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智汇绿行\工作材料\EPS\建模\eps-shandong\InputData\trans\AVLo\"/>
    </mc:Choice>
  </mc:AlternateContent>
  <xr:revisionPtr revIDLastSave="0" documentId="13_ncr:1_{715FC5C7-C6F1-4420-B8E5-6ABB3C9CC173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4" l="1"/>
  <c r="AK3" i="4"/>
  <c r="AL3" i="4"/>
  <c r="AM3" i="4"/>
  <c r="AN3" i="4"/>
  <c r="AO3" i="4"/>
  <c r="AP3" i="4"/>
  <c r="AQ3" i="4"/>
  <c r="AR3" i="4"/>
  <c r="AS3" i="4"/>
  <c r="AT3" i="4"/>
  <c r="AJ4" i="4"/>
  <c r="AK4" i="4"/>
  <c r="AL4" i="4"/>
  <c r="AM4" i="4"/>
  <c r="AN4" i="4"/>
  <c r="AO4" i="4"/>
  <c r="AP4" i="4"/>
  <c r="AQ4" i="4"/>
  <c r="AR4" i="4"/>
  <c r="AS4" i="4"/>
  <c r="AT4" i="4"/>
  <c r="AJ5" i="4"/>
  <c r="AK5" i="4"/>
  <c r="AL5" i="4"/>
  <c r="AM5" i="4"/>
  <c r="AN5" i="4"/>
  <c r="AO5" i="4"/>
  <c r="AP5" i="4"/>
  <c r="AQ5" i="4"/>
  <c r="AR5" i="4"/>
  <c r="AS5" i="4"/>
  <c r="AT5" i="4"/>
  <c r="AJ6" i="4"/>
  <c r="AK6" i="4"/>
  <c r="AL6" i="4"/>
  <c r="AM6" i="4"/>
  <c r="AN6" i="4"/>
  <c r="AO6" i="4"/>
  <c r="AP6" i="4"/>
  <c r="AQ6" i="4"/>
  <c r="AR6" i="4"/>
  <c r="AS6" i="4"/>
  <c r="AT6" i="4"/>
  <c r="AJ7" i="4"/>
  <c r="AK7" i="4"/>
  <c r="AL7" i="4"/>
  <c r="AM7" i="4"/>
  <c r="AN7" i="4"/>
  <c r="AO7" i="4"/>
  <c r="AP7" i="4"/>
  <c r="AQ7" i="4"/>
  <c r="AR7" i="4"/>
  <c r="AS7" i="4"/>
  <c r="AT7" i="4"/>
  <c r="AK2" i="4"/>
  <c r="AL2" i="4"/>
  <c r="AM2" i="4"/>
  <c r="AN2" i="4"/>
  <c r="AO2" i="4"/>
  <c r="AP2" i="4"/>
  <c r="AQ2" i="4"/>
  <c r="AR2" i="4"/>
  <c r="AS2" i="4"/>
  <c r="AT2" i="4"/>
  <c r="AL5" i="2"/>
  <c r="AM5" i="2"/>
  <c r="AN5" i="2"/>
  <c r="AO5" i="2"/>
  <c r="AP5" i="2"/>
  <c r="AQ5" i="2"/>
  <c r="AR5" i="2"/>
  <c r="AS5" i="2"/>
  <c r="AT5" i="2"/>
  <c r="AU5" i="2"/>
  <c r="AL4" i="2"/>
  <c r="AM4" i="2"/>
  <c r="AN4" i="2"/>
  <c r="AO4" i="2"/>
  <c r="AP4" i="2"/>
  <c r="AQ4" i="2"/>
  <c r="AR4" i="2"/>
  <c r="AS4" i="2"/>
  <c r="AT4" i="2"/>
  <c r="AU4" i="2"/>
  <c r="AL3" i="2"/>
  <c r="AM3" i="2"/>
  <c r="AN3" i="2"/>
  <c r="AO3" i="2"/>
  <c r="AP3" i="2"/>
  <c r="AQ3" i="2"/>
  <c r="AR3" i="2"/>
  <c r="AS3" i="2"/>
  <c r="AT3" i="2"/>
  <c r="AU3" i="2"/>
  <c r="AL7" i="2"/>
  <c r="AM7" i="2"/>
  <c r="AN7" i="2"/>
  <c r="AO7" i="2"/>
  <c r="AP7" i="2"/>
  <c r="AQ7" i="2"/>
  <c r="AR7" i="2"/>
  <c r="AS7" i="2"/>
  <c r="AT7" i="2"/>
  <c r="AU7" i="2"/>
  <c r="AL6" i="2"/>
  <c r="AM6" i="2"/>
  <c r="AN6" i="2"/>
  <c r="AO6" i="2"/>
  <c r="AP6" i="2"/>
  <c r="AQ6" i="2"/>
  <c r="AR6" i="2"/>
  <c r="AS6" i="2"/>
  <c r="AT6" i="2"/>
  <c r="AU6" i="2"/>
  <c r="AM2" i="2"/>
  <c r="AN2" i="2"/>
  <c r="AO2" i="2"/>
  <c r="AP2" i="2"/>
  <c r="AQ2" i="2"/>
  <c r="AR2" i="2"/>
  <c r="AS2" i="2"/>
  <c r="AT2" i="2"/>
  <c r="AU2" i="2"/>
  <c r="AL2" i="2"/>
  <c r="B51" i="3"/>
  <c r="B52" i="3"/>
  <c r="B50" i="3"/>
  <c r="B49" i="3"/>
  <c r="B54" i="3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C3" i="4"/>
  <c r="C7" i="4"/>
  <c r="B64" i="3" l="1"/>
  <c r="B59" i="3"/>
  <c r="B7" i="2" s="1"/>
  <c r="B7" i="3"/>
  <c r="B9" i="3" s="1"/>
  <c r="B4" i="4" s="1"/>
  <c r="S4" i="4" s="1"/>
  <c r="B34" i="3"/>
  <c r="B35" i="3"/>
  <c r="B33" i="3"/>
  <c r="B25" i="3"/>
  <c r="B36" i="3" s="1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T5" i="4"/>
  <c r="D5" i="4"/>
  <c r="AF4" i="4"/>
  <c r="Z4" i="4"/>
  <c r="V4" i="4"/>
  <c r="AC4" i="4"/>
  <c r="M4" i="4"/>
  <c r="AA4" i="4"/>
  <c r="AH5" i="4"/>
  <c r="D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<sst xmlns="http://schemas.openxmlformats.org/spreadsheetml/2006/main" count="114" uniqueCount="108">
  <si>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</si>
  <si>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</si>
  <si>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</si>
  <si>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</si>
  <si>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</si>
  <si>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</si>
  <si>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</si>
  <si>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</si>
  <si>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</si>
  <si>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</si>
  <si>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</si>
  <si>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</si>
  <si>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</si>
  <si>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</si>
  <si>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</si>
  <si>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</si>
  <si>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</si>
  <si>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</si>
  <si>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</si>
  <si>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</si>
  <si>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</si>
  <si>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</si>
  <si>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</si>
  <si>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</si>
  <si>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</si>
  <si>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</si>
  <si>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</si>
  <si>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</si>
  <si>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</si>
  <si>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</si>
  <si>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</si>
  <si>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</si>
  <si>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</si>
  <si>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</si>
  <si>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</si>
  <si>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</si>
  <si>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</si>
  <si>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</si>
  <si>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</si>
  <si>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</si>
  <si>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</si>
  <si>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</si>
  <si>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</si>
  <si>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</si>
  <si>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</si>
  <si>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</si>
  <si>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</si>
  <si>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</si>
  <si>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</si>
  <si>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</si>
  <si>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</si>
  <si>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</si>
  <si>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</si>
  <si>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</si>
  <si>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</si>
  <si>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</si>
  <si>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</si>
  <si>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</si>
  <si>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</si>
  <si>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</si>
  <si>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</si>
  <si>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</si>
  <si>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</si>
  <si>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</si>
  <si>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</si>
  <si>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</si>
  <si>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</si>
  <si>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</si>
  <si>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</si>
  <si>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</si>
  <si>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</si>
  <si>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</si>
  <si>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</si>
  <si>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</si>
  <si>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</si>
  <si>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</si>
  <si>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</si>
  <si>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</si>
  <si>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</si>
  <si>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</si>
  <si>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</si>
  <si>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</si>
  <si>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</si>
  <si>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</si>
  <si>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</si>
  <si>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</si>
  <si>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</si>
  <si>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</si>
  <si>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</si>
  <si>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</si>
  <si>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</si>
  <si>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</si>
  <si>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</si>
  <si>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</si>
  <si>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</si>
  <si>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</si>
  <si>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</si>
  <si>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</si>
  <si>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</si>
  <si>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</si>
  <si>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</si>
  <si>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</si>
  <si>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</si>
  <si>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能源基金会</t>
    <phoneticPr fontId="41" type="noConversion"/>
  </si>
  <si>
    <t>Preliminary investigation and research on freight industry</t>
    <phoneticPr fontId="41" type="noConversion"/>
  </si>
  <si>
    <t>passenger and freight ships</t>
    <phoneticPr fontId="41" type="noConversion"/>
  </si>
  <si>
    <t>《2020年交通运输行业发展统计公报》</t>
    <phoneticPr fontId="41" type="noConversion"/>
  </si>
  <si>
    <t>Passenger HDVs, both types of aircraft, both types of rail, passenger motorbikes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</si>
</sst>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00"/>
    <numFmt numFmtId="179" formatCode="0.0"/>
    <numFmt numFmtId="180" formatCode="###0.00_)"/>
    <numFmt numFmtId="181" formatCode="#,##0_)"/>
  </numFmts>
  <fonts count="42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宋体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177" fontId="1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2" fillId="0" borderId="0">
      <alignment horizontal="left" vertical="center" wrapText="1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11" fillId="0" borderId="0" applyFont="0" applyFill="0" applyBorder="0" applyAlignment="0" applyProtection="0"/>
    <xf numFmtId="180" fontId="13" fillId="0" borderId="5" applyNumberFormat="0" applyFill="0">
      <alignment horizontal="right"/>
    </xf>
    <xf numFmtId="180" fontId="14" fillId="0" borderId="5" applyNumberFormat="0" applyFill="0">
      <alignment horizontal="right"/>
    </xf>
    <xf numFmtId="181" fontId="15" fillId="0" borderId="5">
      <alignment horizontal="right" vertical="center"/>
    </xf>
    <xf numFmtId="49" fontId="16" fillId="0" borderId="5">
      <alignment horizontal="left" vertical="center"/>
    </xf>
    <xf numFmtId="180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80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opLeftCell="A10" workbookViewId="0">
      <selection activeCell="B24" sqref="B24"/>
    </sheetView>
  </sheetViews>
  <sheetFormatPr defaultRowHeight="13.5"/>
  <cols>
    <col min="1" max="1" width="11.59765625" customWidth="1"/>
    <col min="2" max="2" width="85.13281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103</v>
      </c>
    </row>
    <row r="12" spans="1:2">
      <c r="B12" s="2">
        <v>2019</v>
      </c>
    </row>
    <row r="13" spans="1:2">
      <c r="B13" t="s">
        <v>104</v>
      </c>
    </row>
    <row r="14" spans="1:2">
      <c r="B14" s="3"/>
    </row>
    <row r="17" spans="2:2">
      <c r="B17" s="4" t="s">
        <v>107</v>
      </c>
    </row>
    <row r="18" spans="2:2">
      <c r="B18" t="s">
        <v>60</v>
      </c>
    </row>
    <row r="19" spans="2:2">
      <c r="B19" s="2">
        <v>2016</v>
      </c>
    </row>
    <row r="20" spans="2:2">
      <c r="B20" t="s">
        <v>69</v>
      </c>
    </row>
    <row r="21" spans="2:2">
      <c r="B21" t="s">
        <v>62</v>
      </c>
    </row>
    <row r="22" spans="2:2">
      <c r="B22" t="s">
        <v>61</v>
      </c>
    </row>
    <row r="23" spans="2:2">
      <c r="B23" s="14" t="s">
        <v>63</v>
      </c>
    </row>
    <row r="24" spans="2:2">
      <c r="B24" s="14" t="s">
        <v>64</v>
      </c>
    </row>
    <row r="25" spans="2:2">
      <c r="B25" s="14" t="s">
        <v>65</v>
      </c>
    </row>
    <row r="26" spans="2:2">
      <c r="B26" s="14" t="s">
        <v>66</v>
      </c>
    </row>
    <row r="27" spans="2:2">
      <c r="B27" s="14" t="s">
        <v>67</v>
      </c>
    </row>
    <row r="28" spans="2:2">
      <c r="B28" s="14" t="s">
        <v>68</v>
      </c>
    </row>
    <row r="29" spans="2:2">
      <c r="B29" s="14"/>
    </row>
    <row r="30" spans="2:2">
      <c r="B30" s="18" t="s">
        <v>105</v>
      </c>
    </row>
    <row r="32" spans="2:2">
      <c r="B32" s="2">
        <v>2020</v>
      </c>
    </row>
    <row r="33" spans="1:2">
      <c r="B33" t="s">
        <v>106</v>
      </c>
    </row>
    <row r="37" spans="1:2">
      <c r="A37" s="1" t="s">
        <v>14</v>
      </c>
    </row>
    <row r="38" spans="1:2">
      <c r="A38" t="s">
        <v>76</v>
      </c>
    </row>
    <row r="39" spans="1:2">
      <c r="A39" t="s">
        <v>77</v>
      </c>
    </row>
    <row r="41" spans="1:2">
      <c r="A41" t="s">
        <v>78</v>
      </c>
    </row>
    <row r="42" spans="1:2">
      <c r="A42" t="s">
        <v>99</v>
      </c>
    </row>
    <row r="43" spans="1:2">
      <c r="A43" t="s">
        <v>100</v>
      </c>
    </row>
    <row r="45" spans="1:2">
      <c r="A45" t="s">
        <v>95</v>
      </c>
    </row>
    <row r="46" spans="1:2">
      <c r="A46" t="s">
        <v>96</v>
      </c>
    </row>
    <row r="47" spans="1:2">
      <c r="A47" t="s">
        <v>97</v>
      </c>
    </row>
    <row r="48" spans="1:2">
      <c r="A48" t="s">
        <v>98</v>
      </c>
    </row>
    <row r="50" spans="1:1">
      <c r="A50" t="s">
        <v>70</v>
      </c>
    </row>
    <row r="51" spans="1:1">
      <c r="A51" t="s">
        <v>71</v>
      </c>
    </row>
    <row r="52" spans="1:1">
      <c r="A52" t="s">
        <v>72</v>
      </c>
    </row>
    <row r="53" spans="1:1">
      <c r="A53" t="s">
        <v>73</v>
      </c>
    </row>
    <row r="55" spans="1:1">
      <c r="A55" t="s">
        <v>74</v>
      </c>
    </row>
    <row r="56" spans="1:1">
      <c r="A56" t="s">
        <v>75</v>
      </c>
    </row>
  </sheetData>
  <phoneticPr fontId="41" type="noConversion"/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/>
  </sheetViews>
  <sheetFormatPr defaultRowHeight="13.5"/>
  <cols>
    <col min="1" max="1" width="73.59765625" customWidth="1"/>
    <col min="2" max="2" width="12" customWidth="1"/>
    <col min="3" max="3" width="102.265625" customWidth="1"/>
  </cols>
  <sheetData>
    <row r="1" spans="1:3">
      <c r="A1" s="4" t="s">
        <v>59</v>
      </c>
      <c r="B1" s="4">
        <v>2006</v>
      </c>
    </row>
    <row r="2" spans="1:3">
      <c r="A2" t="s">
        <v>19</v>
      </c>
      <c r="B2">
        <v>8218378</v>
      </c>
    </row>
    <row r="3" spans="1:3">
      <c r="A3" t="s">
        <v>20</v>
      </c>
      <c r="B3">
        <v>810106273</v>
      </c>
    </row>
    <row r="4" spans="1:3">
      <c r="A4" t="s">
        <v>44</v>
      </c>
      <c r="B4">
        <v>39719513</v>
      </c>
    </row>
    <row r="5" spans="1:3">
      <c r="A5" t="s">
        <v>48</v>
      </c>
      <c r="B5">
        <v>7880</v>
      </c>
    </row>
    <row r="6" spans="1:3">
      <c r="A6" t="s">
        <v>49</v>
      </c>
      <c r="B6">
        <v>907</v>
      </c>
    </row>
    <row r="7" spans="1:3">
      <c r="A7" t="s">
        <v>45</v>
      </c>
      <c r="B7" s="8">
        <f>B6/B5</f>
        <v>0.11510152284263959</v>
      </c>
      <c r="C7" t="s">
        <v>46</v>
      </c>
    </row>
    <row r="8" spans="1:3">
      <c r="A8" t="s">
        <v>18</v>
      </c>
      <c r="B8" s="9">
        <f>B3/(B2*(1-B7))</f>
        <v>111.39416306433705</v>
      </c>
    </row>
    <row r="9" spans="1:3">
      <c r="A9" t="s">
        <v>47</v>
      </c>
      <c r="B9" s="9">
        <f>B4/(B2*B7)</f>
        <v>41.989116133258747</v>
      </c>
    </row>
    <row r="11" spans="1:3">
      <c r="A11" s="4" t="s">
        <v>21</v>
      </c>
      <c r="B11" s="4">
        <v>2014</v>
      </c>
    </row>
    <row r="12" spans="1:3">
      <c r="A12" t="s">
        <v>16</v>
      </c>
      <c r="B12">
        <v>15999</v>
      </c>
    </row>
    <row r="13" spans="1:3">
      <c r="A13" t="s">
        <v>15</v>
      </c>
      <c r="B13">
        <v>339117</v>
      </c>
    </row>
    <row r="14" spans="1:3">
      <c r="A14" t="s">
        <v>17</v>
      </c>
      <c r="B14" s="9">
        <f>B13/B12</f>
        <v>21.196137258578663</v>
      </c>
    </row>
    <row r="16" spans="1:3">
      <c r="A16" s="4" t="s">
        <v>22</v>
      </c>
      <c r="B16" s="4">
        <v>2009</v>
      </c>
    </row>
    <row r="17" spans="1:3">
      <c r="A17" t="s">
        <v>23</v>
      </c>
      <c r="B17">
        <v>436235</v>
      </c>
    </row>
    <row r="18" spans="1:3">
      <c r="A18" t="s">
        <v>24</v>
      </c>
      <c r="B18">
        <v>1532214</v>
      </c>
    </row>
    <row r="19" spans="1:3">
      <c r="A19" t="s">
        <v>25</v>
      </c>
      <c r="B19" s="6">
        <f>B18*10^3/B17</f>
        <v>3512.35916421195</v>
      </c>
      <c r="C19" t="s">
        <v>26</v>
      </c>
    </row>
    <row r="21" spans="1:3">
      <c r="A21" s="4" t="s">
        <v>27</v>
      </c>
      <c r="B21" s="4"/>
    </row>
    <row r="22" spans="1:3">
      <c r="A22" s="12" t="s">
        <v>41</v>
      </c>
      <c r="B22" s="12">
        <v>2009</v>
      </c>
    </row>
    <row r="23" spans="1:3">
      <c r="A23" t="s">
        <v>28</v>
      </c>
      <c r="B23">
        <v>38</v>
      </c>
    </row>
    <row r="24" spans="1:3">
      <c r="A24" t="s">
        <v>29</v>
      </c>
      <c r="B24">
        <v>5914</v>
      </c>
    </row>
    <row r="25" spans="1:3">
      <c r="A25" t="s">
        <v>30</v>
      </c>
      <c r="B25" s="6">
        <f>B24/B23</f>
        <v>155.63157894736841</v>
      </c>
    </row>
    <row r="26" spans="1:3">
      <c r="A26" s="12" t="s">
        <v>42</v>
      </c>
      <c r="B26" s="12">
        <v>2009</v>
      </c>
    </row>
    <row r="27" spans="1:3">
      <c r="A27" t="s">
        <v>32</v>
      </c>
      <c r="B27" s="6">
        <v>16805</v>
      </c>
    </row>
    <row r="28" spans="1:3">
      <c r="A28" t="s">
        <v>33</v>
      </c>
      <c r="B28" s="6">
        <v>2196</v>
      </c>
    </row>
    <row r="29" spans="1:3">
      <c r="A29" t="s">
        <v>34</v>
      </c>
      <c r="B29" s="6">
        <v>11129</v>
      </c>
    </row>
    <row r="30" spans="1:3">
      <c r="A30" t="s">
        <v>35</v>
      </c>
      <c r="B30" s="6">
        <v>685</v>
      </c>
    </row>
    <row r="31" spans="1:3">
      <c r="A31" t="s">
        <v>36</v>
      </c>
      <c r="B31" s="6">
        <v>90</v>
      </c>
    </row>
    <row r="32" spans="1:3">
      <c r="A32" t="s">
        <v>37</v>
      </c>
      <c r="B32" s="6">
        <v>337</v>
      </c>
    </row>
    <row r="33" spans="1:3">
      <c r="A33" t="s">
        <v>38</v>
      </c>
      <c r="B33" s="6">
        <f>B27/B30</f>
        <v>24.532846715328468</v>
      </c>
    </row>
    <row r="34" spans="1:3">
      <c r="A34" t="s">
        <v>39</v>
      </c>
      <c r="B34" s="6">
        <f t="shared" ref="B34:B35" si="0">B28/B31</f>
        <v>24.4</v>
      </c>
    </row>
    <row r="35" spans="1:3">
      <c r="A35" t="s">
        <v>40</v>
      </c>
      <c r="B35" s="6">
        <f t="shared" si="0"/>
        <v>33.023738872403563</v>
      </c>
    </row>
    <row r="36" spans="1:3">
      <c r="A36" s="10" t="s">
        <v>43</v>
      </c>
      <c r="B36" s="6">
        <f>(B25*B24+B33*B27+B34*B28+B35*B29)/SUM(B24,B27:B29)</f>
        <v>48.656731685074099</v>
      </c>
    </row>
    <row r="38" spans="1:3">
      <c r="A38" s="4" t="s">
        <v>31</v>
      </c>
      <c r="B38" s="4">
        <v>2005</v>
      </c>
    </row>
    <row r="39" spans="1:3">
      <c r="A39" t="s">
        <v>79</v>
      </c>
      <c r="B39" s="15">
        <v>2967</v>
      </c>
    </row>
    <row r="40" spans="1:3">
      <c r="A40" t="s">
        <v>80</v>
      </c>
      <c r="B40" s="15">
        <v>100</v>
      </c>
    </row>
    <row r="41" spans="1:3">
      <c r="A41" t="s">
        <v>85</v>
      </c>
      <c r="B41" s="15">
        <v>27876</v>
      </c>
      <c r="C41" t="s">
        <v>92</v>
      </c>
    </row>
    <row r="42" spans="1:3">
      <c r="A42" t="s">
        <v>86</v>
      </c>
      <c r="B42" s="15">
        <v>4151</v>
      </c>
      <c r="C42" t="s">
        <v>93</v>
      </c>
    </row>
    <row r="43" spans="1:3">
      <c r="B43" s="15"/>
      <c r="C43" t="s">
        <v>94</v>
      </c>
    </row>
    <row r="44" spans="1:3">
      <c r="A44" t="s">
        <v>81</v>
      </c>
      <c r="B44" s="15">
        <v>6614973</v>
      </c>
    </row>
    <row r="45" spans="1:3">
      <c r="A45" t="s">
        <v>82</v>
      </c>
      <c r="B45" s="15">
        <v>5727512</v>
      </c>
    </row>
    <row r="46" spans="1:3">
      <c r="A46" t="s">
        <v>87</v>
      </c>
      <c r="B46" s="15">
        <v>44777151</v>
      </c>
    </row>
    <row r="47" spans="1:3">
      <c r="A47" t="s">
        <v>88</v>
      </c>
      <c r="B47" s="15">
        <v>12172542</v>
      </c>
    </row>
    <row r="48" spans="1:3">
      <c r="B48" s="15"/>
    </row>
    <row r="49" spans="1:3">
      <c r="A49" t="s">
        <v>83</v>
      </c>
      <c r="B49" s="15">
        <f>B44/B39</f>
        <v>2229.5156723963601</v>
      </c>
    </row>
    <row r="50" spans="1:3">
      <c r="A50" t="s">
        <v>84</v>
      </c>
      <c r="B50" s="15">
        <f>B45/B40</f>
        <v>57275.12</v>
      </c>
    </row>
    <row r="51" spans="1:3">
      <c r="A51" t="s">
        <v>89</v>
      </c>
      <c r="B51" s="15">
        <f t="shared" ref="B51:B52" si="1">B46/B41</f>
        <v>1606.2975678002583</v>
      </c>
    </row>
    <row r="52" spans="1:3">
      <c r="A52" t="s">
        <v>90</v>
      </c>
      <c r="B52" s="15">
        <f t="shared" si="1"/>
        <v>2932.4360395085523</v>
      </c>
    </row>
    <row r="53" spans="1:3">
      <c r="B53" s="15"/>
    </row>
    <row r="54" spans="1:3">
      <c r="A54" t="s">
        <v>91</v>
      </c>
      <c r="B54" s="15">
        <f>SUMPRODUCT(B39:B42,B49:B52)/SUM(B39:B42)</f>
        <v>1974.4736422180429</v>
      </c>
    </row>
    <row r="55" spans="1:3">
      <c r="B55" s="6"/>
    </row>
    <row r="56" spans="1:3">
      <c r="A56" s="4" t="s">
        <v>50</v>
      </c>
      <c r="B56" s="13">
        <v>2007</v>
      </c>
    </row>
    <row r="57" spans="1:3">
      <c r="A57" t="s">
        <v>51</v>
      </c>
      <c r="B57">
        <v>13611</v>
      </c>
    </row>
    <row r="58" spans="1:3">
      <c r="A58" s="11" t="s">
        <v>52</v>
      </c>
      <c r="B58" s="11">
        <v>17287</v>
      </c>
    </row>
    <row r="59" spans="1:3">
      <c r="A59" s="10" t="s">
        <v>53</v>
      </c>
      <c r="B59" s="7">
        <f>B58/B57</f>
        <v>1.2700756740871355</v>
      </c>
    </row>
    <row r="60" spans="1:3">
      <c r="A60" s="10"/>
    </row>
    <row r="61" spans="1:3">
      <c r="A61" s="4" t="s">
        <v>54</v>
      </c>
      <c r="B61" s="4">
        <v>2007</v>
      </c>
    </row>
    <row r="62" spans="1:3">
      <c r="A62" t="s">
        <v>55</v>
      </c>
      <c r="B62" s="11">
        <v>1670994</v>
      </c>
    </row>
    <row r="63" spans="1:3">
      <c r="A63" t="s">
        <v>56</v>
      </c>
      <c r="B63" s="6">
        <v>2640170</v>
      </c>
    </row>
    <row r="64" spans="1:3">
      <c r="A64" t="s">
        <v>57</v>
      </c>
      <c r="B64" s="7">
        <f>B63/B62</f>
        <v>1.579999688807979</v>
      </c>
      <c r="C64" s="11" t="s">
        <v>58</v>
      </c>
    </row>
    <row r="65" spans="2:2">
      <c r="B65" s="6"/>
    </row>
    <row r="66" spans="2:2">
      <c r="B66" s="6"/>
    </row>
    <row r="68" spans="2:2">
      <c r="B68" s="9"/>
    </row>
  </sheetData>
  <phoneticPr fontId="41" type="noConversion"/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U7"/>
  <sheetViews>
    <sheetView workbookViewId="0">
      <selection activeCell="AK5" sqref="AK5:AU5"/>
    </sheetView>
  </sheetViews>
  <sheetFormatPr defaultRowHeight="13.5"/>
  <cols>
    <col min="1" max="1" width="13.1328125" customWidth="1"/>
    <col min="2" max="2" width="11.53125" customWidth="1"/>
    <col min="3" max="3" width="13.265625" customWidth="1"/>
    <col min="4" max="4" width="11.06640625" customWidth="1"/>
    <col min="5" max="5" width="11" customWidth="1"/>
    <col min="6" max="6" width="10.19921875" customWidth="1"/>
    <col min="7" max="7" width="11.3984375" customWidth="1"/>
    <col min="8" max="8" width="10.59765625" customWidth="1"/>
    <col min="28" max="28" width="9.86328125" customWidth="1"/>
    <col min="29" max="29" width="13.19921875" customWidth="1"/>
    <col min="30" max="30" width="11.73046875" customWidth="1"/>
    <col min="31" max="31" width="12.46484375" customWidth="1"/>
    <col min="32" max="32" width="11.796875" customWidth="1"/>
    <col min="33" max="33" width="11.73046875" customWidth="1"/>
    <col min="34" max="34" width="11.46484375" customWidth="1"/>
    <col min="35" max="35" width="10.73046875" customWidth="1"/>
    <col min="36" max="36" width="10.6640625" customWidth="1"/>
  </cols>
  <sheetData>
    <row r="1" spans="1:47" ht="54">
      <c r="A1" s="19" t="s">
        <v>101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  <c r="AL1" s="1">
        <v>2051</v>
      </c>
      <c r="AM1" s="1">
        <v>2052</v>
      </c>
      <c r="AN1" s="1">
        <v>2053</v>
      </c>
      <c r="AO1" s="1">
        <v>2054</v>
      </c>
      <c r="AP1" s="1">
        <v>2055</v>
      </c>
      <c r="AQ1" s="1">
        <v>2056</v>
      </c>
      <c r="AR1" s="1">
        <v>2057</v>
      </c>
      <c r="AS1" s="1">
        <v>2058</v>
      </c>
      <c r="AT1" s="1">
        <v>2059</v>
      </c>
      <c r="AU1" s="1">
        <v>2060</v>
      </c>
    </row>
    <row r="2" spans="1:47">
      <c r="A2" s="1" t="s">
        <v>8</v>
      </c>
      <c r="B2" s="7">
        <v>1.67</v>
      </c>
      <c r="C2" s="7">
        <f>$B2</f>
        <v>1.67</v>
      </c>
      <c r="D2" s="7">
        <f t="shared" ref="D2:AM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  <c r="AL2" s="7">
        <f t="shared" si="0"/>
        <v>1.67</v>
      </c>
      <c r="AM2" s="7">
        <f t="shared" si="0"/>
        <v>1.67</v>
      </c>
      <c r="AN2" s="7">
        <f t="shared" ref="AN2:AU5" si="1">$B2</f>
        <v>1.67</v>
      </c>
      <c r="AO2" s="7">
        <f t="shared" si="1"/>
        <v>1.67</v>
      </c>
      <c r="AP2" s="7">
        <f t="shared" si="1"/>
        <v>1.67</v>
      </c>
      <c r="AQ2" s="7">
        <f t="shared" si="1"/>
        <v>1.67</v>
      </c>
      <c r="AR2" s="7">
        <f t="shared" si="1"/>
        <v>1.67</v>
      </c>
      <c r="AS2" s="7">
        <f t="shared" si="1"/>
        <v>1.67</v>
      </c>
      <c r="AT2" s="7">
        <f t="shared" si="1"/>
        <v>1.67</v>
      </c>
      <c r="AU2" s="7">
        <f t="shared" si="1"/>
        <v>1.67</v>
      </c>
    </row>
    <row r="3" spans="1:47">
      <c r="A3" s="1" t="s">
        <v>9</v>
      </c>
      <c r="B3" s="9">
        <f>'BTS NTS Modal Profile Data'!B14</f>
        <v>21.196137258578663</v>
      </c>
      <c r="C3" s="7">
        <f t="shared" ref="C3:R7" si="2">$B3</f>
        <v>21.196137258578663</v>
      </c>
      <c r="D3" s="7">
        <f t="shared" si="2"/>
        <v>21.196137258578663</v>
      </c>
      <c r="E3" s="7">
        <f t="shared" si="2"/>
        <v>21.196137258578663</v>
      </c>
      <c r="F3" s="7">
        <f t="shared" si="2"/>
        <v>21.196137258578663</v>
      </c>
      <c r="G3" s="7">
        <f t="shared" si="2"/>
        <v>21.196137258578663</v>
      </c>
      <c r="H3" s="7">
        <f t="shared" si="2"/>
        <v>21.196137258578663</v>
      </c>
      <c r="I3" s="7">
        <f t="shared" si="2"/>
        <v>21.196137258578663</v>
      </c>
      <c r="J3" s="7">
        <f t="shared" si="2"/>
        <v>21.196137258578663</v>
      </c>
      <c r="K3" s="7">
        <f t="shared" si="2"/>
        <v>21.196137258578663</v>
      </c>
      <c r="L3" s="7">
        <f t="shared" si="2"/>
        <v>21.196137258578663</v>
      </c>
      <c r="M3" s="7">
        <f t="shared" si="2"/>
        <v>21.196137258578663</v>
      </c>
      <c r="N3" s="7">
        <f t="shared" si="2"/>
        <v>21.196137258578663</v>
      </c>
      <c r="O3" s="7">
        <f t="shared" si="2"/>
        <v>21.196137258578663</v>
      </c>
      <c r="P3" s="7">
        <f t="shared" si="2"/>
        <v>21.196137258578663</v>
      </c>
      <c r="Q3" s="7">
        <f t="shared" si="2"/>
        <v>21.196137258578663</v>
      </c>
      <c r="R3" s="7">
        <f t="shared" si="2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  <c r="AL3" s="7">
        <f t="shared" si="0"/>
        <v>21.196137258578663</v>
      </c>
      <c r="AM3" s="7">
        <f t="shared" si="0"/>
        <v>21.196137258578663</v>
      </c>
      <c r="AN3" s="7">
        <f t="shared" si="1"/>
        <v>21.196137258578663</v>
      </c>
      <c r="AO3" s="7">
        <f t="shared" si="1"/>
        <v>21.196137258578663</v>
      </c>
      <c r="AP3" s="7">
        <f t="shared" si="1"/>
        <v>21.196137258578663</v>
      </c>
      <c r="AQ3" s="7">
        <f t="shared" si="1"/>
        <v>21.196137258578663</v>
      </c>
      <c r="AR3" s="7">
        <f t="shared" si="1"/>
        <v>21.196137258578663</v>
      </c>
      <c r="AS3" s="7">
        <f t="shared" si="1"/>
        <v>21.196137258578663</v>
      </c>
      <c r="AT3" s="7">
        <f t="shared" si="1"/>
        <v>21.196137258578663</v>
      </c>
      <c r="AU3" s="7">
        <f t="shared" si="1"/>
        <v>21.196137258578663</v>
      </c>
    </row>
    <row r="4" spans="1:47">
      <c r="A4" s="1" t="s">
        <v>10</v>
      </c>
      <c r="B4" s="9">
        <f>'BTS NTS Modal Profile Data'!B8</f>
        <v>111.39416306433705</v>
      </c>
      <c r="C4" s="7">
        <f t="shared" si="2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  <c r="AL4" s="7">
        <f t="shared" si="0"/>
        <v>111.39416306433705</v>
      </c>
      <c r="AM4" s="7">
        <f t="shared" si="0"/>
        <v>111.39416306433705</v>
      </c>
      <c r="AN4" s="7">
        <f t="shared" si="1"/>
        <v>111.39416306433705</v>
      </c>
      <c r="AO4" s="7">
        <f t="shared" si="1"/>
        <v>111.39416306433705</v>
      </c>
      <c r="AP4" s="7">
        <f t="shared" si="1"/>
        <v>111.39416306433705</v>
      </c>
      <c r="AQ4" s="7">
        <f t="shared" si="1"/>
        <v>111.39416306433705</v>
      </c>
      <c r="AR4" s="7">
        <f t="shared" si="1"/>
        <v>111.39416306433705</v>
      </c>
      <c r="AS4" s="7">
        <f t="shared" si="1"/>
        <v>111.39416306433705</v>
      </c>
      <c r="AT4" s="7">
        <f t="shared" si="1"/>
        <v>111.39416306433705</v>
      </c>
      <c r="AU4" s="7">
        <f t="shared" si="1"/>
        <v>111.39416306433705</v>
      </c>
    </row>
    <row r="5" spans="1:47">
      <c r="A5" s="1" t="s">
        <v>11</v>
      </c>
      <c r="B5" s="9">
        <f>'BTS NTS Modal Profile Data'!B36</f>
        <v>48.656731685074099</v>
      </c>
      <c r="C5" s="7">
        <f t="shared" si="2"/>
        <v>48.656731685074099</v>
      </c>
      <c r="D5" s="7">
        <f t="shared" si="0"/>
        <v>48.656731685074099</v>
      </c>
      <c r="E5" s="7">
        <f t="shared" si="0"/>
        <v>48.656731685074099</v>
      </c>
      <c r="F5" s="7">
        <f t="shared" si="0"/>
        <v>48.656731685074099</v>
      </c>
      <c r="G5" s="7">
        <f t="shared" si="0"/>
        <v>48.656731685074099</v>
      </c>
      <c r="H5" s="7">
        <f t="shared" si="0"/>
        <v>48.656731685074099</v>
      </c>
      <c r="I5" s="7">
        <f t="shared" si="0"/>
        <v>48.656731685074099</v>
      </c>
      <c r="J5" s="7">
        <f t="shared" si="0"/>
        <v>48.656731685074099</v>
      </c>
      <c r="K5" s="7">
        <f t="shared" si="0"/>
        <v>48.656731685074099</v>
      </c>
      <c r="L5" s="7">
        <f t="shared" si="0"/>
        <v>48.656731685074099</v>
      </c>
      <c r="M5" s="7">
        <f t="shared" si="0"/>
        <v>48.656731685074099</v>
      </c>
      <c r="N5" s="7">
        <f t="shared" si="0"/>
        <v>48.656731685074099</v>
      </c>
      <c r="O5" s="7">
        <f t="shared" si="0"/>
        <v>48.656731685074099</v>
      </c>
      <c r="P5" s="7">
        <f t="shared" si="0"/>
        <v>48.656731685074099</v>
      </c>
      <c r="Q5" s="7">
        <f t="shared" si="0"/>
        <v>48.656731685074099</v>
      </c>
      <c r="R5" s="7">
        <f t="shared" si="0"/>
        <v>48.656731685074099</v>
      </c>
      <c r="S5" s="7">
        <f t="shared" si="0"/>
        <v>48.656731685074099</v>
      </c>
      <c r="T5" s="7">
        <f t="shared" si="0"/>
        <v>48.656731685074099</v>
      </c>
      <c r="U5" s="7">
        <f t="shared" si="0"/>
        <v>48.656731685074099</v>
      </c>
      <c r="V5" s="7">
        <f t="shared" si="0"/>
        <v>48.656731685074099</v>
      </c>
      <c r="W5" s="7">
        <f t="shared" si="0"/>
        <v>48.656731685074099</v>
      </c>
      <c r="X5" s="7">
        <f t="shared" si="0"/>
        <v>48.656731685074099</v>
      </c>
      <c r="Y5" s="7">
        <f t="shared" si="0"/>
        <v>48.656731685074099</v>
      </c>
      <c r="Z5" s="7">
        <f t="shared" si="0"/>
        <v>48.656731685074099</v>
      </c>
      <c r="AA5" s="7">
        <f t="shared" si="0"/>
        <v>48.656731685074099</v>
      </c>
      <c r="AB5" s="7">
        <f t="shared" si="0"/>
        <v>48.656731685074099</v>
      </c>
      <c r="AC5" s="7">
        <f t="shared" si="0"/>
        <v>48.656731685074099</v>
      </c>
      <c r="AD5" s="7">
        <f t="shared" si="0"/>
        <v>48.656731685074099</v>
      </c>
      <c r="AE5" s="7">
        <f t="shared" si="0"/>
        <v>48.656731685074099</v>
      </c>
      <c r="AF5" s="7">
        <f t="shared" si="0"/>
        <v>48.656731685074099</v>
      </c>
      <c r="AG5" s="7">
        <f t="shared" si="0"/>
        <v>48.656731685074099</v>
      </c>
      <c r="AH5" s="7">
        <f t="shared" si="0"/>
        <v>48.656731685074099</v>
      </c>
      <c r="AI5" s="7">
        <f t="shared" si="0"/>
        <v>48.656731685074099</v>
      </c>
      <c r="AJ5" s="7">
        <f t="shared" si="0"/>
        <v>48.656731685074099</v>
      </c>
      <c r="AK5" s="7">
        <f t="shared" si="0"/>
        <v>48.656731685074099</v>
      </c>
      <c r="AL5" s="7">
        <f t="shared" si="0"/>
        <v>48.656731685074099</v>
      </c>
      <c r="AM5" s="7">
        <f t="shared" si="0"/>
        <v>48.656731685074099</v>
      </c>
      <c r="AN5" s="7">
        <f t="shared" si="1"/>
        <v>48.656731685074099</v>
      </c>
      <c r="AO5" s="7">
        <f t="shared" si="1"/>
        <v>48.656731685074099</v>
      </c>
      <c r="AP5" s="7">
        <f t="shared" si="1"/>
        <v>48.656731685074099</v>
      </c>
      <c r="AQ5" s="7">
        <f t="shared" si="1"/>
        <v>48.656731685074099</v>
      </c>
      <c r="AR5" s="7">
        <f t="shared" si="1"/>
        <v>48.656731685074099</v>
      </c>
      <c r="AS5" s="7">
        <f t="shared" si="1"/>
        <v>48.656731685074099</v>
      </c>
      <c r="AT5" s="7">
        <f t="shared" si="1"/>
        <v>48.656731685074099</v>
      </c>
      <c r="AU5" s="7">
        <f t="shared" si="1"/>
        <v>48.656731685074099</v>
      </c>
    </row>
    <row r="6" spans="1:47">
      <c r="A6" s="16" t="s">
        <v>12</v>
      </c>
      <c r="B6" s="7">
        <v>6.78</v>
      </c>
      <c r="C6" s="7">
        <f t="shared" si="2"/>
        <v>6.78</v>
      </c>
      <c r="D6" s="7">
        <f t="shared" si="0"/>
        <v>6.78</v>
      </c>
      <c r="E6" s="7">
        <f t="shared" si="0"/>
        <v>6.78</v>
      </c>
      <c r="F6" s="7">
        <f t="shared" si="0"/>
        <v>6.78</v>
      </c>
      <c r="G6" s="7">
        <f t="shared" si="0"/>
        <v>6.78</v>
      </c>
      <c r="H6" s="7">
        <f t="shared" si="0"/>
        <v>6.78</v>
      </c>
      <c r="I6" s="7">
        <f t="shared" si="0"/>
        <v>6.78</v>
      </c>
      <c r="J6" s="7">
        <f t="shared" si="0"/>
        <v>6.78</v>
      </c>
      <c r="K6" s="7">
        <f t="shared" si="0"/>
        <v>6.78</v>
      </c>
      <c r="L6" s="7">
        <f t="shared" si="0"/>
        <v>6.78</v>
      </c>
      <c r="M6" s="7">
        <f t="shared" si="0"/>
        <v>6.78</v>
      </c>
      <c r="N6" s="7">
        <f t="shared" si="0"/>
        <v>6.78</v>
      </c>
      <c r="O6" s="7">
        <f t="shared" si="0"/>
        <v>6.78</v>
      </c>
      <c r="P6" s="7">
        <f t="shared" si="0"/>
        <v>6.78</v>
      </c>
      <c r="Q6" s="7">
        <f t="shared" si="0"/>
        <v>6.78</v>
      </c>
      <c r="R6" s="7">
        <f t="shared" si="0"/>
        <v>6.78</v>
      </c>
      <c r="S6" s="7">
        <f t="shared" si="0"/>
        <v>6.78</v>
      </c>
      <c r="T6" s="7">
        <f t="shared" si="0"/>
        <v>6.78</v>
      </c>
      <c r="U6" s="7">
        <f t="shared" si="0"/>
        <v>6.78</v>
      </c>
      <c r="V6" s="7">
        <f t="shared" si="0"/>
        <v>6.78</v>
      </c>
      <c r="W6" s="7">
        <f t="shared" si="0"/>
        <v>6.78</v>
      </c>
      <c r="X6" s="7">
        <f t="shared" si="0"/>
        <v>6.78</v>
      </c>
      <c r="Y6" s="7">
        <f t="shared" si="0"/>
        <v>6.78</v>
      </c>
      <c r="Z6" s="7">
        <f t="shared" si="0"/>
        <v>6.78</v>
      </c>
      <c r="AA6" s="7">
        <f t="shared" si="0"/>
        <v>6.78</v>
      </c>
      <c r="AB6" s="7">
        <f t="shared" si="0"/>
        <v>6.78</v>
      </c>
      <c r="AC6" s="7">
        <f t="shared" si="0"/>
        <v>6.78</v>
      </c>
      <c r="AD6" s="7">
        <f t="shared" si="0"/>
        <v>6.78</v>
      </c>
      <c r="AE6" s="7">
        <f t="shared" si="0"/>
        <v>6.78</v>
      </c>
      <c r="AF6" s="7">
        <f t="shared" si="0"/>
        <v>6.78</v>
      </c>
      <c r="AG6" s="7">
        <f t="shared" si="0"/>
        <v>6.78</v>
      </c>
      <c r="AH6" s="7">
        <f t="shared" si="0"/>
        <v>6.78</v>
      </c>
      <c r="AI6" s="7">
        <f t="shared" si="0"/>
        <v>6.78</v>
      </c>
      <c r="AJ6" s="7">
        <f t="shared" si="0"/>
        <v>6.78</v>
      </c>
      <c r="AK6" s="7">
        <f t="shared" si="0"/>
        <v>6.78</v>
      </c>
      <c r="AL6" s="7">
        <f t="shared" si="0"/>
        <v>6.78</v>
      </c>
      <c r="AM6" s="7">
        <f t="shared" si="0"/>
        <v>6.78</v>
      </c>
      <c r="AN6" s="7">
        <f t="shared" ref="AN6:AU7" si="3">$B6</f>
        <v>6.78</v>
      </c>
      <c r="AO6" s="7">
        <f t="shared" si="3"/>
        <v>6.78</v>
      </c>
      <c r="AP6" s="7">
        <f t="shared" si="3"/>
        <v>6.78</v>
      </c>
      <c r="AQ6" s="7">
        <f t="shared" si="3"/>
        <v>6.78</v>
      </c>
      <c r="AR6" s="7">
        <f t="shared" si="3"/>
        <v>6.78</v>
      </c>
      <c r="AS6" s="7">
        <f t="shared" si="3"/>
        <v>6.78</v>
      </c>
      <c r="AT6" s="7">
        <f t="shared" si="3"/>
        <v>6.78</v>
      </c>
      <c r="AU6" s="7">
        <f t="shared" si="3"/>
        <v>6.78</v>
      </c>
    </row>
    <row r="7" spans="1:47">
      <c r="A7" s="1" t="s">
        <v>13</v>
      </c>
      <c r="B7" s="7">
        <f>'BTS NTS Modal Profile Data'!B59</f>
        <v>1.2700756740871355</v>
      </c>
      <c r="C7" s="7">
        <f t="shared" si="2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  <c r="AL7" s="7">
        <f t="shared" si="0"/>
        <v>1.2700756740871355</v>
      </c>
      <c r="AM7" s="7">
        <f t="shared" si="0"/>
        <v>1.2700756740871355</v>
      </c>
      <c r="AN7" s="7">
        <f t="shared" si="3"/>
        <v>1.2700756740871355</v>
      </c>
      <c r="AO7" s="7">
        <f t="shared" si="3"/>
        <v>1.2700756740871355</v>
      </c>
      <c r="AP7" s="7">
        <f t="shared" si="3"/>
        <v>1.2700756740871355</v>
      </c>
      <c r="AQ7" s="7">
        <f t="shared" si="3"/>
        <v>1.2700756740871355</v>
      </c>
      <c r="AR7" s="7">
        <f t="shared" si="3"/>
        <v>1.2700756740871355</v>
      </c>
      <c r="AS7" s="7">
        <f t="shared" si="3"/>
        <v>1.2700756740871355</v>
      </c>
      <c r="AT7" s="7">
        <f t="shared" si="3"/>
        <v>1.2700756740871355</v>
      </c>
      <c r="AU7" s="7">
        <f t="shared" si="3"/>
        <v>1.2700756740871355</v>
      </c>
    </row>
  </sheetData>
  <phoneticPr fontId="4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T7"/>
  <sheetViews>
    <sheetView tabSelected="1" workbookViewId="0">
      <selection activeCell="G21" sqref="G21"/>
    </sheetView>
  </sheetViews>
  <sheetFormatPr defaultRowHeight="13.5"/>
  <cols>
    <col min="1" max="1" width="11.86328125" customWidth="1"/>
  </cols>
  <sheetData>
    <row r="1" spans="1:46" s="1" customFormat="1" ht="40.5">
      <c r="A1" s="19" t="s">
        <v>102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>
        <v>2051</v>
      </c>
      <c r="AL1" s="1">
        <v>2052</v>
      </c>
      <c r="AM1" s="1">
        <v>2053</v>
      </c>
      <c r="AN1" s="1">
        <v>2054</v>
      </c>
      <c r="AO1" s="1">
        <v>2055</v>
      </c>
      <c r="AP1" s="1">
        <v>2056</v>
      </c>
      <c r="AQ1" s="1">
        <v>2057</v>
      </c>
      <c r="AR1" s="1">
        <v>2058</v>
      </c>
      <c r="AS1" s="1">
        <v>2059</v>
      </c>
      <c r="AT1" s="1">
        <v>2060</v>
      </c>
    </row>
    <row r="2" spans="1:46">
      <c r="A2" s="1" t="s">
        <v>8</v>
      </c>
      <c r="B2" s="17">
        <v>1.2</v>
      </c>
      <c r="C2">
        <f t="shared" ref="C2:R7" si="0">$B2</f>
        <v>1.2</v>
      </c>
      <c r="D2">
        <f t="shared" si="0"/>
        <v>1.2</v>
      </c>
      <c r="E2">
        <f t="shared" si="0"/>
        <v>1.2</v>
      </c>
      <c r="F2">
        <f t="shared" si="0"/>
        <v>1.2</v>
      </c>
      <c r="G2">
        <f t="shared" si="0"/>
        <v>1.2</v>
      </c>
      <c r="H2">
        <f t="shared" si="0"/>
        <v>1.2</v>
      </c>
      <c r="I2">
        <f t="shared" si="0"/>
        <v>1.2</v>
      </c>
      <c r="J2">
        <f t="shared" si="0"/>
        <v>1.2</v>
      </c>
      <c r="K2">
        <f t="shared" si="0"/>
        <v>1.2</v>
      </c>
      <c r="L2">
        <f t="shared" si="0"/>
        <v>1.2</v>
      </c>
      <c r="M2">
        <f t="shared" si="0"/>
        <v>1.2</v>
      </c>
      <c r="N2">
        <f t="shared" si="0"/>
        <v>1.2</v>
      </c>
      <c r="O2">
        <f t="shared" si="0"/>
        <v>1.2</v>
      </c>
      <c r="P2">
        <f t="shared" si="0"/>
        <v>1.2</v>
      </c>
      <c r="Q2">
        <f t="shared" si="0"/>
        <v>1.2</v>
      </c>
      <c r="R2">
        <f t="shared" si="0"/>
        <v>1.2</v>
      </c>
      <c r="S2">
        <f t="shared" ref="D2:AK7" si="1">$B2</f>
        <v>1.2</v>
      </c>
      <c r="T2">
        <f t="shared" si="1"/>
        <v>1.2</v>
      </c>
      <c r="U2">
        <f t="shared" si="1"/>
        <v>1.2</v>
      </c>
      <c r="V2">
        <f t="shared" si="1"/>
        <v>1.2</v>
      </c>
      <c r="W2">
        <f t="shared" si="1"/>
        <v>1.2</v>
      </c>
      <c r="X2">
        <f t="shared" si="1"/>
        <v>1.2</v>
      </c>
      <c r="Y2">
        <f t="shared" si="1"/>
        <v>1.2</v>
      </c>
      <c r="Z2">
        <f t="shared" si="1"/>
        <v>1.2</v>
      </c>
      <c r="AA2">
        <f t="shared" si="1"/>
        <v>1.2</v>
      </c>
      <c r="AB2">
        <f t="shared" si="1"/>
        <v>1.2</v>
      </c>
      <c r="AC2">
        <f t="shared" si="1"/>
        <v>1.2</v>
      </c>
      <c r="AD2">
        <f t="shared" si="1"/>
        <v>1.2</v>
      </c>
      <c r="AE2">
        <f t="shared" si="1"/>
        <v>1.2</v>
      </c>
      <c r="AF2">
        <f t="shared" si="1"/>
        <v>1.2</v>
      </c>
      <c r="AG2">
        <f t="shared" si="1"/>
        <v>1.2</v>
      </c>
      <c r="AH2">
        <f t="shared" si="1"/>
        <v>1.2</v>
      </c>
      <c r="AI2">
        <f t="shared" si="1"/>
        <v>1.2</v>
      </c>
      <c r="AJ2">
        <f t="shared" si="1"/>
        <v>1.2</v>
      </c>
      <c r="AK2">
        <f t="shared" si="1"/>
        <v>1.2</v>
      </c>
      <c r="AL2">
        <f t="shared" ref="AL2:AT7" si="2">$B2</f>
        <v>1.2</v>
      </c>
      <c r="AM2">
        <f t="shared" si="2"/>
        <v>1.2</v>
      </c>
      <c r="AN2">
        <f t="shared" si="2"/>
        <v>1.2</v>
      </c>
      <c r="AO2">
        <f t="shared" si="2"/>
        <v>1.2</v>
      </c>
      <c r="AP2">
        <f t="shared" si="2"/>
        <v>1.2</v>
      </c>
      <c r="AQ2">
        <f t="shared" si="2"/>
        <v>1.2</v>
      </c>
      <c r="AR2">
        <f t="shared" si="2"/>
        <v>1.2</v>
      </c>
      <c r="AS2">
        <f t="shared" si="2"/>
        <v>1.2</v>
      </c>
      <c r="AT2">
        <f t="shared" si="2"/>
        <v>1.2</v>
      </c>
    </row>
    <row r="3" spans="1:46">
      <c r="A3" s="1" t="s">
        <v>9</v>
      </c>
      <c r="B3" s="6">
        <v>11.4</v>
      </c>
      <c r="C3">
        <f t="shared" si="0"/>
        <v>11.4</v>
      </c>
      <c r="D3">
        <f t="shared" si="0"/>
        <v>11.4</v>
      </c>
      <c r="E3">
        <f t="shared" si="0"/>
        <v>11.4</v>
      </c>
      <c r="F3">
        <f t="shared" si="0"/>
        <v>11.4</v>
      </c>
      <c r="G3">
        <f t="shared" si="0"/>
        <v>11.4</v>
      </c>
      <c r="H3">
        <f t="shared" si="0"/>
        <v>11.4</v>
      </c>
      <c r="I3">
        <f t="shared" si="0"/>
        <v>11.4</v>
      </c>
      <c r="J3">
        <f t="shared" si="0"/>
        <v>11.4</v>
      </c>
      <c r="K3">
        <f t="shared" si="0"/>
        <v>11.4</v>
      </c>
      <c r="L3">
        <f t="shared" si="0"/>
        <v>11.4</v>
      </c>
      <c r="M3">
        <f t="shared" si="0"/>
        <v>11.4</v>
      </c>
      <c r="N3">
        <f t="shared" si="0"/>
        <v>11.4</v>
      </c>
      <c r="O3">
        <f t="shared" si="0"/>
        <v>11.4</v>
      </c>
      <c r="P3">
        <f t="shared" si="0"/>
        <v>11.4</v>
      </c>
      <c r="Q3">
        <f t="shared" si="0"/>
        <v>11.4</v>
      </c>
      <c r="R3">
        <f t="shared" si="0"/>
        <v>11.4</v>
      </c>
      <c r="S3">
        <f t="shared" si="1"/>
        <v>11.4</v>
      </c>
      <c r="T3">
        <f t="shared" si="1"/>
        <v>11.4</v>
      </c>
      <c r="U3">
        <f t="shared" si="1"/>
        <v>11.4</v>
      </c>
      <c r="V3">
        <f t="shared" si="1"/>
        <v>11.4</v>
      </c>
      <c r="W3">
        <f t="shared" si="1"/>
        <v>11.4</v>
      </c>
      <c r="X3">
        <f t="shared" si="1"/>
        <v>11.4</v>
      </c>
      <c r="Y3">
        <f t="shared" si="1"/>
        <v>11.4</v>
      </c>
      <c r="Z3">
        <f t="shared" si="1"/>
        <v>11.4</v>
      </c>
      <c r="AA3">
        <f t="shared" si="1"/>
        <v>11.4</v>
      </c>
      <c r="AB3">
        <f t="shared" si="1"/>
        <v>11.4</v>
      </c>
      <c r="AC3">
        <f t="shared" si="1"/>
        <v>11.4</v>
      </c>
      <c r="AD3">
        <f t="shared" si="1"/>
        <v>11.4</v>
      </c>
      <c r="AE3">
        <f t="shared" si="1"/>
        <v>11.4</v>
      </c>
      <c r="AF3">
        <f t="shared" si="1"/>
        <v>11.4</v>
      </c>
      <c r="AG3">
        <f t="shared" si="1"/>
        <v>11.4</v>
      </c>
      <c r="AH3">
        <f t="shared" si="1"/>
        <v>11.4</v>
      </c>
      <c r="AI3">
        <f t="shared" si="1"/>
        <v>11.4</v>
      </c>
      <c r="AJ3">
        <f t="shared" si="1"/>
        <v>11.4</v>
      </c>
      <c r="AK3">
        <f t="shared" si="1"/>
        <v>11.4</v>
      </c>
      <c r="AL3">
        <f t="shared" si="2"/>
        <v>11.4</v>
      </c>
      <c r="AM3">
        <f t="shared" si="2"/>
        <v>11.4</v>
      </c>
      <c r="AN3">
        <f t="shared" si="2"/>
        <v>11.4</v>
      </c>
      <c r="AO3">
        <f t="shared" si="2"/>
        <v>11.4</v>
      </c>
      <c r="AP3">
        <f t="shared" si="2"/>
        <v>11.4</v>
      </c>
      <c r="AQ3">
        <f t="shared" si="2"/>
        <v>11.4</v>
      </c>
      <c r="AR3">
        <f t="shared" si="2"/>
        <v>11.4</v>
      </c>
      <c r="AS3">
        <f t="shared" si="2"/>
        <v>11.4</v>
      </c>
      <c r="AT3">
        <f t="shared" si="2"/>
        <v>11.4</v>
      </c>
    </row>
    <row r="4" spans="1:46">
      <c r="A4" s="1" t="s">
        <v>10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>
        <f t="shared" si="1"/>
        <v>41.989116133258747</v>
      </c>
      <c r="AK4">
        <f t="shared" si="1"/>
        <v>41.989116133258747</v>
      </c>
      <c r="AL4">
        <f t="shared" si="2"/>
        <v>41.989116133258747</v>
      </c>
      <c r="AM4">
        <f t="shared" si="2"/>
        <v>41.989116133258747</v>
      </c>
      <c r="AN4">
        <f t="shared" si="2"/>
        <v>41.989116133258747</v>
      </c>
      <c r="AO4">
        <f t="shared" si="2"/>
        <v>41.989116133258747</v>
      </c>
      <c r="AP4">
        <f t="shared" si="2"/>
        <v>41.989116133258747</v>
      </c>
      <c r="AQ4">
        <f t="shared" si="2"/>
        <v>41.989116133258747</v>
      </c>
      <c r="AR4">
        <f t="shared" si="2"/>
        <v>41.989116133258747</v>
      </c>
      <c r="AS4">
        <f t="shared" si="2"/>
        <v>41.989116133258747</v>
      </c>
      <c r="AT4">
        <f t="shared" si="2"/>
        <v>41.989116133258747</v>
      </c>
    </row>
    <row r="5" spans="1:46">
      <c r="A5" s="1" t="s">
        <v>11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>
        <f t="shared" si="1"/>
        <v>3512.35916421195</v>
      </c>
      <c r="AK5">
        <f t="shared" si="1"/>
        <v>3512.35916421195</v>
      </c>
      <c r="AL5">
        <f t="shared" si="2"/>
        <v>3512.35916421195</v>
      </c>
      <c r="AM5">
        <f t="shared" si="2"/>
        <v>3512.35916421195</v>
      </c>
      <c r="AN5">
        <f t="shared" si="2"/>
        <v>3512.35916421195</v>
      </c>
      <c r="AO5">
        <f t="shared" si="2"/>
        <v>3512.35916421195</v>
      </c>
      <c r="AP5">
        <f t="shared" si="2"/>
        <v>3512.35916421195</v>
      </c>
      <c r="AQ5">
        <f t="shared" si="2"/>
        <v>3512.35916421195</v>
      </c>
      <c r="AR5">
        <f t="shared" si="2"/>
        <v>3512.35916421195</v>
      </c>
      <c r="AS5">
        <f t="shared" si="2"/>
        <v>3512.35916421195</v>
      </c>
      <c r="AT5">
        <f t="shared" si="2"/>
        <v>3512.35916421195</v>
      </c>
    </row>
    <row r="6" spans="1:46">
      <c r="A6" s="1" t="s">
        <v>12</v>
      </c>
      <c r="B6" s="6">
        <v>1078</v>
      </c>
      <c r="C6" s="6">
        <f t="shared" si="0"/>
        <v>1078</v>
      </c>
      <c r="D6" s="6">
        <f t="shared" si="1"/>
        <v>1078</v>
      </c>
      <c r="E6" s="6">
        <f t="shared" si="1"/>
        <v>1078</v>
      </c>
      <c r="F6" s="6">
        <f t="shared" si="1"/>
        <v>1078</v>
      </c>
      <c r="G6" s="6">
        <f t="shared" si="1"/>
        <v>1078</v>
      </c>
      <c r="H6" s="6">
        <f t="shared" si="1"/>
        <v>1078</v>
      </c>
      <c r="I6" s="6">
        <f t="shared" si="1"/>
        <v>1078</v>
      </c>
      <c r="J6" s="6">
        <f t="shared" si="1"/>
        <v>1078</v>
      </c>
      <c r="K6" s="6">
        <f t="shared" si="1"/>
        <v>1078</v>
      </c>
      <c r="L6" s="6">
        <f t="shared" si="1"/>
        <v>1078</v>
      </c>
      <c r="M6" s="6">
        <f t="shared" si="1"/>
        <v>1078</v>
      </c>
      <c r="N6" s="6">
        <f t="shared" si="1"/>
        <v>1078</v>
      </c>
      <c r="O6" s="6">
        <f t="shared" si="1"/>
        <v>1078</v>
      </c>
      <c r="P6" s="6">
        <f t="shared" si="1"/>
        <v>1078</v>
      </c>
      <c r="Q6" s="6">
        <f t="shared" si="1"/>
        <v>1078</v>
      </c>
      <c r="R6" s="6">
        <f t="shared" si="1"/>
        <v>1078</v>
      </c>
      <c r="S6" s="6">
        <f t="shared" si="1"/>
        <v>1078</v>
      </c>
      <c r="T6" s="6">
        <f t="shared" si="1"/>
        <v>1078</v>
      </c>
      <c r="U6" s="6">
        <f t="shared" si="1"/>
        <v>1078</v>
      </c>
      <c r="V6" s="6">
        <f t="shared" si="1"/>
        <v>1078</v>
      </c>
      <c r="W6" s="6">
        <f t="shared" si="1"/>
        <v>1078</v>
      </c>
      <c r="X6" s="6">
        <f t="shared" si="1"/>
        <v>1078</v>
      </c>
      <c r="Y6" s="6">
        <f t="shared" si="1"/>
        <v>1078</v>
      </c>
      <c r="Z6" s="6">
        <f t="shared" si="1"/>
        <v>1078</v>
      </c>
      <c r="AA6" s="6">
        <f t="shared" si="1"/>
        <v>1078</v>
      </c>
      <c r="AB6" s="6">
        <f t="shared" si="1"/>
        <v>1078</v>
      </c>
      <c r="AC6" s="6">
        <f t="shared" si="1"/>
        <v>1078</v>
      </c>
      <c r="AD6" s="6">
        <f t="shared" si="1"/>
        <v>1078</v>
      </c>
      <c r="AE6" s="6">
        <f t="shared" si="1"/>
        <v>1078</v>
      </c>
      <c r="AF6" s="6">
        <f t="shared" si="1"/>
        <v>1078</v>
      </c>
      <c r="AG6" s="6">
        <f t="shared" si="1"/>
        <v>1078</v>
      </c>
      <c r="AH6" s="6">
        <f t="shared" si="1"/>
        <v>1078</v>
      </c>
      <c r="AI6" s="6">
        <f t="shared" si="1"/>
        <v>1078</v>
      </c>
      <c r="AJ6">
        <f t="shared" si="1"/>
        <v>1078</v>
      </c>
      <c r="AK6">
        <f t="shared" si="1"/>
        <v>1078</v>
      </c>
      <c r="AL6">
        <f t="shared" si="2"/>
        <v>1078</v>
      </c>
      <c r="AM6">
        <f t="shared" si="2"/>
        <v>1078</v>
      </c>
      <c r="AN6">
        <f t="shared" si="2"/>
        <v>1078</v>
      </c>
      <c r="AO6">
        <f t="shared" si="2"/>
        <v>1078</v>
      </c>
      <c r="AP6">
        <f t="shared" si="2"/>
        <v>1078</v>
      </c>
      <c r="AQ6">
        <f t="shared" si="2"/>
        <v>1078</v>
      </c>
      <c r="AR6">
        <f t="shared" si="2"/>
        <v>1078</v>
      </c>
      <c r="AS6">
        <f t="shared" si="2"/>
        <v>1078</v>
      </c>
      <c r="AT6">
        <f t="shared" si="2"/>
        <v>1078</v>
      </c>
    </row>
    <row r="7" spans="1:46">
      <c r="A7" s="1" t="s">
        <v>13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</row>
  </sheetData>
  <phoneticPr fontId="4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2015-06-16T22:55:39Z</dcterms:created>
  <dcterms:modified xsi:type="dcterms:W3CDTF">2022-01-18T11:13:25Z</dcterms:modified>
</cp:coreProperties>
</file>