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“Office高级应用”慕课\02Excel\二、公式和函数\"/>
    </mc:Choice>
  </mc:AlternateContent>
  <bookViews>
    <workbookView xWindow="0" yWindow="0" windowWidth="19200" windowHeight="7600" activeTab="1"/>
  </bookViews>
  <sheets>
    <sheet name="对账单" sheetId="2" r:id="rId1"/>
    <sheet name="统计学函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F4" i="2"/>
  <c r="F5" i="2"/>
  <c r="F6" i="2"/>
  <c r="F7" i="2"/>
  <c r="F8" i="2"/>
  <c r="F9" i="2"/>
  <c r="F10" i="2"/>
  <c r="F11" i="2"/>
  <c r="F12" i="2"/>
  <c r="F3" i="2"/>
  <c r="C19" i="1"/>
  <c r="C18" i="1"/>
  <c r="C17" i="1"/>
  <c r="C16" i="1"/>
  <c r="C15" i="1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C14" i="1" l="1"/>
  <c r="B19" i="1"/>
  <c r="B18" i="1"/>
  <c r="B17" i="1"/>
  <c r="B16" i="1"/>
  <c r="B14" i="1"/>
  <c r="B13" i="1"/>
  <c r="C12" i="1" l="1"/>
  <c r="C13" i="1"/>
  <c r="B15" i="1"/>
  <c r="B12" i="1"/>
</calcChain>
</file>

<file path=xl/sharedStrings.xml><?xml version="1.0" encoding="utf-8"?>
<sst xmlns="http://schemas.openxmlformats.org/spreadsheetml/2006/main" count="54" uniqueCount="43">
  <si>
    <t>平均分</t>
    <phoneticPr fontId="1" type="noConversion"/>
  </si>
  <si>
    <t>标准差</t>
    <phoneticPr fontId="1" type="noConversion"/>
  </si>
  <si>
    <t>方差</t>
    <phoneticPr fontId="1" type="noConversion"/>
  </si>
  <si>
    <t>四分位值1</t>
    <phoneticPr fontId="1" type="noConversion"/>
  </si>
  <si>
    <t>最小值</t>
    <phoneticPr fontId="1" type="noConversion"/>
  </si>
  <si>
    <t>四分位值2</t>
  </si>
  <si>
    <t>四分位值3</t>
  </si>
  <si>
    <t>最大值</t>
    <phoneticPr fontId="1" type="noConversion"/>
  </si>
  <si>
    <t>甲</t>
    <phoneticPr fontId="2" type="noConversion"/>
  </si>
  <si>
    <t xml:space="preserve">乙 </t>
    <phoneticPr fontId="2" type="noConversion"/>
  </si>
  <si>
    <t>乙</t>
    <phoneticPr fontId="2" type="noConversion"/>
  </si>
  <si>
    <t>订单号</t>
    <phoneticPr fontId="1" type="noConversion"/>
  </si>
  <si>
    <t>D0000156</t>
    <phoneticPr fontId="1" type="noConversion"/>
  </si>
  <si>
    <t>D0000157</t>
  </si>
  <si>
    <t>D0000158</t>
  </si>
  <si>
    <t>D0000159</t>
  </si>
  <si>
    <t>D0000160</t>
  </si>
  <si>
    <t>D0000161</t>
  </si>
  <si>
    <t>D0000162</t>
  </si>
  <si>
    <t>D0000163</t>
  </si>
  <si>
    <t>D0000164</t>
  </si>
  <si>
    <t>D0000165</t>
  </si>
  <si>
    <t>D0000166</t>
  </si>
  <si>
    <t>D0000167</t>
  </si>
  <si>
    <t>D0000168</t>
  </si>
  <si>
    <t>D0000169</t>
  </si>
  <si>
    <t>D0000170</t>
  </si>
  <si>
    <t>D0000171</t>
  </si>
  <si>
    <t>D0000172</t>
  </si>
  <si>
    <t>D0000173</t>
  </si>
  <si>
    <t>D0000174</t>
  </si>
  <si>
    <t>应收款</t>
    <phoneticPr fontId="1" type="noConversion"/>
  </si>
  <si>
    <t>实收款</t>
    <phoneticPr fontId="1" type="noConversion"/>
  </si>
  <si>
    <t>核对</t>
    <phoneticPr fontId="1" type="noConversion"/>
  </si>
  <si>
    <t>D0000126</t>
    <phoneticPr fontId="1" type="noConversion"/>
  </si>
  <si>
    <t>D0000176</t>
    <phoneticPr fontId="1" type="noConversion"/>
  </si>
  <si>
    <t>核对订单号</t>
    <phoneticPr fontId="1" type="noConversion"/>
  </si>
  <si>
    <t>VLOOKUP</t>
    <phoneticPr fontId="1" type="noConversion"/>
  </si>
  <si>
    <t>INDEX\MATCH</t>
    <phoneticPr fontId="1" type="noConversion"/>
  </si>
  <si>
    <t>COUNTIF</t>
    <phoneticPr fontId="1" type="noConversion"/>
  </si>
  <si>
    <t>QUARTILE( )</t>
    <phoneticPr fontId="2" type="noConversion"/>
  </si>
  <si>
    <r>
      <t>一组数据平均值分散程度</t>
    </r>
    <r>
      <rPr>
        <b/>
        <sz val="11"/>
        <color rgb="FFFF0000"/>
        <rFont val="等线"/>
        <family val="3"/>
        <charset val="134"/>
        <scheme val="minor"/>
      </rPr>
      <t>STEDV( )</t>
    </r>
    <phoneticPr fontId="1" type="noConversion"/>
  </si>
  <si>
    <r>
      <t>标准差的平方</t>
    </r>
    <r>
      <rPr>
        <b/>
        <sz val="11"/>
        <color rgb="FFFF0000"/>
        <rFont val="等线"/>
        <family val="3"/>
        <charset val="134"/>
        <scheme val="minor"/>
      </rPr>
      <t>VARA()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</si>
</sst>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7" formatCode="&quot;¥&quot;#,##0.00;&quot;¥&quot;\-#,##0.00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8" fillId="0" borderId="8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NumberFormat="1" applyFont="1" applyFill="1" applyBorder="1" applyAlignment="1">
      <alignment vertical="center" shrinkToFit="1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7" fontId="5" fillId="2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6" fillId="0" borderId="5" xfId="0" applyFont="1" applyBorder="1">
      <alignment vertical="center"/>
    </xf>
    <xf numFmtId="7" fontId="5" fillId="2" borderId="6" xfId="0" applyNumberFormat="1" applyFont="1" applyFill="1" applyBorder="1" applyAlignment="1">
      <alignment horizontal="center" vertical="center" wrapText="1"/>
    </xf>
    <xf numFmtId="7" fontId="5" fillId="2" borderId="7" xfId="0" applyNumberFormat="1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14" fontId="0" fillId="0" borderId="0" xfId="0" applyNumberFormat="1">
      <alignment vertical="center"/>
    </xf>
    <xf numFmtId="5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5" fontId="0" fillId="0" borderId="3" xfId="0" applyNumberForma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8" xfId="1">
      <alignment vertical="center"/>
    </xf>
    <xf numFmtId="0" fontId="8" fillId="0" borderId="8" xfId="1" applyAlignment="1">
      <alignment horizontal="center" vertical="center"/>
    </xf>
    <xf numFmtId="0" fontId="10" fillId="0" borderId="8" xfId="1" applyFont="1" applyAlignment="1">
      <alignment horizontal="center" vertical="center"/>
    </xf>
  </cellXfs>
  <cellStyles count="2">
    <cellStyle name="常规" xfId="0" builtinId="0"/>
    <cellStyle name="汇总" xfId="1" builtinId="2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scheme val="none"/>
      </font>
      <numFmt numFmtId="11" formatCode="&quot;¥&quot;#,##0.00;&quot;¥&quot;\-#,##0.00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F1:G12" totalsRowCount="1" headerRowDxfId="7" headerRowBorderDxfId="6" tableBorderDxfId="5" totalsRowBorderDxfId="4">
  <autoFilter ref="F1:G11"/>
  <tableColumns count="2">
    <tableColumn id="1" name="甲" totalsRowFunction="stdDev" dataDxfId="3" totalsRowDxfId="1"/>
    <tableColumn id="2" name="乙 " totalsRowFunction="stdDev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selection activeCell="F3" sqref="F3"/>
    </sheetView>
  </sheetViews>
  <sheetFormatPr defaultRowHeight="14" x14ac:dyDescent="0.3"/>
  <cols>
    <col min="1" max="1" width="11.75" customWidth="1"/>
    <col min="2" max="2" width="10.9140625" customWidth="1"/>
    <col min="4" max="4" width="13.08203125" customWidth="1"/>
    <col min="5" max="5" width="11.33203125" customWidth="1"/>
    <col min="6" max="6" width="17.1640625" style="15" customWidth="1"/>
    <col min="7" max="7" width="14.83203125" style="15" customWidth="1"/>
    <col min="8" max="8" width="11" customWidth="1"/>
  </cols>
  <sheetData>
    <row r="1" spans="1:8" x14ac:dyDescent="0.3">
      <c r="F1" s="22" t="s">
        <v>37</v>
      </c>
      <c r="G1" s="23" t="s">
        <v>38</v>
      </c>
      <c r="H1" s="23" t="s">
        <v>39</v>
      </c>
    </row>
    <row r="2" spans="1:8" x14ac:dyDescent="0.3">
      <c r="A2" s="20" t="s">
        <v>11</v>
      </c>
      <c r="B2" s="20" t="s">
        <v>31</v>
      </c>
      <c r="D2" s="20" t="s">
        <v>11</v>
      </c>
      <c r="E2" s="20" t="s">
        <v>32</v>
      </c>
      <c r="F2" s="20" t="s">
        <v>33</v>
      </c>
      <c r="G2" s="20" t="s">
        <v>33</v>
      </c>
      <c r="H2" s="20" t="s">
        <v>36</v>
      </c>
    </row>
    <row r="3" spans="1:8" x14ac:dyDescent="0.3">
      <c r="A3" s="18" t="s">
        <v>12</v>
      </c>
      <c r="B3" s="19">
        <v>8815</v>
      </c>
      <c r="D3" s="18" t="s">
        <v>12</v>
      </c>
      <c r="E3" s="19">
        <v>8815</v>
      </c>
      <c r="F3" s="17" t="str">
        <f>IFERROR(IF(VLOOKUP(D3,$A$3:$B$21,2,FALSE)&lt;&gt;E3,"金额有误",""),"订单号有误")</f>
        <v/>
      </c>
      <c r="G3" s="17" t="str">
        <f>IFERROR(IF(INDEX($A$3:$B$21,MATCH(D3,$A$3:$A$21,0),2)&lt;&gt;E3,"金额有误",""),"订单号有误")</f>
        <v/>
      </c>
      <c r="H3" s="21" t="str">
        <f>IF(COUNTIF($A$3:$A$21,D3)=0,"订单号有误","")</f>
        <v/>
      </c>
    </row>
    <row r="4" spans="1:8" x14ac:dyDescent="0.3">
      <c r="A4" s="18" t="s">
        <v>13</v>
      </c>
      <c r="B4" s="19">
        <v>22811</v>
      </c>
      <c r="D4" s="18" t="s">
        <v>13</v>
      </c>
      <c r="E4" s="19">
        <v>2811</v>
      </c>
      <c r="F4" s="17" t="str">
        <f t="shared" ref="F4:F12" si="0">IFERROR(IF(VLOOKUP(D4,$A$3:$B$21,2,FALSE)&lt;&gt;E4,"金额有误",""),"订单号有误")</f>
        <v>金额有误</v>
      </c>
      <c r="G4" s="17" t="str">
        <f t="shared" ref="G4:G12" si="1">IFERROR(IF(INDEX($A$3:$B$21,MATCH(D4,$A$3:$A$21,0),2)&lt;&gt;E4,"金额有误",""),"订单号有误")</f>
        <v>金额有误</v>
      </c>
      <c r="H4" s="21" t="str">
        <f t="shared" ref="H4:H12" si="2">IF(COUNTIF($A$3:$A$21,D4)=0,"订单号有误","")</f>
        <v/>
      </c>
    </row>
    <row r="5" spans="1:8" x14ac:dyDescent="0.3">
      <c r="A5" s="18" t="s">
        <v>14</v>
      </c>
      <c r="B5" s="19">
        <v>13129</v>
      </c>
      <c r="D5" s="18" t="s">
        <v>16</v>
      </c>
      <c r="E5" s="19">
        <v>3729</v>
      </c>
      <c r="F5" s="17" t="str">
        <f t="shared" si="0"/>
        <v/>
      </c>
      <c r="G5" s="17" t="str">
        <f t="shared" si="1"/>
        <v/>
      </c>
      <c r="H5" s="21" t="str">
        <f t="shared" si="2"/>
        <v/>
      </c>
    </row>
    <row r="6" spans="1:8" x14ac:dyDescent="0.3">
      <c r="A6" s="18" t="s">
        <v>15</v>
      </c>
      <c r="B6" s="19">
        <v>4657</v>
      </c>
      <c r="D6" s="18" t="s">
        <v>17</v>
      </c>
      <c r="E6" s="19">
        <v>5097</v>
      </c>
      <c r="F6" s="17" t="str">
        <f t="shared" si="0"/>
        <v/>
      </c>
      <c r="G6" s="17" t="str">
        <f t="shared" si="1"/>
        <v/>
      </c>
      <c r="H6" s="21" t="str">
        <f t="shared" si="2"/>
        <v/>
      </c>
    </row>
    <row r="7" spans="1:8" x14ac:dyDescent="0.3">
      <c r="A7" s="18" t="s">
        <v>16</v>
      </c>
      <c r="B7" s="19">
        <v>3729</v>
      </c>
      <c r="D7" s="18" t="s">
        <v>34</v>
      </c>
      <c r="E7" s="19">
        <v>6244</v>
      </c>
      <c r="F7" s="17" t="str">
        <f t="shared" si="0"/>
        <v>订单号有误</v>
      </c>
      <c r="G7" s="17" t="str">
        <f t="shared" si="1"/>
        <v>订单号有误</v>
      </c>
      <c r="H7" s="21" t="str">
        <f t="shared" si="2"/>
        <v>订单号有误</v>
      </c>
    </row>
    <row r="8" spans="1:8" x14ac:dyDescent="0.3">
      <c r="A8" s="18" t="s">
        <v>17</v>
      </c>
      <c r="B8" s="19">
        <v>5097</v>
      </c>
      <c r="D8" s="18" t="s">
        <v>21</v>
      </c>
      <c r="E8" s="19">
        <v>12559</v>
      </c>
      <c r="F8" s="17" t="str">
        <f t="shared" si="0"/>
        <v>金额有误</v>
      </c>
      <c r="G8" s="17" t="str">
        <f t="shared" si="1"/>
        <v>金额有误</v>
      </c>
      <c r="H8" s="21" t="str">
        <f t="shared" si="2"/>
        <v/>
      </c>
    </row>
    <row r="9" spans="1:8" x14ac:dyDescent="0.3">
      <c r="A9" s="18" t="s">
        <v>18</v>
      </c>
      <c r="B9" s="19">
        <v>6244</v>
      </c>
      <c r="D9" s="18" t="s">
        <v>22</v>
      </c>
      <c r="E9" s="19">
        <v>2812</v>
      </c>
      <c r="F9" s="17" t="str">
        <f t="shared" si="0"/>
        <v/>
      </c>
      <c r="G9" s="17" t="str">
        <f t="shared" si="1"/>
        <v/>
      </c>
      <c r="H9" s="21" t="str">
        <f t="shared" si="2"/>
        <v/>
      </c>
    </row>
    <row r="10" spans="1:8" x14ac:dyDescent="0.3">
      <c r="A10" s="18" t="s">
        <v>19</v>
      </c>
      <c r="B10" s="19">
        <v>2170</v>
      </c>
      <c r="D10" s="18" t="s">
        <v>35</v>
      </c>
      <c r="E10" s="19">
        <v>15327</v>
      </c>
      <c r="F10" s="17" t="str">
        <f t="shared" si="0"/>
        <v>订单号有误</v>
      </c>
      <c r="G10" s="17" t="str">
        <f t="shared" si="1"/>
        <v>订单号有误</v>
      </c>
      <c r="H10" s="21" t="str">
        <f t="shared" si="2"/>
        <v>订单号有误</v>
      </c>
    </row>
    <row r="11" spans="1:8" x14ac:dyDescent="0.3">
      <c r="A11" s="18" t="s">
        <v>20</v>
      </c>
      <c r="B11" s="19">
        <v>6662</v>
      </c>
      <c r="D11" s="18" t="s">
        <v>26</v>
      </c>
      <c r="E11" s="19">
        <v>5930</v>
      </c>
      <c r="F11" s="17" t="str">
        <f t="shared" si="0"/>
        <v/>
      </c>
      <c r="G11" s="17" t="str">
        <f t="shared" si="1"/>
        <v/>
      </c>
      <c r="H11" s="21" t="str">
        <f t="shared" si="2"/>
        <v/>
      </c>
    </row>
    <row r="12" spans="1:8" x14ac:dyDescent="0.3">
      <c r="A12" s="18" t="s">
        <v>21</v>
      </c>
      <c r="B12" s="19">
        <v>2559</v>
      </c>
      <c r="D12" s="18" t="s">
        <v>27</v>
      </c>
      <c r="E12" s="19">
        <v>6447</v>
      </c>
      <c r="F12" s="17" t="str">
        <f t="shared" si="0"/>
        <v/>
      </c>
      <c r="G12" s="17" t="str">
        <f t="shared" si="1"/>
        <v/>
      </c>
      <c r="H12" s="21" t="str">
        <f t="shared" si="2"/>
        <v/>
      </c>
    </row>
    <row r="13" spans="1:8" x14ac:dyDescent="0.3">
      <c r="A13" s="18" t="s">
        <v>22</v>
      </c>
      <c r="B13" s="19">
        <v>2812</v>
      </c>
    </row>
    <row r="14" spans="1:8" x14ac:dyDescent="0.3">
      <c r="A14" s="18" t="s">
        <v>23</v>
      </c>
      <c r="B14" s="19">
        <v>15327</v>
      </c>
    </row>
    <row r="15" spans="1:8" x14ac:dyDescent="0.3">
      <c r="A15" s="18" t="s">
        <v>24</v>
      </c>
      <c r="B15" s="19">
        <v>6425</v>
      </c>
      <c r="D15" s="16"/>
      <c r="E15" s="14"/>
    </row>
    <row r="16" spans="1:8" x14ac:dyDescent="0.3">
      <c r="A16" s="18" t="s">
        <v>25</v>
      </c>
      <c r="B16" s="19">
        <v>5583</v>
      </c>
      <c r="D16" s="16"/>
      <c r="E16" s="14"/>
    </row>
    <row r="17" spans="1:5" x14ac:dyDescent="0.3">
      <c r="A17" s="18" t="s">
        <v>26</v>
      </c>
      <c r="B17" s="19">
        <v>5930</v>
      </c>
    </row>
    <row r="18" spans="1:5" x14ac:dyDescent="0.3">
      <c r="A18" s="18" t="s">
        <v>27</v>
      </c>
      <c r="B18" s="19">
        <v>6447</v>
      </c>
    </row>
    <row r="19" spans="1:5" x14ac:dyDescent="0.3">
      <c r="A19" s="18" t="s">
        <v>28</v>
      </c>
      <c r="B19" s="19">
        <v>6647</v>
      </c>
      <c r="D19" s="16"/>
      <c r="E19" s="14"/>
    </row>
    <row r="20" spans="1:5" x14ac:dyDescent="0.3">
      <c r="A20" s="18" t="s">
        <v>29</v>
      </c>
      <c r="B20" s="19">
        <v>15876</v>
      </c>
      <c r="D20" s="16"/>
      <c r="E20" s="14"/>
    </row>
    <row r="21" spans="1:5" x14ac:dyDescent="0.3">
      <c r="A21" s="18" t="s">
        <v>30</v>
      </c>
      <c r="B21" s="19">
        <v>23304</v>
      </c>
      <c r="D21" s="16"/>
      <c r="E21" s="14"/>
    </row>
    <row r="22" spans="1:5" x14ac:dyDescent="0.3">
      <c r="A22" s="16"/>
      <c r="B22" s="14"/>
      <c r="D22" s="16"/>
      <c r="E22" s="14"/>
    </row>
    <row r="23" spans="1:5" x14ac:dyDescent="0.3">
      <c r="A23" s="13"/>
      <c r="B23" s="14"/>
    </row>
    <row r="24" spans="1:5" x14ac:dyDescent="0.3">
      <c r="A24" s="13"/>
      <c r="B24" s="14"/>
    </row>
    <row r="25" spans="1:5" x14ac:dyDescent="0.3">
      <c r="A25" s="13"/>
      <c r="B25" s="14"/>
    </row>
    <row r="26" spans="1:5" x14ac:dyDescent="0.3">
      <c r="A26" s="13"/>
      <c r="B26" s="14"/>
    </row>
    <row r="27" spans="1:5" x14ac:dyDescent="0.3">
      <c r="A27" s="13"/>
      <c r="B27" s="14"/>
    </row>
    <row r="28" spans="1:5" x14ac:dyDescent="0.3">
      <c r="A28" s="13"/>
      <c r="B28" s="14"/>
    </row>
    <row r="29" spans="1:5" x14ac:dyDescent="0.3">
      <c r="A29" s="13"/>
      <c r="B29" s="14"/>
    </row>
    <row r="30" spans="1:5" x14ac:dyDescent="0.3">
      <c r="A30" s="13"/>
      <c r="B30" s="14"/>
    </row>
    <row r="31" spans="1:5" x14ac:dyDescent="0.3">
      <c r="A31" s="13"/>
      <c r="B31" s="14"/>
    </row>
    <row r="32" spans="1:5" x14ac:dyDescent="0.3">
      <c r="A32" s="13"/>
      <c r="B32" s="14"/>
    </row>
    <row r="33" spans="1:2" x14ac:dyDescent="0.3">
      <c r="A33" s="13"/>
      <c r="B33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workbookViewId="0">
      <selection activeCell="C13" sqref="C13"/>
    </sheetView>
  </sheetViews>
  <sheetFormatPr defaultRowHeight="14" x14ac:dyDescent="0.3"/>
  <cols>
    <col min="1" max="1" width="11" customWidth="1"/>
    <col min="2" max="2" width="12.08203125" customWidth="1"/>
    <col min="3" max="3" width="13.4140625" customWidth="1"/>
    <col min="4" max="4" width="34.6640625" customWidth="1"/>
    <col min="6" max="6" width="13.08203125" customWidth="1"/>
    <col min="7" max="7" width="12.58203125" customWidth="1"/>
  </cols>
  <sheetData>
    <row r="1" spans="1:7" x14ac:dyDescent="0.3">
      <c r="A1" s="7"/>
      <c r="B1" s="4" t="s">
        <v>8</v>
      </c>
      <c r="C1" s="4" t="s">
        <v>10</v>
      </c>
      <c r="D1" s="3"/>
      <c r="F1" s="9" t="s">
        <v>8</v>
      </c>
      <c r="G1" s="10" t="s">
        <v>9</v>
      </c>
    </row>
    <row r="2" spans="1:7" x14ac:dyDescent="0.3">
      <c r="A2" s="7"/>
      <c r="B2" s="5">
        <v>10</v>
      </c>
      <c r="C2" s="5">
        <v>9</v>
      </c>
      <c r="D2" s="3"/>
      <c r="E2" s="1"/>
      <c r="F2" s="6">
        <v>10</v>
      </c>
      <c r="G2" s="8">
        <v>9</v>
      </c>
    </row>
    <row r="3" spans="1:7" x14ac:dyDescent="0.3">
      <c r="A3" s="7"/>
      <c r="B3" s="5">
        <v>9</v>
      </c>
      <c r="C3" s="5">
        <v>9</v>
      </c>
      <c r="D3" s="3"/>
      <c r="F3" s="6">
        <v>9</v>
      </c>
      <c r="G3" s="8">
        <v>9</v>
      </c>
    </row>
    <row r="4" spans="1:7" x14ac:dyDescent="0.3">
      <c r="A4" s="7"/>
      <c r="B4" s="5">
        <v>8</v>
      </c>
      <c r="C4" s="5">
        <v>8.5</v>
      </c>
      <c r="D4" s="3"/>
      <c r="F4" s="6">
        <v>8</v>
      </c>
      <c r="G4" s="8">
        <v>8.5</v>
      </c>
    </row>
    <row r="5" spans="1:7" x14ac:dyDescent="0.3">
      <c r="A5" s="7"/>
      <c r="B5" s="5">
        <v>10</v>
      </c>
      <c r="C5" s="5">
        <v>9</v>
      </c>
      <c r="D5" s="3"/>
      <c r="F5" s="6">
        <v>10</v>
      </c>
      <c r="G5" s="8">
        <v>9</v>
      </c>
    </row>
    <row r="6" spans="1:7" x14ac:dyDescent="0.3">
      <c r="A6" s="7"/>
      <c r="B6" s="5">
        <v>8</v>
      </c>
      <c r="C6" s="5">
        <v>9</v>
      </c>
      <c r="D6" s="3"/>
      <c r="F6" s="6">
        <v>8</v>
      </c>
      <c r="G6" s="8">
        <v>9</v>
      </c>
    </row>
    <row r="7" spans="1:7" x14ac:dyDescent="0.3">
      <c r="A7" s="7"/>
      <c r="B7" s="5">
        <v>8</v>
      </c>
      <c r="C7" s="5">
        <v>9.5</v>
      </c>
      <c r="D7" s="3"/>
      <c r="F7" s="6">
        <v>8</v>
      </c>
      <c r="G7" s="8">
        <v>9.5</v>
      </c>
    </row>
    <row r="8" spans="1:7" x14ac:dyDescent="0.3">
      <c r="A8" s="7"/>
      <c r="B8" s="5">
        <v>10</v>
      </c>
      <c r="C8" s="5">
        <v>9.5</v>
      </c>
      <c r="D8" s="3"/>
      <c r="F8" s="6">
        <v>10</v>
      </c>
      <c r="G8" s="8">
        <v>9.5</v>
      </c>
    </row>
    <row r="9" spans="1:7" x14ac:dyDescent="0.3">
      <c r="A9" s="7"/>
      <c r="B9" s="5">
        <v>10</v>
      </c>
      <c r="C9" s="5">
        <v>8.5</v>
      </c>
      <c r="D9" s="3"/>
      <c r="F9" s="6">
        <v>10</v>
      </c>
      <c r="G9" s="8">
        <v>8.5</v>
      </c>
    </row>
    <row r="10" spans="1:7" x14ac:dyDescent="0.3">
      <c r="A10" s="7"/>
      <c r="B10" s="5">
        <v>9.5</v>
      </c>
      <c r="C10" s="5">
        <v>8.5</v>
      </c>
      <c r="D10" s="3"/>
      <c r="F10" s="6">
        <v>9.5</v>
      </c>
      <c r="G10" s="8">
        <v>8.5</v>
      </c>
    </row>
    <row r="11" spans="1:7" x14ac:dyDescent="0.3">
      <c r="A11" s="7"/>
      <c r="B11" s="5">
        <v>7.5</v>
      </c>
      <c r="C11" s="5">
        <v>9.5</v>
      </c>
      <c r="D11" s="3"/>
      <c r="F11" s="11">
        <v>7.5</v>
      </c>
      <c r="G11" s="12">
        <v>9.5</v>
      </c>
    </row>
    <row r="12" spans="1:7" ht="20" customHeight="1" thickBot="1" x14ac:dyDescent="0.35">
      <c r="A12" s="24" t="s">
        <v>0</v>
      </c>
      <c r="B12" s="24">
        <f>AVERAGE(B2:B11)</f>
        <v>9</v>
      </c>
      <c r="C12" s="24">
        <f>AVERAGE(C2:C11)</f>
        <v>9</v>
      </c>
      <c r="D12" s="24"/>
      <c r="F12" s="11">
        <f>SUBTOTAL(107,表1[甲])</f>
        <v>1.0274023338281628</v>
      </c>
      <c r="G12" s="12">
        <f>SUBTOTAL(107,表1[[乙 ]])</f>
        <v>0.40824829046386302</v>
      </c>
    </row>
    <row r="13" spans="1:7" ht="20" customHeight="1" thickTop="1" thickBot="1" x14ac:dyDescent="0.35">
      <c r="A13" s="24" t="s">
        <v>1</v>
      </c>
      <c r="B13" s="24">
        <f>STDEV(B2:B11)</f>
        <v>1.0274023338281628</v>
      </c>
      <c r="C13" s="24">
        <f>STDEVP(C2:C11)</f>
        <v>0.3872983346207417</v>
      </c>
      <c r="D13" s="25" t="s">
        <v>41</v>
      </c>
    </row>
    <row r="14" spans="1:7" ht="20" customHeight="1" thickTop="1" thickBot="1" x14ac:dyDescent="0.35">
      <c r="A14" s="24" t="s">
        <v>2</v>
      </c>
      <c r="B14" s="24">
        <f>VARA(B2:B11)</f>
        <v>1.0555555555555556</v>
      </c>
      <c r="C14" s="24">
        <f>VARA(C2:C11)</f>
        <v>0.16666666666666666</v>
      </c>
      <c r="D14" s="25" t="s">
        <v>42</v>
      </c>
      <c r="G14" s="1"/>
    </row>
    <row r="15" spans="1:7" ht="20" customHeight="1" thickTop="1" thickBot="1" x14ac:dyDescent="0.35">
      <c r="A15" s="24" t="s">
        <v>4</v>
      </c>
      <c r="B15" s="24">
        <f>QUARTILE($B$2:$B$11,0)</f>
        <v>7.5</v>
      </c>
      <c r="C15" s="24">
        <f>QUARTILE($C$2:$C$11,0)</f>
        <v>8.5</v>
      </c>
      <c r="D15" s="25"/>
      <c r="G15" s="1"/>
    </row>
    <row r="16" spans="1:7" ht="20" customHeight="1" thickTop="1" thickBot="1" x14ac:dyDescent="0.35">
      <c r="A16" s="24" t="s">
        <v>3</v>
      </c>
      <c r="B16" s="24">
        <f>QUARTILE($B$2:$B$11,1)</f>
        <v>8</v>
      </c>
      <c r="C16" s="24">
        <f>QUARTILE($C$2:$C$11,1)</f>
        <v>8.625</v>
      </c>
      <c r="D16" s="26" t="s">
        <v>40</v>
      </c>
      <c r="G16" s="1"/>
    </row>
    <row r="17" spans="1:7" ht="20" customHeight="1" thickTop="1" thickBot="1" x14ac:dyDescent="0.35">
      <c r="A17" s="24" t="s">
        <v>5</v>
      </c>
      <c r="B17" s="24">
        <f>QUARTILE($B$2:$B$11,2)</f>
        <v>9.25</v>
      </c>
      <c r="C17" s="24">
        <f>QUARTILE($C$2:$C$11,2)</f>
        <v>9</v>
      </c>
      <c r="D17" s="24"/>
      <c r="G17" s="1"/>
    </row>
    <row r="18" spans="1:7" ht="20" customHeight="1" thickTop="1" thickBot="1" x14ac:dyDescent="0.35">
      <c r="A18" s="24" t="s">
        <v>6</v>
      </c>
      <c r="B18" s="24">
        <f>QUARTILE($B$2:$B$11,3)</f>
        <v>10</v>
      </c>
      <c r="C18" s="24">
        <f>QUARTILE($C$2:$C$11,3)</f>
        <v>9.375</v>
      </c>
      <c r="D18" s="24"/>
      <c r="G18" s="2"/>
    </row>
    <row r="19" spans="1:7" ht="20" customHeight="1" thickTop="1" thickBot="1" x14ac:dyDescent="0.35">
      <c r="A19" s="24" t="s">
        <v>7</v>
      </c>
      <c r="B19" s="24">
        <f>QUARTILE($B$2:$B$11,4)</f>
        <v>10</v>
      </c>
      <c r="C19" s="24">
        <f>QUARTILE($C$2:$C$11,4)</f>
        <v>9.5</v>
      </c>
      <c r="D19" s="24"/>
    </row>
    <row r="20" spans="1:7" ht="14.5" thickTop="1" x14ac:dyDescent="0.3"/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对账单</vt:lpstr>
      <vt:lpstr>统计学函数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qchen2016@hotmail.com</dc:creator>
  <cp:lastModifiedBy>qchen2016@hotmail.com</cp:lastModifiedBy>
  <dcterms:created xsi:type="dcterms:W3CDTF">2019-06-16T01:23:49Z</dcterms:created>
  <dcterms:modified xsi:type="dcterms:W3CDTF">2019-06-17T08:11:26Z</dcterms:modified>
</cp:coreProperties>
</file>