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9600" windowHeight="7770"/>
  </bookViews>
  <sheets>
    <sheet name="成绩表" sheetId="1" r:id="rId1"/>
    <sheet name="成绩统计表" sheetId="2" r:id="rId2"/>
    <sheet name="成绩等级" sheetId="3" r:id="rId3"/>
  </sheets>
  <calcPr calcId="144525"/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C15" i="2" s="1"/>
  <c r="D7" i="2"/>
  <c r="E7" i="2"/>
  <c r="E8" i="2" s="1"/>
  <c r="C9" i="2"/>
  <c r="D9" i="2"/>
  <c r="D15" i="2" s="1"/>
  <c r="E9" i="2"/>
  <c r="E15" i="2" s="1"/>
  <c r="C10" i="2"/>
  <c r="D10" i="2"/>
  <c r="E10" i="2"/>
  <c r="C11" i="2"/>
  <c r="D11" i="2"/>
  <c r="E11" i="2"/>
  <c r="C12" i="2"/>
  <c r="D12" i="2"/>
  <c r="E12" i="2"/>
  <c r="C13" i="2"/>
  <c r="D13" i="2"/>
  <c r="E13" i="2"/>
  <c r="E14" i="2" s="1"/>
  <c r="B13" i="2"/>
  <c r="B12" i="2"/>
  <c r="B11" i="2"/>
  <c r="B10" i="2"/>
  <c r="B9" i="2"/>
  <c r="D14" i="2" l="1"/>
  <c r="C14" i="2"/>
  <c r="D8" i="2"/>
  <c r="C8" i="2"/>
  <c r="B7" i="2"/>
  <c r="B14" i="2" s="1"/>
  <c r="B6" i="2"/>
  <c r="B5" i="2"/>
  <c r="B4" i="2"/>
  <c r="B3" i="2"/>
  <c r="B15" i="2" l="1"/>
  <c r="B8" i="2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E2" i="3"/>
  <c r="F2" i="3"/>
  <c r="G2" i="3"/>
  <c r="D2" i="3"/>
  <c r="G41" i="1" l="1"/>
  <c r="F41" i="1"/>
  <c r="E41" i="1"/>
  <c r="D41" i="1"/>
  <c r="G40" i="1"/>
  <c r="F40" i="1"/>
  <c r="E40" i="1"/>
  <c r="D40" i="1"/>
  <c r="G39" i="1"/>
  <c r="F39" i="1"/>
  <c r="E39" i="1"/>
  <c r="D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5" i="1" l="1"/>
  <c r="I17" i="1"/>
  <c r="I33" i="1"/>
  <c r="I3" i="1"/>
  <c r="I11" i="1"/>
  <c r="I19" i="1"/>
  <c r="I27" i="1"/>
  <c r="I35" i="1"/>
  <c r="I25" i="1"/>
  <c r="I9" i="1"/>
  <c r="I2" i="1"/>
  <c r="I8" i="1"/>
  <c r="I6" i="1"/>
  <c r="I14" i="1"/>
  <c r="I4" i="1"/>
  <c r="I12" i="1"/>
  <c r="I20" i="1"/>
  <c r="I28" i="1"/>
  <c r="I36" i="1"/>
  <c r="I7" i="1"/>
  <c r="I10" i="1"/>
  <c r="I15" i="1"/>
  <c r="I18" i="1"/>
  <c r="I23" i="1"/>
  <c r="I26" i="1"/>
  <c r="I31" i="1"/>
  <c r="I34" i="1"/>
  <c r="I13" i="1"/>
  <c r="I16" i="1"/>
  <c r="I21" i="1"/>
  <c r="I24" i="1"/>
  <c r="I29" i="1"/>
  <c r="I32" i="1"/>
  <c r="I37" i="1"/>
  <c r="I22" i="1"/>
  <c r="I30" i="1"/>
  <c r="I38" i="1"/>
</calcChain>
</file>

<file path=xl/sharedStrings.xml><?xml version="1.0" encoding="utf-8"?>
<sst xmlns="http://schemas.openxmlformats.org/spreadsheetml/2006/main" count="198" uniqueCount="76">
  <si>
    <t>学号</t>
  </si>
  <si>
    <t>姓名</t>
  </si>
  <si>
    <t>性别</t>
  </si>
  <si>
    <t>线性代数</t>
  </si>
  <si>
    <t>高等数学</t>
  </si>
  <si>
    <t>大学英语</t>
  </si>
  <si>
    <t>大学物理</t>
    <phoneticPr fontId="3" type="noConversion"/>
  </si>
  <si>
    <t>总分</t>
    <phoneticPr fontId="3" type="noConversion"/>
  </si>
  <si>
    <t>名次</t>
    <phoneticPr fontId="3" type="noConversion"/>
  </si>
  <si>
    <t>案例操作要求：</t>
  </si>
  <si>
    <t>高志毅</t>
  </si>
  <si>
    <t>男</t>
    <phoneticPr fontId="5" type="noConversion"/>
  </si>
  <si>
    <t>戴威</t>
  </si>
  <si>
    <t>张倩倩</t>
  </si>
  <si>
    <t>女</t>
    <phoneticPr fontId="5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</si>
  <si>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</si>
  <si>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</si>
  <si>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</si>
  <si>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</si>
  <si>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</si>
  <si>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</si>
  <si>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</si>
  <si>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缺考</t>
    <phoneticPr fontId="3" type="noConversion"/>
  </si>
  <si>
    <t>刘会民</t>
  </si>
  <si>
    <t>刘玉晓</t>
  </si>
  <si>
    <t>王海强</t>
  </si>
  <si>
    <t>周良乐</t>
  </si>
  <si>
    <t>肖童童</t>
  </si>
  <si>
    <t>潘跃</t>
  </si>
  <si>
    <t>杜蓉</t>
    <phoneticPr fontId="5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</si>
  <si>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</si>
  <si>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</si>
  <si>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</si>
  <si>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</si>
  <si>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</si>
  <si>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</si>
  <si>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</si>
  <si>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</si>
  <si>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</si>
  <si>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</si>
  <si>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</si>
  <si>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</si>
  <si>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</si>
  <si>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</si>
  <si>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</si>
  <si>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</si>
  <si>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</si>
  <si>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</si>
  <si>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</si>
  <si>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</si>
  <si>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班级平均分</t>
    <phoneticPr fontId="3" type="noConversion"/>
  </si>
  <si>
    <t>班级最低分</t>
    <phoneticPr fontId="3" type="noConversion"/>
  </si>
  <si>
    <t>班级最高分</t>
    <phoneticPr fontId="3" type="noConversion"/>
  </si>
  <si>
    <t>成绩统计表</t>
    <phoneticPr fontId="3" type="noConversion"/>
  </si>
  <si>
    <t>课程</t>
    <phoneticPr fontId="3" type="noConversion"/>
  </si>
  <si>
    <t>大学物理</t>
    <phoneticPr fontId="3" type="noConversion"/>
  </si>
  <si>
    <t>班级平均分</t>
    <phoneticPr fontId="3" type="noConversion"/>
  </si>
  <si>
    <t>班级最高分</t>
    <phoneticPr fontId="3" type="noConversion"/>
  </si>
  <si>
    <t>班级最低分</t>
    <phoneticPr fontId="3" type="noConversion"/>
  </si>
  <si>
    <t>应考人数</t>
    <phoneticPr fontId="3" type="noConversion"/>
  </si>
  <si>
    <t>参考人数</t>
    <phoneticPr fontId="3" type="noConversion"/>
  </si>
  <si>
    <t>缺考人数</t>
    <phoneticPr fontId="3" type="noConversion"/>
  </si>
  <si>
    <t>90-100(人)</t>
    <phoneticPr fontId="3" type="noConversion"/>
  </si>
  <si>
    <t>80-89(人)</t>
    <phoneticPr fontId="3" type="noConversion"/>
  </si>
  <si>
    <t>70-79(人)</t>
    <phoneticPr fontId="3" type="noConversion"/>
  </si>
  <si>
    <t>60-69(人)</t>
    <phoneticPr fontId="3" type="noConversion"/>
  </si>
  <si>
    <t>59以下(人)</t>
    <phoneticPr fontId="3" type="noConversion"/>
  </si>
  <si>
    <t>及格率</t>
    <phoneticPr fontId="3" type="noConversion"/>
  </si>
  <si>
    <t>优秀率</t>
    <phoneticPr fontId="3" type="noConversion"/>
  </si>
  <si>
    <t>大学物理</t>
    <phoneticPr fontId="7" type="noConversion"/>
  </si>
  <si>
    <t>男</t>
    <phoneticPr fontId="5" type="noConversion"/>
  </si>
  <si>
    <t>女</t>
    <phoneticPr fontId="5" type="noConversion"/>
  </si>
  <si>
    <t>杜蓉</t>
    <phoneticPr fontId="5" type="noConversion"/>
  </si>
  <si>
    <t xml:space="preserve">1、设置区域A1:E1合并后居中，字体大小22，字体为“华文行楷”。
2、设置区域A2:A15,B2:E2的单元格字体颜色为白色，底纹为：蓝色。
3、设置区域A2:E15，包含所有框线。
</t>
    <phoneticPr fontId="3" type="noConversion"/>
  </si>
  <si>
    <t>1、将成绩为“补考”的单元格标注为“深红文字，黄色填充”，将成绩为“E”等的单元格标注为“红色文字，浅绿填充”。</t>
    <phoneticPr fontId="7" type="noConversion"/>
  </si>
  <si>
    <t>1、新建一个表样式。要求：表样式名为“我的表样式”；整个表包含所有框线。标题行底纹为“黄色”。第一行条纹的底纹为"浅绿"，条纹尺寸为1。
2、将创建好的“我的表样式”应用到区域A1:I38的单元格。
3、将表格转换为普通区域，包含标题行。
4、设置区域A1:G41的单元格字体大小为10，水平和垂直均居中对齐。
5、设置区域A39:A41和D39:G41的单元格的底纹为“黄色”。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</si>
</sst>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</cellXfs>
  <cellStyles count="2">
    <cellStyle name="百分比 2" xfId="1"/>
    <cellStyle name="常规" xfId="0" builtinId="0"/>
  </cellStyles>
  <dxfs count="4">
    <dxf>
      <font>
        <color rgb="FFFF0000"/>
      </font>
      <fill>
        <patternFill>
          <bgColor rgb="FF92D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C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J15" sqref="J15"/>
    </sheetView>
  </sheetViews>
  <sheetFormatPr defaultRowHeight="14.25" x14ac:dyDescent="0.15"/>
  <cols>
    <col min="1" max="1" width="11.625" bestFit="1" customWidth="1"/>
    <col min="2" max="2" width="7.5" bestFit="1" customWidth="1"/>
    <col min="3" max="3" width="6.75" customWidth="1"/>
    <col min="4" max="4" width="11.625" bestFit="1" customWidth="1"/>
    <col min="5" max="7" width="10.75" customWidth="1"/>
    <col min="8" max="9" width="6.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9</v>
      </c>
      <c r="L1" s="2"/>
    </row>
    <row r="2" spans="1:18" ht="14.25" customHeight="1" x14ac:dyDescent="0.15">
      <c r="A2">
        <v>100101</v>
      </c>
      <c r="B2" t="s">
        <v>10</v>
      </c>
      <c r="C2" t="s">
        <v>11</v>
      </c>
      <c r="D2">
        <v>70</v>
      </c>
      <c r="E2">
        <v>91.9</v>
      </c>
      <c r="F2">
        <v>73</v>
      </c>
      <c r="G2">
        <v>65</v>
      </c>
      <c r="H2">
        <f t="shared" ref="H2:H38" si="0">SUM(D2:G2)</f>
        <v>299.89999999999998</v>
      </c>
      <c r="I2">
        <f t="shared" ref="I2:I38" si="1">RANK(H2,$H$2:$H$38,0)</f>
        <v>12</v>
      </c>
      <c r="K2" s="8" t="s">
        <v>75</v>
      </c>
      <c r="L2" s="8"/>
      <c r="M2" s="8"/>
      <c r="N2" s="8"/>
      <c r="O2" s="8"/>
      <c r="P2" s="8"/>
      <c r="Q2" s="8"/>
      <c r="R2" s="3"/>
    </row>
    <row r="3" spans="1:18" x14ac:dyDescent="0.15">
      <c r="A3">
        <v>100102</v>
      </c>
      <c r="B3" t="s">
        <v>12</v>
      </c>
      <c r="C3" t="s">
        <v>11</v>
      </c>
      <c r="D3">
        <v>60</v>
      </c>
      <c r="E3">
        <v>86</v>
      </c>
      <c r="F3">
        <v>66</v>
      </c>
      <c r="G3">
        <v>42</v>
      </c>
      <c r="H3">
        <f t="shared" si="0"/>
        <v>254</v>
      </c>
      <c r="I3">
        <f t="shared" si="1"/>
        <v>32</v>
      </c>
      <c r="K3" s="8"/>
      <c r="L3" s="8"/>
      <c r="M3" s="8"/>
      <c r="N3" s="8"/>
      <c r="O3" s="8"/>
      <c r="P3" s="8"/>
      <c r="Q3" s="8"/>
      <c r="R3" s="3"/>
    </row>
    <row r="4" spans="1:18" x14ac:dyDescent="0.15">
      <c r="A4">
        <v>100103</v>
      </c>
      <c r="B4" t="s">
        <v>13</v>
      </c>
      <c r="C4" t="s">
        <v>14</v>
      </c>
      <c r="D4">
        <v>46</v>
      </c>
      <c r="E4">
        <v>72.599999999999994</v>
      </c>
      <c r="F4">
        <v>79</v>
      </c>
      <c r="G4">
        <v>71</v>
      </c>
      <c r="H4">
        <f t="shared" si="0"/>
        <v>268.60000000000002</v>
      </c>
      <c r="I4">
        <f t="shared" si="1"/>
        <v>26</v>
      </c>
      <c r="K4" s="8"/>
      <c r="L4" s="8"/>
      <c r="M4" s="8"/>
      <c r="N4" s="8"/>
      <c r="O4" s="8"/>
      <c r="P4" s="8"/>
      <c r="Q4" s="8"/>
      <c r="R4" s="3"/>
    </row>
    <row r="5" spans="1:18" x14ac:dyDescent="0.15">
      <c r="A5">
        <v>100104</v>
      </c>
      <c r="B5" t="s">
        <v>15</v>
      </c>
      <c r="C5" t="s">
        <v>14</v>
      </c>
      <c r="D5">
        <v>75</v>
      </c>
      <c r="E5">
        <v>75.099999999999994</v>
      </c>
      <c r="F5">
        <v>95</v>
      </c>
      <c r="G5">
        <v>99</v>
      </c>
      <c r="H5">
        <f t="shared" si="0"/>
        <v>344.1</v>
      </c>
      <c r="I5">
        <f t="shared" si="1"/>
        <v>1</v>
      </c>
      <c r="K5" s="8"/>
      <c r="L5" s="8"/>
      <c r="M5" s="8"/>
      <c r="N5" s="8"/>
      <c r="O5" s="8"/>
      <c r="P5" s="8"/>
      <c r="Q5" s="8"/>
      <c r="R5" s="3"/>
    </row>
    <row r="6" spans="1:18" x14ac:dyDescent="0.15">
      <c r="A6">
        <v>100105</v>
      </c>
      <c r="B6" t="s">
        <v>16</v>
      </c>
      <c r="C6" t="s">
        <v>14</v>
      </c>
      <c r="D6">
        <v>78</v>
      </c>
      <c r="E6">
        <v>78.5</v>
      </c>
      <c r="F6">
        <v>98</v>
      </c>
      <c r="G6">
        <v>88</v>
      </c>
      <c r="H6">
        <f t="shared" si="0"/>
        <v>342.5</v>
      </c>
      <c r="I6">
        <f t="shared" si="1"/>
        <v>2</v>
      </c>
      <c r="K6" s="8"/>
      <c r="L6" s="8"/>
      <c r="M6" s="8"/>
      <c r="N6" s="8"/>
      <c r="O6" s="8"/>
      <c r="P6" s="8"/>
      <c r="Q6" s="8"/>
      <c r="R6" s="3"/>
    </row>
    <row r="7" spans="1:18" ht="13.5" customHeight="1" x14ac:dyDescent="0.15">
      <c r="A7">
        <v>100106</v>
      </c>
      <c r="B7" t="s">
        <v>17</v>
      </c>
      <c r="C7" t="s">
        <v>11</v>
      </c>
      <c r="D7">
        <v>93</v>
      </c>
      <c r="E7">
        <v>81.2</v>
      </c>
      <c r="F7">
        <v>43</v>
      </c>
      <c r="G7">
        <v>69</v>
      </c>
      <c r="H7">
        <f t="shared" si="0"/>
        <v>286.2</v>
      </c>
      <c r="I7">
        <f t="shared" si="1"/>
        <v>17</v>
      </c>
      <c r="K7" s="8"/>
      <c r="L7" s="8"/>
      <c r="M7" s="8"/>
      <c r="N7" s="8"/>
      <c r="O7" s="8"/>
      <c r="P7" s="8"/>
      <c r="Q7" s="8"/>
      <c r="R7" s="3"/>
    </row>
    <row r="8" spans="1:18" x14ac:dyDescent="0.15">
      <c r="A8">
        <v>100107</v>
      </c>
      <c r="B8" t="s">
        <v>18</v>
      </c>
      <c r="C8" t="s">
        <v>11</v>
      </c>
      <c r="D8">
        <v>96</v>
      </c>
      <c r="E8">
        <v>84.5</v>
      </c>
      <c r="F8">
        <v>31</v>
      </c>
      <c r="G8">
        <v>65</v>
      </c>
      <c r="H8">
        <f t="shared" si="0"/>
        <v>276.5</v>
      </c>
      <c r="I8">
        <f t="shared" si="1"/>
        <v>22</v>
      </c>
      <c r="K8" s="8"/>
      <c r="L8" s="8"/>
      <c r="M8" s="8"/>
      <c r="N8" s="8"/>
      <c r="O8" s="8"/>
      <c r="P8" s="8"/>
      <c r="Q8" s="8"/>
      <c r="R8" s="3"/>
    </row>
    <row r="9" spans="1:18" x14ac:dyDescent="0.15">
      <c r="A9">
        <v>100108</v>
      </c>
      <c r="B9" t="s">
        <v>19</v>
      </c>
      <c r="C9" t="s">
        <v>11</v>
      </c>
      <c r="D9">
        <v>36</v>
      </c>
      <c r="E9">
        <v>97.8</v>
      </c>
      <c r="F9">
        <v>71</v>
      </c>
      <c r="G9">
        <v>53</v>
      </c>
      <c r="H9">
        <f t="shared" si="0"/>
        <v>257.8</v>
      </c>
      <c r="I9">
        <f t="shared" si="1"/>
        <v>31</v>
      </c>
      <c r="K9" s="8"/>
      <c r="L9" s="8"/>
      <c r="M9" s="8"/>
      <c r="N9" s="8"/>
      <c r="O9" s="8"/>
      <c r="P9" s="8"/>
      <c r="Q9" s="8"/>
      <c r="R9" s="3"/>
    </row>
    <row r="10" spans="1:18" x14ac:dyDescent="0.15">
      <c r="A10">
        <v>100109</v>
      </c>
      <c r="B10" t="s">
        <v>20</v>
      </c>
      <c r="C10" t="s">
        <v>11</v>
      </c>
      <c r="D10">
        <v>35</v>
      </c>
      <c r="E10">
        <v>82.4</v>
      </c>
      <c r="F10">
        <v>84</v>
      </c>
      <c r="G10">
        <v>74</v>
      </c>
      <c r="H10">
        <f t="shared" si="0"/>
        <v>275.39999999999998</v>
      </c>
      <c r="I10">
        <f t="shared" si="1"/>
        <v>23</v>
      </c>
      <c r="K10" s="8"/>
      <c r="L10" s="8"/>
      <c r="M10" s="8"/>
      <c r="N10" s="8"/>
      <c r="O10" s="8"/>
      <c r="P10" s="8"/>
      <c r="Q10" s="8"/>
      <c r="R10" s="3"/>
    </row>
    <row r="11" spans="1:18" x14ac:dyDescent="0.15">
      <c r="A11">
        <v>100110</v>
      </c>
      <c r="B11" t="s">
        <v>21</v>
      </c>
      <c r="C11" t="s">
        <v>11</v>
      </c>
      <c r="D11" t="s">
        <v>22</v>
      </c>
      <c r="E11">
        <v>90.9</v>
      </c>
      <c r="F11">
        <v>35</v>
      </c>
      <c r="G11">
        <v>67</v>
      </c>
      <c r="H11">
        <f t="shared" si="0"/>
        <v>192.9</v>
      </c>
      <c r="I11">
        <f t="shared" si="1"/>
        <v>33</v>
      </c>
      <c r="K11" s="8"/>
      <c r="L11" s="8"/>
      <c r="M11" s="8"/>
      <c r="N11" s="8"/>
      <c r="O11" s="8"/>
      <c r="P11" s="8"/>
      <c r="Q11" s="8"/>
      <c r="R11" s="3"/>
    </row>
    <row r="12" spans="1:18" x14ac:dyDescent="0.15">
      <c r="A12">
        <v>100111</v>
      </c>
      <c r="B12" t="s">
        <v>23</v>
      </c>
      <c r="C12" t="s">
        <v>11</v>
      </c>
      <c r="D12">
        <v>47</v>
      </c>
      <c r="E12">
        <v>98.7</v>
      </c>
      <c r="F12">
        <v>79</v>
      </c>
      <c r="G12">
        <v>98</v>
      </c>
      <c r="H12">
        <f t="shared" si="0"/>
        <v>322.7</v>
      </c>
      <c r="I12">
        <f t="shared" si="1"/>
        <v>6</v>
      </c>
      <c r="K12" s="3"/>
      <c r="L12" s="3"/>
      <c r="M12" s="3"/>
      <c r="N12" s="3"/>
      <c r="O12" s="3"/>
      <c r="P12" s="3"/>
      <c r="Q12" s="3"/>
      <c r="R12" s="3"/>
    </row>
    <row r="13" spans="1:18" x14ac:dyDescent="0.15">
      <c r="A13">
        <v>100112</v>
      </c>
      <c r="B13" t="s">
        <v>24</v>
      </c>
      <c r="C13" t="s">
        <v>14</v>
      </c>
      <c r="D13">
        <v>96</v>
      </c>
      <c r="E13">
        <v>81.599999999999994</v>
      </c>
      <c r="F13">
        <v>74</v>
      </c>
      <c r="G13">
        <v>86</v>
      </c>
      <c r="H13">
        <f t="shared" si="0"/>
        <v>337.6</v>
      </c>
      <c r="I13">
        <f t="shared" si="1"/>
        <v>4</v>
      </c>
      <c r="K13" s="3"/>
      <c r="L13" s="3"/>
      <c r="M13" s="3"/>
      <c r="N13" s="3"/>
      <c r="O13" s="3"/>
      <c r="P13" s="3"/>
      <c r="Q13" s="3"/>
      <c r="R13" s="3"/>
    </row>
    <row r="14" spans="1:18" x14ac:dyDescent="0.15">
      <c r="A14">
        <v>100113</v>
      </c>
      <c r="B14" t="s">
        <v>25</v>
      </c>
      <c r="C14" t="s">
        <v>11</v>
      </c>
      <c r="D14">
        <v>76</v>
      </c>
      <c r="E14">
        <v>78.400000000000006</v>
      </c>
      <c r="F14">
        <v>85</v>
      </c>
      <c r="G14">
        <v>81</v>
      </c>
      <c r="H14">
        <f t="shared" si="0"/>
        <v>320.39999999999998</v>
      </c>
      <c r="I14">
        <f t="shared" si="1"/>
        <v>8</v>
      </c>
    </row>
    <row r="15" spans="1:18" x14ac:dyDescent="0.15">
      <c r="A15">
        <v>100114</v>
      </c>
      <c r="B15" t="s">
        <v>26</v>
      </c>
      <c r="C15" t="s">
        <v>11</v>
      </c>
      <c r="D15">
        <v>94</v>
      </c>
      <c r="E15">
        <v>61</v>
      </c>
      <c r="F15">
        <v>94</v>
      </c>
      <c r="G15">
        <v>47</v>
      </c>
      <c r="H15">
        <f t="shared" si="0"/>
        <v>296</v>
      </c>
      <c r="I15">
        <f t="shared" si="1"/>
        <v>13</v>
      </c>
    </row>
    <row r="16" spans="1:18" x14ac:dyDescent="0.15">
      <c r="A16">
        <v>100115</v>
      </c>
      <c r="B16" t="s">
        <v>27</v>
      </c>
      <c r="C16" t="s">
        <v>14</v>
      </c>
      <c r="D16">
        <v>91</v>
      </c>
      <c r="E16">
        <v>53.4</v>
      </c>
      <c r="F16">
        <v>56</v>
      </c>
      <c r="G16">
        <v>77</v>
      </c>
      <c r="H16">
        <f t="shared" si="0"/>
        <v>277.39999999999998</v>
      </c>
      <c r="I16">
        <f t="shared" si="1"/>
        <v>21</v>
      </c>
    </row>
    <row r="17" spans="1:11" x14ac:dyDescent="0.15">
      <c r="A17">
        <v>100116</v>
      </c>
      <c r="B17" t="s">
        <v>28</v>
      </c>
      <c r="C17" t="s">
        <v>14</v>
      </c>
      <c r="D17">
        <v>72</v>
      </c>
      <c r="E17">
        <v>66.400000000000006</v>
      </c>
      <c r="F17">
        <v>62</v>
      </c>
      <c r="G17">
        <v>87</v>
      </c>
      <c r="H17">
        <f t="shared" si="0"/>
        <v>287.39999999999998</v>
      </c>
      <c r="I17">
        <f t="shared" si="1"/>
        <v>16</v>
      </c>
    </row>
    <row r="18" spans="1:11" x14ac:dyDescent="0.15">
      <c r="A18">
        <v>100117</v>
      </c>
      <c r="B18" t="s">
        <v>29</v>
      </c>
      <c r="C18" t="s">
        <v>14</v>
      </c>
      <c r="D18">
        <v>82</v>
      </c>
      <c r="E18">
        <v>91.9</v>
      </c>
      <c r="F18">
        <v>71</v>
      </c>
      <c r="G18">
        <v>41</v>
      </c>
      <c r="H18">
        <f t="shared" si="0"/>
        <v>285.89999999999998</v>
      </c>
      <c r="I18">
        <f t="shared" si="1"/>
        <v>18</v>
      </c>
      <c r="K18" s="4"/>
    </row>
    <row r="19" spans="1:11" x14ac:dyDescent="0.15">
      <c r="A19">
        <v>100118</v>
      </c>
      <c r="B19" t="s">
        <v>30</v>
      </c>
      <c r="C19" t="s">
        <v>14</v>
      </c>
      <c r="D19">
        <v>92</v>
      </c>
      <c r="E19">
        <v>81.5</v>
      </c>
      <c r="F19">
        <v>72</v>
      </c>
      <c r="G19">
        <v>75</v>
      </c>
      <c r="H19">
        <f t="shared" si="0"/>
        <v>320.5</v>
      </c>
      <c r="I19">
        <f t="shared" si="1"/>
        <v>7</v>
      </c>
      <c r="K19" s="5"/>
    </row>
    <row r="20" spans="1:11" x14ac:dyDescent="0.15">
      <c r="A20">
        <v>100119</v>
      </c>
      <c r="B20" t="s">
        <v>31</v>
      </c>
      <c r="C20" t="s">
        <v>11</v>
      </c>
      <c r="D20">
        <v>83</v>
      </c>
      <c r="E20">
        <v>59.7</v>
      </c>
      <c r="F20">
        <v>91</v>
      </c>
      <c r="G20">
        <v>77</v>
      </c>
      <c r="H20">
        <f t="shared" si="0"/>
        <v>310.7</v>
      </c>
      <c r="I20">
        <f t="shared" si="1"/>
        <v>10</v>
      </c>
      <c r="K20" s="4"/>
    </row>
    <row r="21" spans="1:11" x14ac:dyDescent="0.15">
      <c r="A21">
        <v>100120</v>
      </c>
      <c r="B21" t="s">
        <v>32</v>
      </c>
      <c r="C21" t="s">
        <v>11</v>
      </c>
      <c r="D21">
        <v>34</v>
      </c>
      <c r="E21">
        <v>52.9</v>
      </c>
      <c r="F21" t="s">
        <v>22</v>
      </c>
      <c r="G21">
        <v>96</v>
      </c>
      <c r="H21">
        <f t="shared" si="0"/>
        <v>182.9</v>
      </c>
      <c r="I21">
        <f t="shared" si="1"/>
        <v>34</v>
      </c>
      <c r="K21" s="4"/>
    </row>
    <row r="22" spans="1:11" x14ac:dyDescent="0.15">
      <c r="A22">
        <v>100121</v>
      </c>
      <c r="B22" t="s">
        <v>33</v>
      </c>
      <c r="C22" t="s">
        <v>14</v>
      </c>
      <c r="D22">
        <v>74</v>
      </c>
      <c r="E22">
        <v>65.8</v>
      </c>
      <c r="F22">
        <v>38</v>
      </c>
      <c r="G22">
        <v>88</v>
      </c>
      <c r="H22">
        <f t="shared" si="0"/>
        <v>265.8</v>
      </c>
      <c r="I22">
        <f t="shared" si="1"/>
        <v>27</v>
      </c>
    </row>
    <row r="23" spans="1:11" x14ac:dyDescent="0.15">
      <c r="A23">
        <v>100122</v>
      </c>
      <c r="B23" t="s">
        <v>34</v>
      </c>
      <c r="C23" t="s">
        <v>14</v>
      </c>
      <c r="D23">
        <v>46</v>
      </c>
      <c r="E23">
        <v>82.9</v>
      </c>
      <c r="F23">
        <v>75</v>
      </c>
      <c r="G23">
        <v>54</v>
      </c>
      <c r="H23">
        <f t="shared" si="0"/>
        <v>257.89999999999998</v>
      </c>
      <c r="I23">
        <f t="shared" si="1"/>
        <v>30</v>
      </c>
    </row>
    <row r="24" spans="1:11" x14ac:dyDescent="0.15">
      <c r="A24">
        <v>100123</v>
      </c>
      <c r="B24" t="s">
        <v>35</v>
      </c>
      <c r="C24" t="s">
        <v>11</v>
      </c>
      <c r="D24">
        <v>49</v>
      </c>
      <c r="E24">
        <v>82.9</v>
      </c>
      <c r="F24">
        <v>57</v>
      </c>
      <c r="G24">
        <v>70</v>
      </c>
      <c r="H24">
        <f t="shared" si="0"/>
        <v>258.89999999999998</v>
      </c>
      <c r="I24">
        <f t="shared" si="1"/>
        <v>29</v>
      </c>
    </row>
    <row r="25" spans="1:11" x14ac:dyDescent="0.15">
      <c r="A25">
        <v>100124</v>
      </c>
      <c r="B25" t="s">
        <v>36</v>
      </c>
      <c r="C25" t="s">
        <v>14</v>
      </c>
      <c r="D25">
        <v>72</v>
      </c>
      <c r="E25">
        <v>68.8</v>
      </c>
      <c r="F25">
        <v>90</v>
      </c>
      <c r="G25">
        <v>35</v>
      </c>
      <c r="H25">
        <f t="shared" si="0"/>
        <v>265.8</v>
      </c>
      <c r="I25">
        <f t="shared" si="1"/>
        <v>27</v>
      </c>
    </row>
    <row r="26" spans="1:11" x14ac:dyDescent="0.15">
      <c r="A26">
        <v>100125</v>
      </c>
      <c r="B26" t="s">
        <v>37</v>
      </c>
      <c r="C26" t="s">
        <v>11</v>
      </c>
      <c r="D26">
        <v>81</v>
      </c>
      <c r="E26">
        <v>49.9</v>
      </c>
      <c r="F26">
        <v>95</v>
      </c>
      <c r="G26">
        <v>78</v>
      </c>
      <c r="H26">
        <f t="shared" si="0"/>
        <v>303.89999999999998</v>
      </c>
      <c r="I26">
        <f t="shared" si="1"/>
        <v>11</v>
      </c>
    </row>
    <row r="27" spans="1:11" x14ac:dyDescent="0.15">
      <c r="A27">
        <v>100126</v>
      </c>
      <c r="B27" t="s">
        <v>38</v>
      </c>
      <c r="C27" t="s">
        <v>11</v>
      </c>
      <c r="D27">
        <v>68</v>
      </c>
      <c r="E27">
        <v>89.3</v>
      </c>
      <c r="F27">
        <v>94</v>
      </c>
      <c r="G27">
        <v>91</v>
      </c>
      <c r="H27">
        <f t="shared" si="0"/>
        <v>342.3</v>
      </c>
      <c r="I27">
        <f t="shared" si="1"/>
        <v>3</v>
      </c>
    </row>
    <row r="28" spans="1:11" x14ac:dyDescent="0.15">
      <c r="A28">
        <v>100127</v>
      </c>
      <c r="B28" t="s">
        <v>39</v>
      </c>
      <c r="C28" t="s">
        <v>14</v>
      </c>
      <c r="D28">
        <v>83</v>
      </c>
      <c r="E28">
        <v>76.099999999999994</v>
      </c>
      <c r="F28">
        <v>72</v>
      </c>
      <c r="G28">
        <v>62</v>
      </c>
      <c r="H28">
        <f t="shared" si="0"/>
        <v>293.10000000000002</v>
      </c>
      <c r="I28">
        <f t="shared" si="1"/>
        <v>14</v>
      </c>
    </row>
    <row r="29" spans="1:11" x14ac:dyDescent="0.15">
      <c r="A29">
        <v>100128</v>
      </c>
      <c r="B29" t="s">
        <v>40</v>
      </c>
      <c r="C29" t="s">
        <v>14</v>
      </c>
      <c r="D29">
        <v>40</v>
      </c>
      <c r="E29">
        <v>81.400000000000006</v>
      </c>
      <c r="F29">
        <v>71</v>
      </c>
      <c r="G29">
        <v>87</v>
      </c>
      <c r="H29">
        <f t="shared" si="0"/>
        <v>279.39999999999998</v>
      </c>
      <c r="I29">
        <f t="shared" si="1"/>
        <v>19</v>
      </c>
    </row>
    <row r="30" spans="1:11" x14ac:dyDescent="0.15">
      <c r="A30">
        <v>100129</v>
      </c>
      <c r="B30" t="s">
        <v>41</v>
      </c>
      <c r="C30" t="s">
        <v>11</v>
      </c>
      <c r="D30">
        <v>71</v>
      </c>
      <c r="E30">
        <v>64</v>
      </c>
      <c r="F30">
        <v>46</v>
      </c>
      <c r="G30" t="s">
        <v>22</v>
      </c>
      <c r="H30">
        <f t="shared" si="0"/>
        <v>181</v>
      </c>
      <c r="I30">
        <f t="shared" si="1"/>
        <v>35</v>
      </c>
    </row>
    <row r="31" spans="1:11" x14ac:dyDescent="0.15">
      <c r="A31">
        <v>100130</v>
      </c>
      <c r="B31" t="s">
        <v>42</v>
      </c>
      <c r="C31" t="s">
        <v>14</v>
      </c>
      <c r="D31">
        <v>55</v>
      </c>
      <c r="E31">
        <v>82.5</v>
      </c>
      <c r="F31">
        <v>93</v>
      </c>
      <c r="G31">
        <v>82</v>
      </c>
      <c r="H31">
        <f t="shared" si="0"/>
        <v>312.5</v>
      </c>
      <c r="I31">
        <f t="shared" si="1"/>
        <v>9</v>
      </c>
    </row>
    <row r="32" spans="1:11" x14ac:dyDescent="0.15">
      <c r="A32">
        <v>100131</v>
      </c>
      <c r="B32" t="s">
        <v>43</v>
      </c>
      <c r="C32" t="s">
        <v>11</v>
      </c>
      <c r="D32" t="s">
        <v>22</v>
      </c>
      <c r="E32">
        <v>38.4</v>
      </c>
      <c r="F32">
        <v>77</v>
      </c>
      <c r="G32">
        <v>55</v>
      </c>
      <c r="H32">
        <f t="shared" si="0"/>
        <v>170.4</v>
      </c>
      <c r="I32">
        <f t="shared" si="1"/>
        <v>36</v>
      </c>
    </row>
    <row r="33" spans="1:9" x14ac:dyDescent="0.15">
      <c r="A33">
        <v>100132</v>
      </c>
      <c r="B33" t="s">
        <v>44</v>
      </c>
      <c r="C33" t="s">
        <v>14</v>
      </c>
      <c r="D33">
        <v>91</v>
      </c>
      <c r="E33">
        <v>70.900000000000006</v>
      </c>
      <c r="F33">
        <v>43</v>
      </c>
      <c r="G33">
        <v>73</v>
      </c>
      <c r="H33">
        <f t="shared" si="0"/>
        <v>277.89999999999998</v>
      </c>
      <c r="I33">
        <f t="shared" si="1"/>
        <v>20</v>
      </c>
    </row>
    <row r="34" spans="1:9" x14ac:dyDescent="0.15">
      <c r="A34">
        <v>100133</v>
      </c>
      <c r="B34" t="s">
        <v>45</v>
      </c>
      <c r="C34" t="s">
        <v>11</v>
      </c>
      <c r="D34">
        <v>62</v>
      </c>
      <c r="E34">
        <v>70.3</v>
      </c>
      <c r="F34">
        <v>72</v>
      </c>
      <c r="G34">
        <v>65</v>
      </c>
      <c r="H34">
        <f t="shared" si="0"/>
        <v>269.3</v>
      </c>
      <c r="I34">
        <f t="shared" si="1"/>
        <v>25</v>
      </c>
    </row>
    <row r="35" spans="1:9" x14ac:dyDescent="0.15">
      <c r="A35">
        <v>100134</v>
      </c>
      <c r="B35" t="s">
        <v>46</v>
      </c>
      <c r="C35" t="s">
        <v>11</v>
      </c>
      <c r="D35">
        <v>70</v>
      </c>
      <c r="E35">
        <v>52.1</v>
      </c>
      <c r="F35" t="s">
        <v>22</v>
      </c>
      <c r="G35" t="s">
        <v>22</v>
      </c>
      <c r="H35">
        <f t="shared" si="0"/>
        <v>122.1</v>
      </c>
      <c r="I35">
        <f t="shared" si="1"/>
        <v>37</v>
      </c>
    </row>
    <row r="36" spans="1:9" x14ac:dyDescent="0.15">
      <c r="A36">
        <v>100135</v>
      </c>
      <c r="B36" t="s">
        <v>47</v>
      </c>
      <c r="C36" t="s">
        <v>14</v>
      </c>
      <c r="D36">
        <v>44</v>
      </c>
      <c r="E36">
        <v>96.9</v>
      </c>
      <c r="F36">
        <v>69</v>
      </c>
      <c r="G36">
        <v>81</v>
      </c>
      <c r="H36">
        <f t="shared" si="0"/>
        <v>290.89999999999998</v>
      </c>
      <c r="I36">
        <f t="shared" si="1"/>
        <v>15</v>
      </c>
    </row>
    <row r="37" spans="1:9" x14ac:dyDescent="0.15">
      <c r="A37">
        <v>100136</v>
      </c>
      <c r="B37" t="s">
        <v>48</v>
      </c>
      <c r="C37" t="s">
        <v>14</v>
      </c>
      <c r="D37">
        <v>65</v>
      </c>
      <c r="E37">
        <v>71.5</v>
      </c>
      <c r="F37">
        <v>67</v>
      </c>
      <c r="G37">
        <v>70</v>
      </c>
      <c r="H37">
        <f t="shared" si="0"/>
        <v>273.5</v>
      </c>
      <c r="I37">
        <f t="shared" si="1"/>
        <v>24</v>
      </c>
    </row>
    <row r="38" spans="1:9" x14ac:dyDescent="0.15">
      <c r="A38">
        <v>100137</v>
      </c>
      <c r="B38" t="s">
        <v>49</v>
      </c>
      <c r="C38" t="s">
        <v>11</v>
      </c>
      <c r="D38">
        <v>96</v>
      </c>
      <c r="E38">
        <v>81.8</v>
      </c>
      <c r="F38">
        <v>74</v>
      </c>
      <c r="G38">
        <v>78</v>
      </c>
      <c r="H38">
        <f t="shared" si="0"/>
        <v>329.8</v>
      </c>
      <c r="I38">
        <f t="shared" si="1"/>
        <v>5</v>
      </c>
    </row>
    <row r="39" spans="1:9" x14ac:dyDescent="0.15">
      <c r="A39" t="s">
        <v>50</v>
      </c>
      <c r="D39">
        <f>ROUND(AVERAGE(D$2:D$38),2)</f>
        <v>69.23</v>
      </c>
      <c r="E39">
        <f>ROUND(AVERAGE(E$2:E$38),2)</f>
        <v>75.459999999999994</v>
      </c>
      <c r="F39">
        <f>ROUND(AVERAGE(F$2:F$38),2)</f>
        <v>71.2</v>
      </c>
      <c r="G39">
        <f>ROUND(AVERAGE(G$2:G$38),2)</f>
        <v>72.2</v>
      </c>
    </row>
    <row r="40" spans="1:9" x14ac:dyDescent="0.15">
      <c r="A40" t="s">
        <v>51</v>
      </c>
      <c r="D40">
        <f>MIN(D$2:D$38)</f>
        <v>34</v>
      </c>
      <c r="E40">
        <f>MIN(E$2:E$38)</f>
        <v>38.4</v>
      </c>
      <c r="F40">
        <f>MIN(F$2:F$38)</f>
        <v>31</v>
      </c>
      <c r="G40">
        <f>MIN(G$2:G$38)</f>
        <v>35</v>
      </c>
    </row>
    <row r="41" spans="1:9" x14ac:dyDescent="0.15">
      <c r="A41" t="s">
        <v>52</v>
      </c>
      <c r="D41">
        <f>MAX(D$2:D$38)</f>
        <v>96</v>
      </c>
      <c r="E41">
        <f>MAX(E$2:E$38)</f>
        <v>98.7</v>
      </c>
      <c r="F41">
        <f>MAX(F$2:F$38)</f>
        <v>98</v>
      </c>
      <c r="G41">
        <f>MAX(G$2:G$38)</f>
        <v>99</v>
      </c>
    </row>
  </sheetData>
  <sortState ref="A2:I41">
    <sortCondition ref="A10"/>
  </sortState>
  <mergeCells count="1">
    <mergeCell ref="K2:Q1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I12" sqref="I12"/>
    </sheetView>
  </sheetViews>
  <sheetFormatPr defaultRowHeight="14.25" x14ac:dyDescent="0.15"/>
  <cols>
    <col min="1" max="2" width="11.625" bestFit="1" customWidth="1"/>
    <col min="3" max="4" width="9.5" bestFit="1" customWidth="1"/>
    <col min="5" max="5" width="9.625" bestFit="1" customWidth="1"/>
  </cols>
  <sheetData>
    <row r="1" spans="1:16" x14ac:dyDescent="0.15">
      <c r="A1" t="s">
        <v>53</v>
      </c>
      <c r="J1" s="2" t="s">
        <v>9</v>
      </c>
    </row>
    <row r="2" spans="1:16" ht="14.25" customHeight="1" x14ac:dyDescent="0.15">
      <c r="A2" t="s">
        <v>54</v>
      </c>
      <c r="B2" t="s">
        <v>3</v>
      </c>
      <c r="C2" t="s">
        <v>4</v>
      </c>
      <c r="D2" t="s">
        <v>5</v>
      </c>
      <c r="E2" t="s">
        <v>55</v>
      </c>
      <c r="J2" s="8" t="s">
        <v>73</v>
      </c>
      <c r="K2" s="8"/>
      <c r="L2" s="8"/>
      <c r="M2" s="8"/>
      <c r="N2" s="8"/>
      <c r="O2" s="8"/>
      <c r="P2" s="8"/>
    </row>
    <row r="3" spans="1:16" x14ac:dyDescent="0.15">
      <c r="A3" t="s">
        <v>56</v>
      </c>
      <c r="B3">
        <f>AVERAGE(成绩表!D2:D38)</f>
        <v>69.228571428571428</v>
      </c>
      <c r="C3">
        <f>AVERAGE(成绩表!E2:E38)</f>
        <v>75.456756756756789</v>
      </c>
      <c r="D3">
        <f>AVERAGE(成绩表!F2:F38)</f>
        <v>71.2</v>
      </c>
      <c r="E3">
        <f>AVERAGE(成绩表!G2:G38)</f>
        <v>72.2</v>
      </c>
      <c r="J3" s="8"/>
      <c r="K3" s="8"/>
      <c r="L3" s="8"/>
      <c r="M3" s="8"/>
      <c r="N3" s="8"/>
      <c r="O3" s="8"/>
      <c r="P3" s="8"/>
    </row>
    <row r="4" spans="1:16" x14ac:dyDescent="0.15">
      <c r="A4" t="s">
        <v>57</v>
      </c>
      <c r="B4">
        <f>MAX(成绩表!D2:D38)</f>
        <v>96</v>
      </c>
      <c r="C4">
        <f>MAX(成绩表!E2:E38)</f>
        <v>98.7</v>
      </c>
      <c r="D4">
        <f>MAX(成绩表!F2:F38)</f>
        <v>98</v>
      </c>
      <c r="E4">
        <f>MAX(成绩表!G2:G38)</f>
        <v>99</v>
      </c>
      <c r="J4" s="8"/>
      <c r="K4" s="8"/>
      <c r="L4" s="8"/>
      <c r="M4" s="8"/>
      <c r="N4" s="8"/>
      <c r="O4" s="8"/>
      <c r="P4" s="8"/>
    </row>
    <row r="5" spans="1:16" x14ac:dyDescent="0.15">
      <c r="A5" t="s">
        <v>58</v>
      </c>
      <c r="B5">
        <f>MIN(成绩表!D2:D38)</f>
        <v>34</v>
      </c>
      <c r="C5">
        <f>MIN(成绩表!E2:E38)</f>
        <v>38.4</v>
      </c>
      <c r="D5">
        <f>MIN(成绩表!F2:F38)</f>
        <v>31</v>
      </c>
      <c r="E5">
        <f>MIN(成绩表!G2:G38)</f>
        <v>35</v>
      </c>
      <c r="J5" s="8"/>
      <c r="K5" s="8"/>
      <c r="L5" s="8"/>
      <c r="M5" s="8"/>
      <c r="N5" s="8"/>
      <c r="O5" s="8"/>
      <c r="P5" s="8"/>
    </row>
    <row r="6" spans="1:16" x14ac:dyDescent="0.15">
      <c r="A6" t="s">
        <v>59</v>
      </c>
      <c r="B6">
        <f>COUNTA(成绩表!D2:D38)</f>
        <v>37</v>
      </c>
      <c r="C6">
        <f>COUNTA(成绩表!E2:E38)</f>
        <v>37</v>
      </c>
      <c r="D6">
        <f>COUNTA(成绩表!F2:F38)</f>
        <v>37</v>
      </c>
      <c r="E6">
        <f>COUNTA(成绩表!G2:G38)</f>
        <v>37</v>
      </c>
      <c r="J6" s="8"/>
      <c r="K6" s="8"/>
      <c r="L6" s="8"/>
      <c r="M6" s="8"/>
      <c r="N6" s="8"/>
      <c r="O6" s="8"/>
      <c r="P6" s="8"/>
    </row>
    <row r="7" spans="1:16" x14ac:dyDescent="0.15">
      <c r="A7" t="s">
        <v>60</v>
      </c>
      <c r="B7">
        <f>COUNT(成绩表!D2:D38)</f>
        <v>35</v>
      </c>
      <c r="C7">
        <f>COUNT(成绩表!E2:E38)</f>
        <v>37</v>
      </c>
      <c r="D7">
        <f>COUNT(成绩表!F2:F38)</f>
        <v>35</v>
      </c>
      <c r="E7">
        <f>COUNT(成绩表!G2:G38)</f>
        <v>35</v>
      </c>
      <c r="J7" s="8"/>
      <c r="K7" s="8"/>
      <c r="L7" s="8"/>
      <c r="M7" s="8"/>
      <c r="N7" s="8"/>
      <c r="O7" s="8"/>
      <c r="P7" s="8"/>
    </row>
    <row r="8" spans="1:16" x14ac:dyDescent="0.15">
      <c r="A8" t="s">
        <v>61</v>
      </c>
      <c r="B8">
        <f>B6-B7</f>
        <v>2</v>
      </c>
      <c r="C8">
        <f t="shared" ref="C8:E8" si="0">C6-C7</f>
        <v>0</v>
      </c>
      <c r="D8">
        <f t="shared" si="0"/>
        <v>2</v>
      </c>
      <c r="E8">
        <f t="shared" si="0"/>
        <v>2</v>
      </c>
      <c r="J8" s="8"/>
      <c r="K8" s="8"/>
      <c r="L8" s="8"/>
      <c r="M8" s="8"/>
      <c r="N8" s="8"/>
      <c r="O8" s="8"/>
      <c r="P8" s="8"/>
    </row>
    <row r="9" spans="1:16" x14ac:dyDescent="0.15">
      <c r="A9" t="s">
        <v>62</v>
      </c>
      <c r="B9">
        <f>COUNTIF(成绩表!D$2:D$38,"&gt;=90")</f>
        <v>8</v>
      </c>
      <c r="C9">
        <f>COUNTIF(成绩表!E$2:E$38,"&gt;=90")</f>
        <v>6</v>
      </c>
      <c r="D9">
        <f>COUNTIF(成绩表!F$2:F$38,"&gt;=90")</f>
        <v>8</v>
      </c>
      <c r="E9">
        <f>COUNTIF(成绩表!G$2:G$38,"&gt;=90")</f>
        <v>4</v>
      </c>
      <c r="J9" s="3"/>
      <c r="K9" s="3"/>
      <c r="L9" s="3"/>
      <c r="M9" s="3"/>
      <c r="N9" s="3"/>
      <c r="O9" s="3"/>
      <c r="P9" s="3"/>
    </row>
    <row r="10" spans="1:16" x14ac:dyDescent="0.15">
      <c r="A10" t="s">
        <v>63</v>
      </c>
      <c r="B10">
        <f>COUNTIF(成绩表!D$2:D$38,"&gt;=80")-COUNTIF(成绩表!D$2:D$38,"&gt;=90")</f>
        <v>4</v>
      </c>
      <c r="C10">
        <f>COUNTIF(成绩表!E$2:E$38,"&gt;=80")-COUNTIF(成绩表!E$2:E$38,"&gt;=90")</f>
        <v>12</v>
      </c>
      <c r="D10">
        <f>COUNTIF(成绩表!F$2:F$38,"&gt;=80")-COUNTIF(成绩表!F$2:F$38,"&gt;=90")</f>
        <v>2</v>
      </c>
      <c r="E10">
        <f>COUNTIF(成绩表!G$2:G$38,"&gt;=80")-COUNTIF(成绩表!G$2:G$38,"&gt;=90")</f>
        <v>8</v>
      </c>
      <c r="J10" s="3"/>
      <c r="K10" s="3"/>
      <c r="L10" s="3"/>
      <c r="M10" s="3"/>
      <c r="N10" s="3"/>
      <c r="O10" s="3"/>
      <c r="P10" s="3"/>
    </row>
    <row r="11" spans="1:16" ht="14.25" customHeight="1" x14ac:dyDescent="0.15">
      <c r="A11" t="s">
        <v>64</v>
      </c>
      <c r="B11">
        <f>COUNTIF(成绩表!D$2:D$38,"&gt;=70")-COUNTIF(成绩表!D$2:D$38,"&gt;=80")</f>
        <v>9</v>
      </c>
      <c r="C11">
        <f>COUNTIF(成绩表!E$2:E$38,"&gt;=70")-COUNTIF(成绩表!E$2:E$38,"&gt;=80")</f>
        <v>8</v>
      </c>
      <c r="D11">
        <f>COUNTIF(成绩表!F$2:F$38,"&gt;=70")-COUNTIF(成绩表!F$2:F$38,"&gt;=80")</f>
        <v>13</v>
      </c>
      <c r="E11">
        <f>COUNTIF(成绩表!G$2:G$38,"&gt;=70")-COUNTIF(成绩表!G$2:G$38,"&gt;=80")</f>
        <v>10</v>
      </c>
      <c r="J11" s="7"/>
      <c r="K11" s="7"/>
      <c r="L11" s="7"/>
      <c r="M11" s="7"/>
      <c r="N11" s="7"/>
      <c r="O11" s="7"/>
      <c r="P11" s="7"/>
    </row>
    <row r="12" spans="1:16" x14ac:dyDescent="0.15">
      <c r="A12" t="s">
        <v>65</v>
      </c>
      <c r="B12">
        <f>COUNTIF(成绩表!D$2:D$38,"&gt;=60")-COUNTIF(成绩表!D$2:D$38,"&gt;=70")</f>
        <v>4</v>
      </c>
      <c r="C12">
        <f>COUNTIF(成绩表!E$2:E$38,"&gt;=60")-COUNTIF(成绩表!E$2:E$38,"&gt;=70")</f>
        <v>5</v>
      </c>
      <c r="D12">
        <f>COUNTIF(成绩表!F$2:F$38,"&gt;=60")-COUNTIF(成绩表!F$2:F$38,"&gt;=70")</f>
        <v>4</v>
      </c>
      <c r="E12">
        <f>COUNTIF(成绩表!G$2:G$38,"&gt;=60")-COUNTIF(成绩表!G$2:G$38,"&gt;=70")</f>
        <v>6</v>
      </c>
      <c r="J12" s="7"/>
      <c r="K12" s="7"/>
      <c r="L12" s="7"/>
      <c r="M12" s="7"/>
      <c r="N12" s="7"/>
      <c r="O12" s="7"/>
      <c r="P12" s="7"/>
    </row>
    <row r="13" spans="1:16" x14ac:dyDescent="0.15">
      <c r="A13" t="s">
        <v>66</v>
      </c>
      <c r="B13">
        <f>COUNTIF(成绩表!D$2:D$38,"&lt;60")</f>
        <v>10</v>
      </c>
      <c r="C13">
        <f>COUNTIF(成绩表!E$2:E$38,"&lt;60")</f>
        <v>6</v>
      </c>
      <c r="D13">
        <f>COUNTIF(成绩表!F$2:F$38,"&lt;60")</f>
        <v>8</v>
      </c>
      <c r="E13">
        <f>COUNTIF(成绩表!G$2:G$38,"&lt;60")</f>
        <v>7</v>
      </c>
      <c r="J13" s="7"/>
      <c r="K13" s="7"/>
      <c r="L13" s="7"/>
      <c r="M13" s="7"/>
      <c r="N13" s="7"/>
      <c r="O13" s="7"/>
      <c r="P13" s="7"/>
    </row>
    <row r="14" spans="1:16" x14ac:dyDescent="0.15">
      <c r="A14" t="s">
        <v>67</v>
      </c>
      <c r="B14">
        <f>1-B13/B7</f>
        <v>0.7142857142857143</v>
      </c>
      <c r="C14">
        <f t="shared" ref="C14:E14" si="1">1-C13/C7</f>
        <v>0.83783783783783783</v>
      </c>
      <c r="D14">
        <f t="shared" si="1"/>
        <v>0.77142857142857146</v>
      </c>
      <c r="E14">
        <f t="shared" si="1"/>
        <v>0.8</v>
      </c>
      <c r="J14" s="7"/>
      <c r="K14" s="7"/>
      <c r="L14" s="7"/>
      <c r="M14" s="7"/>
      <c r="N14" s="7"/>
      <c r="O14" s="7"/>
      <c r="P14" s="7"/>
    </row>
    <row r="15" spans="1:16" x14ac:dyDescent="0.15">
      <c r="A15" t="s">
        <v>68</v>
      </c>
      <c r="B15">
        <f>B9/B7</f>
        <v>0.22857142857142856</v>
      </c>
      <c r="C15">
        <f t="shared" ref="C15:E15" si="2">C9/C7</f>
        <v>0.16216216216216217</v>
      </c>
      <c r="D15">
        <f t="shared" si="2"/>
        <v>0.22857142857142856</v>
      </c>
      <c r="E15">
        <f t="shared" si="2"/>
        <v>0.11428571428571428</v>
      </c>
      <c r="J15" s="7"/>
      <c r="K15" s="7"/>
      <c r="L15" s="7"/>
      <c r="M15" s="7"/>
      <c r="N15" s="7"/>
      <c r="O15" s="7"/>
      <c r="P15" s="7"/>
    </row>
    <row r="16" spans="1:16" x14ac:dyDescent="0.15">
      <c r="J16" s="7"/>
      <c r="K16" s="7"/>
      <c r="L16" s="7"/>
      <c r="M16" s="7"/>
      <c r="N16" s="7"/>
      <c r="O16" s="7"/>
      <c r="P16" s="7"/>
    </row>
    <row r="17" spans="10:16" x14ac:dyDescent="0.15">
      <c r="J17" s="7"/>
      <c r="K17" s="7"/>
      <c r="L17" s="7"/>
      <c r="M17" s="7"/>
      <c r="N17" s="7"/>
      <c r="O17" s="7"/>
      <c r="P17" s="7"/>
    </row>
    <row r="18" spans="10:16" x14ac:dyDescent="0.15">
      <c r="J18" s="7"/>
      <c r="K18" s="7"/>
      <c r="L18" s="7"/>
      <c r="M18" s="7"/>
      <c r="N18" s="7"/>
      <c r="O18" s="7"/>
      <c r="P18" s="7"/>
    </row>
    <row r="19" spans="10:16" x14ac:dyDescent="0.15">
      <c r="J19" s="7"/>
      <c r="K19" s="7"/>
      <c r="L19" s="7"/>
      <c r="M19" s="7"/>
      <c r="N19" s="7"/>
      <c r="O19" s="7"/>
      <c r="P19" s="7"/>
    </row>
  </sheetData>
  <mergeCells count="1">
    <mergeCell ref="J2:P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H13" sqref="H13"/>
    </sheetView>
  </sheetViews>
  <sheetFormatPr defaultRowHeight="14.25" x14ac:dyDescent="0.15"/>
  <cols>
    <col min="14" max="14" width="13.3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</row>
    <row r="2" spans="1:15" x14ac:dyDescent="0.15">
      <c r="A2" s="6">
        <v>100101</v>
      </c>
      <c r="B2" s="6" t="s">
        <v>10</v>
      </c>
      <c r="C2" s="6" t="s">
        <v>70</v>
      </c>
      <c r="D2" s="6" t="str">
        <f>IF(成绩表!D2="缺考","缺考",IF(成绩表!D2&gt;=90,"A",IF(成绩表!D2&gt;=80,"B",IF(成绩表!D2&gt;=70,"C",IF(成绩表!D2&gt;=60,"D","E")))))</f>
        <v>C</v>
      </c>
      <c r="E2" s="6" t="str">
        <f>IF(成绩表!E2="缺考","缺考",IF(成绩表!E2&gt;=90,"A",IF(成绩表!E2&gt;=80,"B",IF(成绩表!E2&gt;=70,"C",IF(成绩表!E2&gt;=60,"D","E")))))</f>
        <v>A</v>
      </c>
      <c r="F2" s="6" t="str">
        <f>IF(成绩表!F2="缺考","缺考",IF(成绩表!F2&gt;=90,"A",IF(成绩表!F2&gt;=80,"B",IF(成绩表!F2&gt;=70,"C",IF(成绩表!F2&gt;=60,"D","E")))))</f>
        <v>C</v>
      </c>
      <c r="G2" s="6" t="str">
        <f>IF(成绩表!G2="缺考","缺考",IF(成绩表!G2&gt;=90,"A",IF(成绩表!G2&gt;=80,"B",IF(成绩表!G2&gt;=70,"C",IF(成绩表!G2&gt;=60,"D","E")))))</f>
        <v>D</v>
      </c>
      <c r="I2" s="2" t="s">
        <v>9</v>
      </c>
    </row>
    <row r="3" spans="1:15" ht="14.25" customHeight="1" x14ac:dyDescent="0.15">
      <c r="A3" s="6">
        <v>100102</v>
      </c>
      <c r="B3" s="6" t="s">
        <v>12</v>
      </c>
      <c r="C3" s="6" t="s">
        <v>70</v>
      </c>
      <c r="D3" s="6" t="str">
        <f>IF(成绩表!D3="缺考","缺考",IF(成绩表!D3&gt;=90,"A",IF(成绩表!D3&gt;=80,"B",IF(成绩表!D3&gt;=70,"C",IF(成绩表!D3&gt;=60,"D","E")))))</f>
        <v>D</v>
      </c>
      <c r="E3" s="6" t="str">
        <f>IF(成绩表!E3="缺考","缺考",IF(成绩表!E3&gt;=90,"A",IF(成绩表!E3&gt;=80,"B",IF(成绩表!E3&gt;=70,"C",IF(成绩表!E3&gt;=60,"D","E")))))</f>
        <v>B</v>
      </c>
      <c r="F3" s="6" t="str">
        <f>IF(成绩表!F3="缺考","缺考",IF(成绩表!F3&gt;=90,"A",IF(成绩表!F3&gt;=80,"B",IF(成绩表!F3&gt;=70,"C",IF(成绩表!F3&gt;=60,"D","E")))))</f>
        <v>D</v>
      </c>
      <c r="G3" s="6" t="str">
        <f>IF(成绩表!G3="缺考","缺考",IF(成绩表!G3&gt;=90,"A",IF(成绩表!G3&gt;=80,"B",IF(成绩表!G3&gt;=70,"C",IF(成绩表!G3&gt;=60,"D","E")))))</f>
        <v>E</v>
      </c>
      <c r="I3" s="8" t="s">
        <v>74</v>
      </c>
      <c r="J3" s="8"/>
      <c r="K3" s="8"/>
      <c r="L3" s="8"/>
      <c r="M3" s="8"/>
      <c r="N3" s="8"/>
      <c r="O3" s="3"/>
    </row>
    <row r="4" spans="1:15" x14ac:dyDescent="0.15">
      <c r="A4" s="6">
        <v>100103</v>
      </c>
      <c r="B4" s="6" t="s">
        <v>13</v>
      </c>
      <c r="C4" s="6" t="s">
        <v>71</v>
      </c>
      <c r="D4" s="6" t="str">
        <f>IF(成绩表!D4="缺考","缺考",IF(成绩表!D4&gt;=90,"A",IF(成绩表!D4&gt;=80,"B",IF(成绩表!D4&gt;=70,"C",IF(成绩表!D4&gt;=60,"D","E")))))</f>
        <v>E</v>
      </c>
      <c r="E4" s="6" t="str">
        <f>IF(成绩表!E4="缺考","缺考",IF(成绩表!E4&gt;=90,"A",IF(成绩表!E4&gt;=80,"B",IF(成绩表!E4&gt;=70,"C",IF(成绩表!E4&gt;=60,"D","E")))))</f>
        <v>C</v>
      </c>
      <c r="F4" s="6" t="str">
        <f>IF(成绩表!F4="缺考","缺考",IF(成绩表!F4&gt;=90,"A",IF(成绩表!F4&gt;=80,"B",IF(成绩表!F4&gt;=70,"C",IF(成绩表!F4&gt;=60,"D","E")))))</f>
        <v>C</v>
      </c>
      <c r="G4" s="6" t="str">
        <f>IF(成绩表!G4="缺考","缺考",IF(成绩表!G4&gt;=90,"A",IF(成绩表!G4&gt;=80,"B",IF(成绩表!G4&gt;=70,"C",IF(成绩表!G4&gt;=60,"D","E")))))</f>
        <v>C</v>
      </c>
      <c r="I4" s="8"/>
      <c r="J4" s="8"/>
      <c r="K4" s="8"/>
      <c r="L4" s="8"/>
      <c r="M4" s="8"/>
      <c r="N4" s="8"/>
      <c r="O4" s="3"/>
    </row>
    <row r="5" spans="1:15" x14ac:dyDescent="0.15">
      <c r="A5" s="6">
        <v>100104</v>
      </c>
      <c r="B5" s="6" t="s">
        <v>15</v>
      </c>
      <c r="C5" s="6" t="s">
        <v>71</v>
      </c>
      <c r="D5" s="6" t="str">
        <f>IF(成绩表!D5="缺考","缺考",IF(成绩表!D5&gt;=90,"A",IF(成绩表!D5&gt;=80,"B",IF(成绩表!D5&gt;=70,"C",IF(成绩表!D5&gt;=60,"D","E")))))</f>
        <v>C</v>
      </c>
      <c r="E5" s="6" t="str">
        <f>IF(成绩表!E5="缺考","缺考",IF(成绩表!E5&gt;=90,"A",IF(成绩表!E5&gt;=80,"B",IF(成绩表!E5&gt;=70,"C",IF(成绩表!E5&gt;=60,"D","E")))))</f>
        <v>C</v>
      </c>
      <c r="F5" s="6" t="str">
        <f>IF(成绩表!F5="缺考","缺考",IF(成绩表!F5&gt;=90,"A",IF(成绩表!F5&gt;=80,"B",IF(成绩表!F5&gt;=70,"C",IF(成绩表!F5&gt;=60,"D","E")))))</f>
        <v>A</v>
      </c>
      <c r="G5" s="6" t="str">
        <f>IF(成绩表!G5="缺考","缺考",IF(成绩表!G5&gt;=90,"A",IF(成绩表!G5&gt;=80,"B",IF(成绩表!G5&gt;=70,"C",IF(成绩表!G5&gt;=60,"D","E")))))</f>
        <v>A</v>
      </c>
      <c r="I5" s="8"/>
      <c r="J5" s="8"/>
      <c r="K5" s="8"/>
      <c r="L5" s="8"/>
      <c r="M5" s="8"/>
      <c r="N5" s="8"/>
      <c r="O5" s="3"/>
    </row>
    <row r="6" spans="1:15" x14ac:dyDescent="0.15">
      <c r="A6" s="6">
        <v>100105</v>
      </c>
      <c r="B6" s="6" t="s">
        <v>16</v>
      </c>
      <c r="C6" s="6" t="s">
        <v>71</v>
      </c>
      <c r="D6" s="6" t="str">
        <f>IF(成绩表!D6="缺考","缺考",IF(成绩表!D6&gt;=90,"A",IF(成绩表!D6&gt;=80,"B",IF(成绩表!D6&gt;=70,"C",IF(成绩表!D6&gt;=60,"D","E")))))</f>
        <v>C</v>
      </c>
      <c r="E6" s="6" t="str">
        <f>IF(成绩表!E6="缺考","缺考",IF(成绩表!E6&gt;=90,"A",IF(成绩表!E6&gt;=80,"B",IF(成绩表!E6&gt;=70,"C",IF(成绩表!E6&gt;=60,"D","E")))))</f>
        <v>C</v>
      </c>
      <c r="F6" s="6" t="str">
        <f>IF(成绩表!F6="缺考","缺考",IF(成绩表!F6&gt;=90,"A",IF(成绩表!F6&gt;=80,"B",IF(成绩表!F6&gt;=70,"C",IF(成绩表!F6&gt;=60,"D","E")))))</f>
        <v>A</v>
      </c>
      <c r="G6" s="6" t="str">
        <f>IF(成绩表!G6="缺考","缺考",IF(成绩表!G6&gt;=90,"A",IF(成绩表!G6&gt;=80,"B",IF(成绩表!G6&gt;=70,"C",IF(成绩表!G6&gt;=60,"D","E")))))</f>
        <v>B</v>
      </c>
      <c r="I6" s="8"/>
      <c r="J6" s="8"/>
      <c r="K6" s="8"/>
      <c r="L6" s="8"/>
      <c r="M6" s="8"/>
      <c r="N6" s="8"/>
      <c r="O6" s="3"/>
    </row>
    <row r="7" spans="1:15" x14ac:dyDescent="0.15">
      <c r="A7" s="6">
        <v>100106</v>
      </c>
      <c r="B7" s="6" t="s">
        <v>17</v>
      </c>
      <c r="C7" s="6" t="s">
        <v>70</v>
      </c>
      <c r="D7" s="6" t="str">
        <f>IF(成绩表!D7="缺考","缺考",IF(成绩表!D7&gt;=90,"A",IF(成绩表!D7&gt;=80,"B",IF(成绩表!D7&gt;=70,"C",IF(成绩表!D7&gt;=60,"D","E")))))</f>
        <v>A</v>
      </c>
      <c r="E7" s="6" t="str">
        <f>IF(成绩表!E7="缺考","缺考",IF(成绩表!E7&gt;=90,"A",IF(成绩表!E7&gt;=80,"B",IF(成绩表!E7&gt;=70,"C",IF(成绩表!E7&gt;=60,"D","E")))))</f>
        <v>B</v>
      </c>
      <c r="F7" s="6" t="str">
        <f>IF(成绩表!F7="缺考","缺考",IF(成绩表!F7&gt;=90,"A",IF(成绩表!F7&gt;=80,"B",IF(成绩表!F7&gt;=70,"C",IF(成绩表!F7&gt;=60,"D","E")))))</f>
        <v>E</v>
      </c>
      <c r="G7" s="6" t="str">
        <f>IF(成绩表!G7="缺考","缺考",IF(成绩表!G7&gt;=90,"A",IF(成绩表!G7&gt;=80,"B",IF(成绩表!G7&gt;=70,"C",IF(成绩表!G7&gt;=60,"D","E")))))</f>
        <v>D</v>
      </c>
      <c r="I7" s="8"/>
      <c r="J7" s="8"/>
      <c r="K7" s="8"/>
      <c r="L7" s="8"/>
      <c r="M7" s="8"/>
      <c r="N7" s="8"/>
      <c r="O7" s="3"/>
    </row>
    <row r="8" spans="1:15" x14ac:dyDescent="0.15">
      <c r="A8" s="6">
        <v>100107</v>
      </c>
      <c r="B8" s="6" t="s">
        <v>18</v>
      </c>
      <c r="C8" s="6" t="s">
        <v>70</v>
      </c>
      <c r="D8" s="6" t="str">
        <f>IF(成绩表!D8="缺考","缺考",IF(成绩表!D8&gt;=90,"A",IF(成绩表!D8&gt;=80,"B",IF(成绩表!D8&gt;=70,"C",IF(成绩表!D8&gt;=60,"D","E")))))</f>
        <v>A</v>
      </c>
      <c r="E8" s="6" t="str">
        <f>IF(成绩表!E8="缺考","缺考",IF(成绩表!E8&gt;=90,"A",IF(成绩表!E8&gt;=80,"B",IF(成绩表!E8&gt;=70,"C",IF(成绩表!E8&gt;=60,"D","E")))))</f>
        <v>B</v>
      </c>
      <c r="F8" s="6" t="str">
        <f>IF(成绩表!F8="缺考","缺考",IF(成绩表!F8&gt;=90,"A",IF(成绩表!F8&gt;=80,"B",IF(成绩表!F8&gt;=70,"C",IF(成绩表!F8&gt;=60,"D","E")))))</f>
        <v>E</v>
      </c>
      <c r="G8" s="6" t="str">
        <f>IF(成绩表!G8="缺考","缺考",IF(成绩表!G8&gt;=90,"A",IF(成绩表!G8&gt;=80,"B",IF(成绩表!G8&gt;=70,"C",IF(成绩表!G8&gt;=60,"D","E")))))</f>
        <v>D</v>
      </c>
      <c r="I8" s="3"/>
      <c r="J8" s="3"/>
      <c r="K8" s="3"/>
      <c r="L8" s="3"/>
      <c r="M8" s="3"/>
      <c r="N8" s="3"/>
      <c r="O8" s="3"/>
    </row>
    <row r="9" spans="1:15" x14ac:dyDescent="0.15">
      <c r="A9" s="6">
        <v>100108</v>
      </c>
      <c r="B9" s="6" t="s">
        <v>19</v>
      </c>
      <c r="C9" s="6" t="s">
        <v>70</v>
      </c>
      <c r="D9" s="6" t="str">
        <f>IF(成绩表!D9="缺考","缺考",IF(成绩表!D9&gt;=90,"A",IF(成绩表!D9&gt;=80,"B",IF(成绩表!D9&gt;=70,"C",IF(成绩表!D9&gt;=60,"D","E")))))</f>
        <v>E</v>
      </c>
      <c r="E9" s="6" t="str">
        <f>IF(成绩表!E9="缺考","缺考",IF(成绩表!E9&gt;=90,"A",IF(成绩表!E9&gt;=80,"B",IF(成绩表!E9&gt;=70,"C",IF(成绩表!E9&gt;=60,"D","E")))))</f>
        <v>A</v>
      </c>
      <c r="F9" s="6" t="str">
        <f>IF(成绩表!F9="缺考","缺考",IF(成绩表!F9&gt;=90,"A",IF(成绩表!F9&gt;=80,"B",IF(成绩表!F9&gt;=70,"C",IF(成绩表!F9&gt;=60,"D","E")))))</f>
        <v>C</v>
      </c>
      <c r="G9" s="6" t="str">
        <f>IF(成绩表!G9="缺考","缺考",IF(成绩表!G9&gt;=90,"A",IF(成绩表!G9&gt;=80,"B",IF(成绩表!G9&gt;=70,"C",IF(成绩表!G9&gt;=60,"D","E")))))</f>
        <v>E</v>
      </c>
      <c r="I9" s="3"/>
      <c r="J9" s="3"/>
      <c r="K9" s="3"/>
      <c r="L9" s="3"/>
      <c r="M9" s="3"/>
      <c r="N9" s="3"/>
      <c r="O9" s="3"/>
    </row>
    <row r="10" spans="1:15" x14ac:dyDescent="0.15">
      <c r="A10" s="6">
        <v>100109</v>
      </c>
      <c r="B10" s="6" t="s">
        <v>20</v>
      </c>
      <c r="C10" s="6" t="s">
        <v>70</v>
      </c>
      <c r="D10" s="6" t="str">
        <f>IF(成绩表!D10="缺考","缺考",IF(成绩表!D10&gt;=90,"A",IF(成绩表!D10&gt;=80,"B",IF(成绩表!D10&gt;=70,"C",IF(成绩表!D10&gt;=60,"D","E")))))</f>
        <v>E</v>
      </c>
      <c r="E10" s="6" t="str">
        <f>IF(成绩表!E10="缺考","缺考",IF(成绩表!E10&gt;=90,"A",IF(成绩表!E10&gt;=80,"B",IF(成绩表!E10&gt;=70,"C",IF(成绩表!E10&gt;=60,"D","E")))))</f>
        <v>B</v>
      </c>
      <c r="F10" s="6" t="str">
        <f>IF(成绩表!F10="缺考","缺考",IF(成绩表!F10&gt;=90,"A",IF(成绩表!F10&gt;=80,"B",IF(成绩表!F10&gt;=70,"C",IF(成绩表!F10&gt;=60,"D","E")))))</f>
        <v>B</v>
      </c>
      <c r="G10" s="6" t="str">
        <f>IF(成绩表!G10="缺考","缺考",IF(成绩表!G10&gt;=90,"A",IF(成绩表!G10&gt;=80,"B",IF(成绩表!G10&gt;=70,"C",IF(成绩表!G10&gt;=60,"D","E")))))</f>
        <v>C</v>
      </c>
      <c r="I10" s="3"/>
      <c r="J10" s="3"/>
      <c r="K10" s="3"/>
      <c r="L10" s="3"/>
      <c r="M10" s="3"/>
      <c r="N10" s="3"/>
      <c r="O10" s="3"/>
    </row>
    <row r="11" spans="1:15" x14ac:dyDescent="0.15">
      <c r="A11" s="6">
        <v>100110</v>
      </c>
      <c r="B11" s="6" t="s">
        <v>21</v>
      </c>
      <c r="C11" s="6" t="s">
        <v>70</v>
      </c>
      <c r="D11" s="6" t="str">
        <f>IF(成绩表!D11="缺考","缺考",IF(成绩表!D11&gt;=90,"A",IF(成绩表!D11&gt;=80,"B",IF(成绩表!D11&gt;=70,"C",IF(成绩表!D11&gt;=60,"D","E")))))</f>
        <v>缺考</v>
      </c>
      <c r="E11" s="6" t="str">
        <f>IF(成绩表!E11="缺考","缺考",IF(成绩表!E11&gt;=90,"A",IF(成绩表!E11&gt;=80,"B",IF(成绩表!E11&gt;=70,"C",IF(成绩表!E11&gt;=60,"D","E")))))</f>
        <v>A</v>
      </c>
      <c r="F11" s="6" t="str">
        <f>IF(成绩表!F11="缺考","缺考",IF(成绩表!F11&gt;=90,"A",IF(成绩表!F11&gt;=80,"B",IF(成绩表!F11&gt;=70,"C",IF(成绩表!F11&gt;=60,"D","E")))))</f>
        <v>E</v>
      </c>
      <c r="G11" s="6" t="str">
        <f>IF(成绩表!G11="缺考","缺考",IF(成绩表!G11&gt;=90,"A",IF(成绩表!G11&gt;=80,"B",IF(成绩表!G11&gt;=70,"C",IF(成绩表!G11&gt;=60,"D","E")))))</f>
        <v>D</v>
      </c>
      <c r="I11" s="3"/>
      <c r="J11" s="3"/>
      <c r="K11" s="3"/>
      <c r="L11" s="3"/>
      <c r="M11" s="3"/>
      <c r="N11" s="3"/>
      <c r="O11" s="3"/>
    </row>
    <row r="12" spans="1:15" x14ac:dyDescent="0.15">
      <c r="A12" s="6">
        <v>100111</v>
      </c>
      <c r="B12" s="6" t="s">
        <v>23</v>
      </c>
      <c r="C12" s="6" t="s">
        <v>70</v>
      </c>
      <c r="D12" s="6" t="str">
        <f>IF(成绩表!D12="缺考","缺考",IF(成绩表!D12&gt;=90,"A",IF(成绩表!D12&gt;=80,"B",IF(成绩表!D12&gt;=70,"C",IF(成绩表!D12&gt;=60,"D","E")))))</f>
        <v>E</v>
      </c>
      <c r="E12" s="6" t="str">
        <f>IF(成绩表!E12="缺考","缺考",IF(成绩表!E12&gt;=90,"A",IF(成绩表!E12&gt;=80,"B",IF(成绩表!E12&gt;=70,"C",IF(成绩表!E12&gt;=60,"D","E")))))</f>
        <v>A</v>
      </c>
      <c r="F12" s="6" t="str">
        <f>IF(成绩表!F12="缺考","缺考",IF(成绩表!F12&gt;=90,"A",IF(成绩表!F12&gt;=80,"B",IF(成绩表!F12&gt;=70,"C",IF(成绩表!F12&gt;=60,"D","E")))))</f>
        <v>C</v>
      </c>
      <c r="G12" s="6" t="str">
        <f>IF(成绩表!G12="缺考","缺考",IF(成绩表!G12&gt;=90,"A",IF(成绩表!G12&gt;=80,"B",IF(成绩表!G12&gt;=70,"C",IF(成绩表!G12&gt;=60,"D","E")))))</f>
        <v>A</v>
      </c>
      <c r="I12" s="3"/>
      <c r="J12" s="3"/>
      <c r="K12" s="3"/>
      <c r="L12" s="3"/>
      <c r="M12" s="3"/>
      <c r="N12" s="3"/>
      <c r="O12" s="3"/>
    </row>
    <row r="13" spans="1:15" x14ac:dyDescent="0.15">
      <c r="A13" s="6">
        <v>100112</v>
      </c>
      <c r="B13" s="6" t="s">
        <v>24</v>
      </c>
      <c r="C13" s="6" t="s">
        <v>71</v>
      </c>
      <c r="D13" s="6" t="str">
        <f>IF(成绩表!D13="缺考","缺考",IF(成绩表!D13&gt;=90,"A",IF(成绩表!D13&gt;=80,"B",IF(成绩表!D13&gt;=70,"C",IF(成绩表!D13&gt;=60,"D","E")))))</f>
        <v>A</v>
      </c>
      <c r="E13" s="6" t="str">
        <f>IF(成绩表!E13="缺考","缺考",IF(成绩表!E13&gt;=90,"A",IF(成绩表!E13&gt;=80,"B",IF(成绩表!E13&gt;=70,"C",IF(成绩表!E13&gt;=60,"D","E")))))</f>
        <v>B</v>
      </c>
      <c r="F13" s="6" t="str">
        <f>IF(成绩表!F13="缺考","缺考",IF(成绩表!F13&gt;=90,"A",IF(成绩表!F13&gt;=80,"B",IF(成绩表!F13&gt;=70,"C",IF(成绩表!F13&gt;=60,"D","E")))))</f>
        <v>C</v>
      </c>
      <c r="G13" s="6" t="str">
        <f>IF(成绩表!G13="缺考","缺考",IF(成绩表!G13&gt;=90,"A",IF(成绩表!G13&gt;=80,"B",IF(成绩表!G13&gt;=70,"C",IF(成绩表!G13&gt;=60,"D","E")))))</f>
        <v>B</v>
      </c>
      <c r="I13" s="3"/>
      <c r="J13" s="3"/>
      <c r="K13" s="3"/>
      <c r="L13" s="3"/>
      <c r="M13" s="3"/>
      <c r="N13" s="3"/>
      <c r="O13" s="3"/>
    </row>
    <row r="14" spans="1:15" x14ac:dyDescent="0.15">
      <c r="A14" s="6">
        <v>100113</v>
      </c>
      <c r="B14" s="6" t="s">
        <v>25</v>
      </c>
      <c r="C14" s="6" t="s">
        <v>70</v>
      </c>
      <c r="D14" s="6" t="str">
        <f>IF(成绩表!D14="缺考","缺考",IF(成绩表!D14&gt;=90,"A",IF(成绩表!D14&gt;=80,"B",IF(成绩表!D14&gt;=70,"C",IF(成绩表!D14&gt;=60,"D","E")))))</f>
        <v>C</v>
      </c>
      <c r="E14" s="6" t="str">
        <f>IF(成绩表!E14="缺考","缺考",IF(成绩表!E14&gt;=90,"A",IF(成绩表!E14&gt;=80,"B",IF(成绩表!E14&gt;=70,"C",IF(成绩表!E14&gt;=60,"D","E")))))</f>
        <v>C</v>
      </c>
      <c r="F14" s="6" t="str">
        <f>IF(成绩表!F14="缺考","缺考",IF(成绩表!F14&gt;=90,"A",IF(成绩表!F14&gt;=80,"B",IF(成绩表!F14&gt;=70,"C",IF(成绩表!F14&gt;=60,"D","E")))))</f>
        <v>B</v>
      </c>
      <c r="G14" s="6" t="str">
        <f>IF(成绩表!G14="缺考","缺考",IF(成绩表!G14&gt;=90,"A",IF(成绩表!G14&gt;=80,"B",IF(成绩表!G14&gt;=70,"C",IF(成绩表!G14&gt;=60,"D","E")))))</f>
        <v>B</v>
      </c>
      <c r="I14" s="3"/>
      <c r="J14" s="3"/>
      <c r="K14" s="3"/>
      <c r="L14" s="3"/>
      <c r="M14" s="3"/>
      <c r="N14" s="3"/>
      <c r="O14" s="3"/>
    </row>
    <row r="15" spans="1:15" x14ac:dyDescent="0.15">
      <c r="A15" s="6">
        <v>100114</v>
      </c>
      <c r="B15" s="6" t="s">
        <v>26</v>
      </c>
      <c r="C15" s="6" t="s">
        <v>70</v>
      </c>
      <c r="D15" s="6" t="str">
        <f>IF(成绩表!D15="缺考","缺考",IF(成绩表!D15&gt;=90,"A",IF(成绩表!D15&gt;=80,"B",IF(成绩表!D15&gt;=70,"C",IF(成绩表!D15&gt;=60,"D","E")))))</f>
        <v>A</v>
      </c>
      <c r="E15" s="6" t="str">
        <f>IF(成绩表!E15="缺考","缺考",IF(成绩表!E15&gt;=90,"A",IF(成绩表!E15&gt;=80,"B",IF(成绩表!E15&gt;=70,"C",IF(成绩表!E15&gt;=60,"D","E")))))</f>
        <v>D</v>
      </c>
      <c r="F15" s="6" t="str">
        <f>IF(成绩表!F15="缺考","缺考",IF(成绩表!F15&gt;=90,"A",IF(成绩表!F15&gt;=80,"B",IF(成绩表!F15&gt;=70,"C",IF(成绩表!F15&gt;=60,"D","E")))))</f>
        <v>A</v>
      </c>
      <c r="G15" s="6" t="str">
        <f>IF(成绩表!G15="缺考","缺考",IF(成绩表!G15&gt;=90,"A",IF(成绩表!G15&gt;=80,"B",IF(成绩表!G15&gt;=70,"C",IF(成绩表!G15&gt;=60,"D","E")))))</f>
        <v>E</v>
      </c>
      <c r="I15" s="3"/>
      <c r="J15" s="3"/>
      <c r="K15" s="3"/>
      <c r="L15" s="3"/>
      <c r="M15" s="3"/>
      <c r="N15" s="3"/>
      <c r="O15" s="3"/>
    </row>
    <row r="16" spans="1:15" x14ac:dyDescent="0.15">
      <c r="A16" s="6">
        <v>100115</v>
      </c>
      <c r="B16" s="6" t="s">
        <v>27</v>
      </c>
      <c r="C16" s="6" t="s">
        <v>71</v>
      </c>
      <c r="D16" s="6" t="str">
        <f>IF(成绩表!D16="缺考","缺考",IF(成绩表!D16&gt;=90,"A",IF(成绩表!D16&gt;=80,"B",IF(成绩表!D16&gt;=70,"C",IF(成绩表!D16&gt;=60,"D","E")))))</f>
        <v>A</v>
      </c>
      <c r="E16" s="6" t="str">
        <f>IF(成绩表!E16="缺考","缺考",IF(成绩表!E16&gt;=90,"A",IF(成绩表!E16&gt;=80,"B",IF(成绩表!E16&gt;=70,"C",IF(成绩表!E16&gt;=60,"D","E")))))</f>
        <v>E</v>
      </c>
      <c r="F16" s="6" t="str">
        <f>IF(成绩表!F16="缺考","缺考",IF(成绩表!F16&gt;=90,"A",IF(成绩表!F16&gt;=80,"B",IF(成绩表!F16&gt;=70,"C",IF(成绩表!F16&gt;=60,"D","E")))))</f>
        <v>E</v>
      </c>
      <c r="G16" s="6" t="str">
        <f>IF(成绩表!G16="缺考","缺考",IF(成绩表!G16&gt;=90,"A",IF(成绩表!G16&gt;=80,"B",IF(成绩表!G16&gt;=70,"C",IF(成绩表!G16&gt;=60,"D","E")))))</f>
        <v>C</v>
      </c>
      <c r="I16" s="3"/>
      <c r="J16" s="3"/>
      <c r="K16" s="3"/>
      <c r="L16" s="3"/>
      <c r="M16" s="3"/>
      <c r="N16" s="3"/>
      <c r="O16" s="3"/>
    </row>
    <row r="17" spans="1:15" x14ac:dyDescent="0.15">
      <c r="A17" s="6">
        <v>100116</v>
      </c>
      <c r="B17" s="6" t="s">
        <v>28</v>
      </c>
      <c r="C17" s="6" t="s">
        <v>71</v>
      </c>
      <c r="D17" s="6" t="str">
        <f>IF(成绩表!D17="缺考","缺考",IF(成绩表!D17&gt;=90,"A",IF(成绩表!D17&gt;=80,"B",IF(成绩表!D17&gt;=70,"C",IF(成绩表!D17&gt;=60,"D","E")))))</f>
        <v>C</v>
      </c>
      <c r="E17" s="6" t="str">
        <f>IF(成绩表!E17="缺考","缺考",IF(成绩表!E17&gt;=90,"A",IF(成绩表!E17&gt;=80,"B",IF(成绩表!E17&gt;=70,"C",IF(成绩表!E17&gt;=60,"D","E")))))</f>
        <v>D</v>
      </c>
      <c r="F17" s="6" t="str">
        <f>IF(成绩表!F17="缺考","缺考",IF(成绩表!F17&gt;=90,"A",IF(成绩表!F17&gt;=80,"B",IF(成绩表!F17&gt;=70,"C",IF(成绩表!F17&gt;=60,"D","E")))))</f>
        <v>D</v>
      </c>
      <c r="G17" s="6" t="str">
        <f>IF(成绩表!G17="缺考","缺考",IF(成绩表!G17&gt;=90,"A",IF(成绩表!G17&gt;=80,"B",IF(成绩表!G17&gt;=70,"C",IF(成绩表!G17&gt;=60,"D","E")))))</f>
        <v>B</v>
      </c>
      <c r="I17" s="3"/>
      <c r="J17" s="3"/>
      <c r="K17" s="3"/>
      <c r="L17" s="3"/>
      <c r="M17" s="3"/>
      <c r="N17" s="3"/>
      <c r="O17" s="3"/>
    </row>
    <row r="18" spans="1:15" x14ac:dyDescent="0.15">
      <c r="A18" s="6">
        <v>100117</v>
      </c>
      <c r="B18" s="6" t="s">
        <v>72</v>
      </c>
      <c r="C18" s="6" t="s">
        <v>71</v>
      </c>
      <c r="D18" s="6" t="str">
        <f>IF(成绩表!D18="缺考","缺考",IF(成绩表!D18&gt;=90,"A",IF(成绩表!D18&gt;=80,"B",IF(成绩表!D18&gt;=70,"C",IF(成绩表!D18&gt;=60,"D","E")))))</f>
        <v>B</v>
      </c>
      <c r="E18" s="6" t="str">
        <f>IF(成绩表!E18="缺考","缺考",IF(成绩表!E18&gt;=90,"A",IF(成绩表!E18&gt;=80,"B",IF(成绩表!E18&gt;=70,"C",IF(成绩表!E18&gt;=60,"D","E")))))</f>
        <v>A</v>
      </c>
      <c r="F18" s="6" t="str">
        <f>IF(成绩表!F18="缺考","缺考",IF(成绩表!F18&gt;=90,"A",IF(成绩表!F18&gt;=80,"B",IF(成绩表!F18&gt;=70,"C",IF(成绩表!F18&gt;=60,"D","E")))))</f>
        <v>C</v>
      </c>
      <c r="G18" s="6" t="str">
        <f>IF(成绩表!G18="缺考","缺考",IF(成绩表!G18&gt;=90,"A",IF(成绩表!G18&gt;=80,"B",IF(成绩表!G18&gt;=70,"C",IF(成绩表!G18&gt;=60,"D","E")))))</f>
        <v>E</v>
      </c>
      <c r="I18" s="3"/>
      <c r="J18" s="3"/>
      <c r="K18" s="3"/>
      <c r="L18" s="3"/>
      <c r="M18" s="3"/>
      <c r="N18" s="3"/>
      <c r="O18" s="3"/>
    </row>
    <row r="19" spans="1:15" x14ac:dyDescent="0.15">
      <c r="A19" s="6">
        <v>100118</v>
      </c>
      <c r="B19" s="6" t="s">
        <v>30</v>
      </c>
      <c r="C19" s="6" t="s">
        <v>71</v>
      </c>
      <c r="D19" s="6" t="str">
        <f>IF(成绩表!D19="缺考","缺考",IF(成绩表!D19&gt;=90,"A",IF(成绩表!D19&gt;=80,"B",IF(成绩表!D19&gt;=70,"C",IF(成绩表!D19&gt;=60,"D","E")))))</f>
        <v>A</v>
      </c>
      <c r="E19" s="6" t="str">
        <f>IF(成绩表!E19="缺考","缺考",IF(成绩表!E19&gt;=90,"A",IF(成绩表!E19&gt;=80,"B",IF(成绩表!E19&gt;=70,"C",IF(成绩表!E19&gt;=60,"D","E")))))</f>
        <v>B</v>
      </c>
      <c r="F19" s="6" t="str">
        <f>IF(成绩表!F19="缺考","缺考",IF(成绩表!F19&gt;=90,"A",IF(成绩表!F19&gt;=80,"B",IF(成绩表!F19&gt;=70,"C",IF(成绩表!F19&gt;=60,"D","E")))))</f>
        <v>C</v>
      </c>
      <c r="G19" s="6" t="str">
        <f>IF(成绩表!G19="缺考","缺考",IF(成绩表!G19&gt;=90,"A",IF(成绩表!G19&gt;=80,"B",IF(成绩表!G19&gt;=70,"C",IF(成绩表!G19&gt;=60,"D","E")))))</f>
        <v>C</v>
      </c>
      <c r="I19" s="3"/>
      <c r="J19" s="3"/>
      <c r="K19" s="3"/>
      <c r="L19" s="3"/>
      <c r="M19" s="3"/>
      <c r="N19" s="3"/>
      <c r="O19" s="3"/>
    </row>
    <row r="20" spans="1:15" x14ac:dyDescent="0.15">
      <c r="A20" s="6">
        <v>100119</v>
      </c>
      <c r="B20" s="6" t="s">
        <v>31</v>
      </c>
      <c r="C20" s="6" t="s">
        <v>70</v>
      </c>
      <c r="D20" s="6" t="str">
        <f>IF(成绩表!D20="缺考","缺考",IF(成绩表!D20&gt;=90,"A",IF(成绩表!D20&gt;=80,"B",IF(成绩表!D20&gt;=70,"C",IF(成绩表!D20&gt;=60,"D","E")))))</f>
        <v>B</v>
      </c>
      <c r="E20" s="6" t="str">
        <f>IF(成绩表!E20="缺考","缺考",IF(成绩表!E20&gt;=90,"A",IF(成绩表!E20&gt;=80,"B",IF(成绩表!E20&gt;=70,"C",IF(成绩表!E20&gt;=60,"D","E")))))</f>
        <v>E</v>
      </c>
      <c r="F20" s="6" t="str">
        <f>IF(成绩表!F20="缺考","缺考",IF(成绩表!F20&gt;=90,"A",IF(成绩表!F20&gt;=80,"B",IF(成绩表!F20&gt;=70,"C",IF(成绩表!F20&gt;=60,"D","E")))))</f>
        <v>A</v>
      </c>
      <c r="G20" s="6" t="str">
        <f>IF(成绩表!G20="缺考","缺考",IF(成绩表!G20&gt;=90,"A",IF(成绩表!G20&gt;=80,"B",IF(成绩表!G20&gt;=70,"C",IF(成绩表!G20&gt;=60,"D","E")))))</f>
        <v>C</v>
      </c>
    </row>
    <row r="21" spans="1:15" x14ac:dyDescent="0.15">
      <c r="A21" s="6">
        <v>100120</v>
      </c>
      <c r="B21" s="6" t="s">
        <v>32</v>
      </c>
      <c r="C21" s="6" t="s">
        <v>70</v>
      </c>
      <c r="D21" s="6" t="str">
        <f>IF(成绩表!D21="缺考","缺考",IF(成绩表!D21&gt;=90,"A",IF(成绩表!D21&gt;=80,"B",IF(成绩表!D21&gt;=70,"C",IF(成绩表!D21&gt;=60,"D","E")))))</f>
        <v>E</v>
      </c>
      <c r="E21" s="6" t="str">
        <f>IF(成绩表!E21="缺考","缺考",IF(成绩表!E21&gt;=90,"A",IF(成绩表!E21&gt;=80,"B",IF(成绩表!E21&gt;=70,"C",IF(成绩表!E21&gt;=60,"D","E")))))</f>
        <v>E</v>
      </c>
      <c r="F21" s="6" t="str">
        <f>IF(成绩表!F21="缺考","缺考",IF(成绩表!F21&gt;=90,"A",IF(成绩表!F21&gt;=80,"B",IF(成绩表!F21&gt;=70,"C",IF(成绩表!F21&gt;=60,"D","E")))))</f>
        <v>缺考</v>
      </c>
      <c r="G21" s="6" t="str">
        <f>IF(成绩表!G21="缺考","缺考",IF(成绩表!G21&gt;=90,"A",IF(成绩表!G21&gt;=80,"B",IF(成绩表!G21&gt;=70,"C",IF(成绩表!G21&gt;=60,"D","E")))))</f>
        <v>A</v>
      </c>
    </row>
    <row r="22" spans="1:15" x14ac:dyDescent="0.15">
      <c r="A22" s="6">
        <v>100121</v>
      </c>
      <c r="B22" s="6" t="s">
        <v>33</v>
      </c>
      <c r="C22" s="6" t="s">
        <v>71</v>
      </c>
      <c r="D22" s="6" t="str">
        <f>IF(成绩表!D22="缺考","缺考",IF(成绩表!D22&gt;=90,"A",IF(成绩表!D22&gt;=80,"B",IF(成绩表!D22&gt;=70,"C",IF(成绩表!D22&gt;=60,"D","E")))))</f>
        <v>C</v>
      </c>
      <c r="E22" s="6" t="str">
        <f>IF(成绩表!E22="缺考","缺考",IF(成绩表!E22&gt;=90,"A",IF(成绩表!E22&gt;=80,"B",IF(成绩表!E22&gt;=70,"C",IF(成绩表!E22&gt;=60,"D","E")))))</f>
        <v>D</v>
      </c>
      <c r="F22" s="6" t="str">
        <f>IF(成绩表!F22="缺考","缺考",IF(成绩表!F22&gt;=90,"A",IF(成绩表!F22&gt;=80,"B",IF(成绩表!F22&gt;=70,"C",IF(成绩表!F22&gt;=60,"D","E")))))</f>
        <v>E</v>
      </c>
      <c r="G22" s="6" t="str">
        <f>IF(成绩表!G22="缺考","缺考",IF(成绩表!G22&gt;=90,"A",IF(成绩表!G22&gt;=80,"B",IF(成绩表!G22&gt;=70,"C",IF(成绩表!G22&gt;=60,"D","E")))))</f>
        <v>B</v>
      </c>
    </row>
    <row r="23" spans="1:15" x14ac:dyDescent="0.15">
      <c r="A23" s="6">
        <v>100122</v>
      </c>
      <c r="B23" s="6" t="s">
        <v>34</v>
      </c>
      <c r="C23" s="6" t="s">
        <v>71</v>
      </c>
      <c r="D23" s="6" t="str">
        <f>IF(成绩表!D23="缺考","缺考",IF(成绩表!D23&gt;=90,"A",IF(成绩表!D23&gt;=80,"B",IF(成绩表!D23&gt;=70,"C",IF(成绩表!D23&gt;=60,"D","E")))))</f>
        <v>E</v>
      </c>
      <c r="E23" s="6" t="str">
        <f>IF(成绩表!E23="缺考","缺考",IF(成绩表!E23&gt;=90,"A",IF(成绩表!E23&gt;=80,"B",IF(成绩表!E23&gt;=70,"C",IF(成绩表!E23&gt;=60,"D","E")))))</f>
        <v>B</v>
      </c>
      <c r="F23" s="6" t="str">
        <f>IF(成绩表!F23="缺考","缺考",IF(成绩表!F23&gt;=90,"A",IF(成绩表!F23&gt;=80,"B",IF(成绩表!F23&gt;=70,"C",IF(成绩表!F23&gt;=60,"D","E")))))</f>
        <v>C</v>
      </c>
      <c r="G23" s="6" t="str">
        <f>IF(成绩表!G23="缺考","缺考",IF(成绩表!G23&gt;=90,"A",IF(成绩表!G23&gt;=80,"B",IF(成绩表!G23&gt;=70,"C",IF(成绩表!G23&gt;=60,"D","E")))))</f>
        <v>E</v>
      </c>
    </row>
    <row r="24" spans="1:15" x14ac:dyDescent="0.15">
      <c r="A24" s="6">
        <v>100123</v>
      </c>
      <c r="B24" s="6" t="s">
        <v>35</v>
      </c>
      <c r="C24" s="6" t="s">
        <v>70</v>
      </c>
      <c r="D24" s="6" t="str">
        <f>IF(成绩表!D24="缺考","缺考",IF(成绩表!D24&gt;=90,"A",IF(成绩表!D24&gt;=80,"B",IF(成绩表!D24&gt;=70,"C",IF(成绩表!D24&gt;=60,"D","E")))))</f>
        <v>E</v>
      </c>
      <c r="E24" s="6" t="str">
        <f>IF(成绩表!E24="缺考","缺考",IF(成绩表!E24&gt;=90,"A",IF(成绩表!E24&gt;=80,"B",IF(成绩表!E24&gt;=70,"C",IF(成绩表!E24&gt;=60,"D","E")))))</f>
        <v>B</v>
      </c>
      <c r="F24" s="6" t="str">
        <f>IF(成绩表!F24="缺考","缺考",IF(成绩表!F24&gt;=90,"A",IF(成绩表!F24&gt;=80,"B",IF(成绩表!F24&gt;=70,"C",IF(成绩表!F24&gt;=60,"D","E")))))</f>
        <v>E</v>
      </c>
      <c r="G24" s="6" t="str">
        <f>IF(成绩表!G24="缺考","缺考",IF(成绩表!G24&gt;=90,"A",IF(成绩表!G24&gt;=80,"B",IF(成绩表!G24&gt;=70,"C",IF(成绩表!G24&gt;=60,"D","E")))))</f>
        <v>C</v>
      </c>
    </row>
    <row r="25" spans="1:15" x14ac:dyDescent="0.15">
      <c r="A25" s="6">
        <v>100124</v>
      </c>
      <c r="B25" s="6" t="s">
        <v>36</v>
      </c>
      <c r="C25" s="6" t="s">
        <v>71</v>
      </c>
      <c r="D25" s="6" t="str">
        <f>IF(成绩表!D25="缺考","缺考",IF(成绩表!D25&gt;=90,"A",IF(成绩表!D25&gt;=80,"B",IF(成绩表!D25&gt;=70,"C",IF(成绩表!D25&gt;=60,"D","E")))))</f>
        <v>C</v>
      </c>
      <c r="E25" s="6" t="str">
        <f>IF(成绩表!E25="缺考","缺考",IF(成绩表!E25&gt;=90,"A",IF(成绩表!E25&gt;=80,"B",IF(成绩表!E25&gt;=70,"C",IF(成绩表!E25&gt;=60,"D","E")))))</f>
        <v>D</v>
      </c>
      <c r="F25" s="6" t="str">
        <f>IF(成绩表!F25="缺考","缺考",IF(成绩表!F25&gt;=90,"A",IF(成绩表!F25&gt;=80,"B",IF(成绩表!F25&gt;=70,"C",IF(成绩表!F25&gt;=60,"D","E")))))</f>
        <v>A</v>
      </c>
      <c r="G25" s="6" t="str">
        <f>IF(成绩表!G25="缺考","缺考",IF(成绩表!G25&gt;=90,"A",IF(成绩表!G25&gt;=80,"B",IF(成绩表!G25&gt;=70,"C",IF(成绩表!G25&gt;=60,"D","E")))))</f>
        <v>E</v>
      </c>
    </row>
    <row r="26" spans="1:15" x14ac:dyDescent="0.15">
      <c r="A26" s="6">
        <v>100125</v>
      </c>
      <c r="B26" s="6" t="s">
        <v>37</v>
      </c>
      <c r="C26" s="6" t="s">
        <v>70</v>
      </c>
      <c r="D26" s="6" t="str">
        <f>IF(成绩表!D26="缺考","缺考",IF(成绩表!D26&gt;=90,"A",IF(成绩表!D26&gt;=80,"B",IF(成绩表!D26&gt;=70,"C",IF(成绩表!D26&gt;=60,"D","E")))))</f>
        <v>B</v>
      </c>
      <c r="E26" s="6" t="str">
        <f>IF(成绩表!E26="缺考","缺考",IF(成绩表!E26&gt;=90,"A",IF(成绩表!E26&gt;=80,"B",IF(成绩表!E26&gt;=70,"C",IF(成绩表!E26&gt;=60,"D","E")))))</f>
        <v>E</v>
      </c>
      <c r="F26" s="6" t="str">
        <f>IF(成绩表!F26="缺考","缺考",IF(成绩表!F26&gt;=90,"A",IF(成绩表!F26&gt;=80,"B",IF(成绩表!F26&gt;=70,"C",IF(成绩表!F26&gt;=60,"D","E")))))</f>
        <v>A</v>
      </c>
      <c r="G26" s="6" t="str">
        <f>IF(成绩表!G26="缺考","缺考",IF(成绩表!G26&gt;=90,"A",IF(成绩表!G26&gt;=80,"B",IF(成绩表!G26&gt;=70,"C",IF(成绩表!G26&gt;=60,"D","E")))))</f>
        <v>C</v>
      </c>
    </row>
    <row r="27" spans="1:15" x14ac:dyDescent="0.15">
      <c r="A27" s="6">
        <v>100126</v>
      </c>
      <c r="B27" s="6" t="s">
        <v>38</v>
      </c>
      <c r="C27" s="6" t="s">
        <v>70</v>
      </c>
      <c r="D27" s="6" t="str">
        <f>IF(成绩表!D27="缺考","缺考",IF(成绩表!D27&gt;=90,"A",IF(成绩表!D27&gt;=80,"B",IF(成绩表!D27&gt;=70,"C",IF(成绩表!D27&gt;=60,"D","E")))))</f>
        <v>D</v>
      </c>
      <c r="E27" s="6" t="str">
        <f>IF(成绩表!E27="缺考","缺考",IF(成绩表!E27&gt;=90,"A",IF(成绩表!E27&gt;=80,"B",IF(成绩表!E27&gt;=70,"C",IF(成绩表!E27&gt;=60,"D","E")))))</f>
        <v>B</v>
      </c>
      <c r="F27" s="6" t="str">
        <f>IF(成绩表!F27="缺考","缺考",IF(成绩表!F27&gt;=90,"A",IF(成绩表!F27&gt;=80,"B",IF(成绩表!F27&gt;=70,"C",IF(成绩表!F27&gt;=60,"D","E")))))</f>
        <v>A</v>
      </c>
      <c r="G27" s="6" t="str">
        <f>IF(成绩表!G27="缺考","缺考",IF(成绩表!G27&gt;=90,"A",IF(成绩表!G27&gt;=80,"B",IF(成绩表!G27&gt;=70,"C",IF(成绩表!G27&gt;=60,"D","E")))))</f>
        <v>A</v>
      </c>
    </row>
    <row r="28" spans="1:15" x14ac:dyDescent="0.15">
      <c r="A28" s="6">
        <v>100127</v>
      </c>
      <c r="B28" s="6" t="s">
        <v>39</v>
      </c>
      <c r="C28" s="6" t="s">
        <v>71</v>
      </c>
      <c r="D28" s="6" t="str">
        <f>IF(成绩表!D28="缺考","缺考",IF(成绩表!D28&gt;=90,"A",IF(成绩表!D28&gt;=80,"B",IF(成绩表!D28&gt;=70,"C",IF(成绩表!D28&gt;=60,"D","E")))))</f>
        <v>B</v>
      </c>
      <c r="E28" s="6" t="str">
        <f>IF(成绩表!E28="缺考","缺考",IF(成绩表!E28&gt;=90,"A",IF(成绩表!E28&gt;=80,"B",IF(成绩表!E28&gt;=70,"C",IF(成绩表!E28&gt;=60,"D","E")))))</f>
        <v>C</v>
      </c>
      <c r="F28" s="6" t="str">
        <f>IF(成绩表!F28="缺考","缺考",IF(成绩表!F28&gt;=90,"A",IF(成绩表!F28&gt;=80,"B",IF(成绩表!F28&gt;=70,"C",IF(成绩表!F28&gt;=60,"D","E")))))</f>
        <v>C</v>
      </c>
      <c r="G28" s="6" t="str">
        <f>IF(成绩表!G28="缺考","缺考",IF(成绩表!G28&gt;=90,"A",IF(成绩表!G28&gt;=80,"B",IF(成绩表!G28&gt;=70,"C",IF(成绩表!G28&gt;=60,"D","E")))))</f>
        <v>D</v>
      </c>
    </row>
    <row r="29" spans="1:15" x14ac:dyDescent="0.15">
      <c r="A29" s="6">
        <v>100128</v>
      </c>
      <c r="B29" s="6" t="s">
        <v>40</v>
      </c>
      <c r="C29" s="6" t="s">
        <v>71</v>
      </c>
      <c r="D29" s="6" t="str">
        <f>IF(成绩表!D29="缺考","缺考",IF(成绩表!D29&gt;=90,"A",IF(成绩表!D29&gt;=80,"B",IF(成绩表!D29&gt;=70,"C",IF(成绩表!D29&gt;=60,"D","E")))))</f>
        <v>E</v>
      </c>
      <c r="E29" s="6" t="str">
        <f>IF(成绩表!E29="缺考","缺考",IF(成绩表!E29&gt;=90,"A",IF(成绩表!E29&gt;=80,"B",IF(成绩表!E29&gt;=70,"C",IF(成绩表!E29&gt;=60,"D","E")))))</f>
        <v>B</v>
      </c>
      <c r="F29" s="6" t="str">
        <f>IF(成绩表!F29="缺考","缺考",IF(成绩表!F29&gt;=90,"A",IF(成绩表!F29&gt;=80,"B",IF(成绩表!F29&gt;=70,"C",IF(成绩表!F29&gt;=60,"D","E")))))</f>
        <v>C</v>
      </c>
      <c r="G29" s="6" t="str">
        <f>IF(成绩表!G29="缺考","缺考",IF(成绩表!G29&gt;=90,"A",IF(成绩表!G29&gt;=80,"B",IF(成绩表!G29&gt;=70,"C",IF(成绩表!G29&gt;=60,"D","E")))))</f>
        <v>B</v>
      </c>
    </row>
    <row r="30" spans="1:15" x14ac:dyDescent="0.15">
      <c r="A30" s="6">
        <v>100129</v>
      </c>
      <c r="B30" s="6" t="s">
        <v>41</v>
      </c>
      <c r="C30" s="6" t="s">
        <v>70</v>
      </c>
      <c r="D30" s="6" t="str">
        <f>IF(成绩表!D30="缺考","缺考",IF(成绩表!D30&gt;=90,"A",IF(成绩表!D30&gt;=80,"B",IF(成绩表!D30&gt;=70,"C",IF(成绩表!D30&gt;=60,"D","E")))))</f>
        <v>C</v>
      </c>
      <c r="E30" s="6" t="str">
        <f>IF(成绩表!E30="缺考","缺考",IF(成绩表!E30&gt;=90,"A",IF(成绩表!E30&gt;=80,"B",IF(成绩表!E30&gt;=70,"C",IF(成绩表!E30&gt;=60,"D","E")))))</f>
        <v>D</v>
      </c>
      <c r="F30" s="6" t="str">
        <f>IF(成绩表!F30="缺考","缺考",IF(成绩表!F30&gt;=90,"A",IF(成绩表!F30&gt;=80,"B",IF(成绩表!F30&gt;=70,"C",IF(成绩表!F30&gt;=60,"D","E")))))</f>
        <v>E</v>
      </c>
      <c r="G30" s="6" t="str">
        <f>IF(成绩表!G30="缺考","缺考",IF(成绩表!G30&gt;=90,"A",IF(成绩表!G30&gt;=80,"B",IF(成绩表!G30&gt;=70,"C",IF(成绩表!G30&gt;=60,"D","E")))))</f>
        <v>缺考</v>
      </c>
    </row>
    <row r="31" spans="1:15" x14ac:dyDescent="0.15">
      <c r="A31" s="6">
        <v>100130</v>
      </c>
      <c r="B31" s="6" t="s">
        <v>42</v>
      </c>
      <c r="C31" s="6" t="s">
        <v>71</v>
      </c>
      <c r="D31" s="6" t="str">
        <f>IF(成绩表!D31="缺考","缺考",IF(成绩表!D31&gt;=90,"A",IF(成绩表!D31&gt;=80,"B",IF(成绩表!D31&gt;=70,"C",IF(成绩表!D31&gt;=60,"D","E")))))</f>
        <v>E</v>
      </c>
      <c r="E31" s="6" t="str">
        <f>IF(成绩表!E31="缺考","缺考",IF(成绩表!E31&gt;=90,"A",IF(成绩表!E31&gt;=80,"B",IF(成绩表!E31&gt;=70,"C",IF(成绩表!E31&gt;=60,"D","E")))))</f>
        <v>B</v>
      </c>
      <c r="F31" s="6" t="str">
        <f>IF(成绩表!F31="缺考","缺考",IF(成绩表!F31&gt;=90,"A",IF(成绩表!F31&gt;=80,"B",IF(成绩表!F31&gt;=70,"C",IF(成绩表!F31&gt;=60,"D","E")))))</f>
        <v>A</v>
      </c>
      <c r="G31" s="6" t="str">
        <f>IF(成绩表!G31="缺考","缺考",IF(成绩表!G31&gt;=90,"A",IF(成绩表!G31&gt;=80,"B",IF(成绩表!G31&gt;=70,"C",IF(成绩表!G31&gt;=60,"D","E")))))</f>
        <v>B</v>
      </c>
    </row>
    <row r="32" spans="1:15" x14ac:dyDescent="0.15">
      <c r="A32" s="6">
        <v>100131</v>
      </c>
      <c r="B32" s="6" t="s">
        <v>43</v>
      </c>
      <c r="C32" s="6" t="s">
        <v>70</v>
      </c>
      <c r="D32" s="6" t="str">
        <f>IF(成绩表!D32="缺考","缺考",IF(成绩表!D32&gt;=90,"A",IF(成绩表!D32&gt;=80,"B",IF(成绩表!D32&gt;=70,"C",IF(成绩表!D32&gt;=60,"D","E")))))</f>
        <v>缺考</v>
      </c>
      <c r="E32" s="6" t="str">
        <f>IF(成绩表!E32="缺考","缺考",IF(成绩表!E32&gt;=90,"A",IF(成绩表!E32&gt;=80,"B",IF(成绩表!E32&gt;=70,"C",IF(成绩表!E32&gt;=60,"D","E")))))</f>
        <v>E</v>
      </c>
      <c r="F32" s="6" t="str">
        <f>IF(成绩表!F32="缺考","缺考",IF(成绩表!F32&gt;=90,"A",IF(成绩表!F32&gt;=80,"B",IF(成绩表!F32&gt;=70,"C",IF(成绩表!F32&gt;=60,"D","E")))))</f>
        <v>C</v>
      </c>
      <c r="G32" s="6" t="str">
        <f>IF(成绩表!G32="缺考","缺考",IF(成绩表!G32&gt;=90,"A",IF(成绩表!G32&gt;=80,"B",IF(成绩表!G32&gt;=70,"C",IF(成绩表!G32&gt;=60,"D","E")))))</f>
        <v>E</v>
      </c>
    </row>
    <row r="33" spans="1:7" x14ac:dyDescent="0.15">
      <c r="A33" s="6">
        <v>100132</v>
      </c>
      <c r="B33" s="6" t="s">
        <v>44</v>
      </c>
      <c r="C33" s="6" t="s">
        <v>71</v>
      </c>
      <c r="D33" s="6" t="str">
        <f>IF(成绩表!D33="缺考","缺考",IF(成绩表!D33&gt;=90,"A",IF(成绩表!D33&gt;=80,"B",IF(成绩表!D33&gt;=70,"C",IF(成绩表!D33&gt;=60,"D","E")))))</f>
        <v>A</v>
      </c>
      <c r="E33" s="6" t="str">
        <f>IF(成绩表!E33="缺考","缺考",IF(成绩表!E33&gt;=90,"A",IF(成绩表!E33&gt;=80,"B",IF(成绩表!E33&gt;=70,"C",IF(成绩表!E33&gt;=60,"D","E")))))</f>
        <v>C</v>
      </c>
      <c r="F33" s="6" t="str">
        <f>IF(成绩表!F33="缺考","缺考",IF(成绩表!F33&gt;=90,"A",IF(成绩表!F33&gt;=80,"B",IF(成绩表!F33&gt;=70,"C",IF(成绩表!F33&gt;=60,"D","E")))))</f>
        <v>E</v>
      </c>
      <c r="G33" s="6" t="str">
        <f>IF(成绩表!G33="缺考","缺考",IF(成绩表!G33&gt;=90,"A",IF(成绩表!G33&gt;=80,"B",IF(成绩表!G33&gt;=70,"C",IF(成绩表!G33&gt;=60,"D","E")))))</f>
        <v>C</v>
      </c>
    </row>
    <row r="34" spans="1:7" x14ac:dyDescent="0.15">
      <c r="A34" s="6">
        <v>100133</v>
      </c>
      <c r="B34" s="6" t="s">
        <v>45</v>
      </c>
      <c r="C34" s="6" t="s">
        <v>70</v>
      </c>
      <c r="D34" s="6" t="str">
        <f>IF(成绩表!D34="缺考","缺考",IF(成绩表!D34&gt;=90,"A",IF(成绩表!D34&gt;=80,"B",IF(成绩表!D34&gt;=70,"C",IF(成绩表!D34&gt;=60,"D","E")))))</f>
        <v>D</v>
      </c>
      <c r="E34" s="6" t="str">
        <f>IF(成绩表!E34="缺考","缺考",IF(成绩表!E34&gt;=90,"A",IF(成绩表!E34&gt;=80,"B",IF(成绩表!E34&gt;=70,"C",IF(成绩表!E34&gt;=60,"D","E")))))</f>
        <v>C</v>
      </c>
      <c r="F34" s="6" t="str">
        <f>IF(成绩表!F34="缺考","缺考",IF(成绩表!F34&gt;=90,"A",IF(成绩表!F34&gt;=80,"B",IF(成绩表!F34&gt;=70,"C",IF(成绩表!F34&gt;=60,"D","E")))))</f>
        <v>C</v>
      </c>
      <c r="G34" s="6" t="str">
        <f>IF(成绩表!G34="缺考","缺考",IF(成绩表!G34&gt;=90,"A",IF(成绩表!G34&gt;=80,"B",IF(成绩表!G34&gt;=70,"C",IF(成绩表!G34&gt;=60,"D","E")))))</f>
        <v>D</v>
      </c>
    </row>
    <row r="35" spans="1:7" x14ac:dyDescent="0.15">
      <c r="A35" s="6">
        <v>100134</v>
      </c>
      <c r="B35" s="6" t="s">
        <v>46</v>
      </c>
      <c r="C35" s="6" t="s">
        <v>70</v>
      </c>
      <c r="D35" s="6" t="str">
        <f>IF(成绩表!D35="缺考","缺考",IF(成绩表!D35&gt;=90,"A",IF(成绩表!D35&gt;=80,"B",IF(成绩表!D35&gt;=70,"C",IF(成绩表!D35&gt;=60,"D","E")))))</f>
        <v>C</v>
      </c>
      <c r="E35" s="6" t="str">
        <f>IF(成绩表!E35="缺考","缺考",IF(成绩表!E35&gt;=90,"A",IF(成绩表!E35&gt;=80,"B",IF(成绩表!E35&gt;=70,"C",IF(成绩表!E35&gt;=60,"D","E")))))</f>
        <v>E</v>
      </c>
      <c r="F35" s="6" t="str">
        <f>IF(成绩表!F35="缺考","缺考",IF(成绩表!F35&gt;=90,"A",IF(成绩表!F35&gt;=80,"B",IF(成绩表!F35&gt;=70,"C",IF(成绩表!F35&gt;=60,"D","E")))))</f>
        <v>缺考</v>
      </c>
      <c r="G35" s="6" t="str">
        <f>IF(成绩表!G35="缺考","缺考",IF(成绩表!G35&gt;=90,"A",IF(成绩表!G35&gt;=80,"B",IF(成绩表!G35&gt;=70,"C",IF(成绩表!G35&gt;=60,"D","E")))))</f>
        <v>缺考</v>
      </c>
    </row>
    <row r="36" spans="1:7" x14ac:dyDescent="0.15">
      <c r="A36" s="6">
        <v>100135</v>
      </c>
      <c r="B36" s="6" t="s">
        <v>47</v>
      </c>
      <c r="C36" s="6" t="s">
        <v>71</v>
      </c>
      <c r="D36" s="6" t="str">
        <f>IF(成绩表!D36="缺考","缺考",IF(成绩表!D36&gt;=90,"A",IF(成绩表!D36&gt;=80,"B",IF(成绩表!D36&gt;=70,"C",IF(成绩表!D36&gt;=60,"D","E")))))</f>
        <v>E</v>
      </c>
      <c r="E36" s="6" t="str">
        <f>IF(成绩表!E36="缺考","缺考",IF(成绩表!E36&gt;=90,"A",IF(成绩表!E36&gt;=80,"B",IF(成绩表!E36&gt;=70,"C",IF(成绩表!E36&gt;=60,"D","E")))))</f>
        <v>A</v>
      </c>
      <c r="F36" s="6" t="str">
        <f>IF(成绩表!F36="缺考","缺考",IF(成绩表!F36&gt;=90,"A",IF(成绩表!F36&gt;=80,"B",IF(成绩表!F36&gt;=70,"C",IF(成绩表!F36&gt;=60,"D","E")))))</f>
        <v>D</v>
      </c>
      <c r="G36" s="6" t="str">
        <f>IF(成绩表!G36="缺考","缺考",IF(成绩表!G36&gt;=90,"A",IF(成绩表!G36&gt;=80,"B",IF(成绩表!G36&gt;=70,"C",IF(成绩表!G36&gt;=60,"D","E")))))</f>
        <v>B</v>
      </c>
    </row>
    <row r="37" spans="1:7" x14ac:dyDescent="0.15">
      <c r="A37" s="6">
        <v>100136</v>
      </c>
      <c r="B37" s="6" t="s">
        <v>48</v>
      </c>
      <c r="C37" s="6" t="s">
        <v>71</v>
      </c>
      <c r="D37" s="6" t="str">
        <f>IF(成绩表!D37="缺考","缺考",IF(成绩表!D37&gt;=90,"A",IF(成绩表!D37&gt;=80,"B",IF(成绩表!D37&gt;=70,"C",IF(成绩表!D37&gt;=60,"D","E")))))</f>
        <v>D</v>
      </c>
      <c r="E37" s="6" t="str">
        <f>IF(成绩表!E37="缺考","缺考",IF(成绩表!E37&gt;=90,"A",IF(成绩表!E37&gt;=80,"B",IF(成绩表!E37&gt;=70,"C",IF(成绩表!E37&gt;=60,"D","E")))))</f>
        <v>C</v>
      </c>
      <c r="F37" s="6" t="str">
        <f>IF(成绩表!F37="缺考","缺考",IF(成绩表!F37&gt;=90,"A",IF(成绩表!F37&gt;=80,"B",IF(成绩表!F37&gt;=70,"C",IF(成绩表!F37&gt;=60,"D","E")))))</f>
        <v>D</v>
      </c>
      <c r="G37" s="6" t="str">
        <f>IF(成绩表!G37="缺考","缺考",IF(成绩表!G37&gt;=90,"A",IF(成绩表!G37&gt;=80,"B",IF(成绩表!G37&gt;=70,"C",IF(成绩表!G37&gt;=60,"D","E")))))</f>
        <v>C</v>
      </c>
    </row>
    <row r="38" spans="1:7" x14ac:dyDescent="0.15">
      <c r="A38" s="6">
        <v>100137</v>
      </c>
      <c r="B38" s="6" t="s">
        <v>49</v>
      </c>
      <c r="C38" s="6" t="s">
        <v>70</v>
      </c>
      <c r="D38" s="6" t="str">
        <f>IF(成绩表!D38="缺考","缺考",IF(成绩表!D38&gt;=90,"A",IF(成绩表!D38&gt;=80,"B",IF(成绩表!D38&gt;=70,"C",IF(成绩表!D38&gt;=60,"D","E")))))</f>
        <v>A</v>
      </c>
      <c r="E38" s="6" t="str">
        <f>IF(成绩表!E38="缺考","缺考",IF(成绩表!E38&gt;=90,"A",IF(成绩表!E38&gt;=80,"B",IF(成绩表!E38&gt;=70,"C",IF(成绩表!E38&gt;=60,"D","E")))))</f>
        <v>B</v>
      </c>
      <c r="F38" s="6" t="str">
        <f>IF(成绩表!F38="缺考","缺考",IF(成绩表!F38&gt;=90,"A",IF(成绩表!F38&gt;=80,"B",IF(成绩表!F38&gt;=70,"C",IF(成绩表!F38&gt;=60,"D","E")))))</f>
        <v>C</v>
      </c>
      <c r="G38" s="6" t="str">
        <f>IF(成绩表!G38="缺考","缺考",IF(成绩表!G38&gt;=90,"A",IF(成绩表!G38&gt;=80,"B",IF(成绩表!G38&gt;=70,"C",IF(成绩表!G38&gt;=60,"D","E")))))</f>
        <v>C</v>
      </c>
    </row>
  </sheetData>
  <sortState ref="A2:G38">
    <sortCondition ref="A8"/>
  </sortState>
  <mergeCells count="1">
    <mergeCell ref="I3:N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成绩表</vt:lpstr>
      <vt:lpstr>成绩统计表</vt:lpstr>
      <vt:lpstr>成绩等级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jszx</cp:lastModifiedBy>
  <dcterms:created xsi:type="dcterms:W3CDTF">2017-11-15T16:06:23Z</dcterms:created>
  <dcterms:modified xsi:type="dcterms:W3CDTF">2017-11-19T16:55:55Z</dcterms:modified>
</cp:coreProperties>
</file>