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405" windowWidth="19440" windowHeight="9285"/>
  </bookViews>
  <sheets>
    <sheet name="常见错误" sheetId="1" r:id="rId1"/>
    <sheet name="案例" sheetId="2" r:id="rId2"/>
  </sheets>
  <calcPr calcId="144525"/>
</workbook>
</file>

<file path=xl/calcChain.xml><?xml version="1.0" encoding="utf-8"?>
<calcChain xmlns="http://schemas.openxmlformats.org/spreadsheetml/2006/main">
  <c r="J3" i="2" l="1"/>
  <c r="N3" i="2" s="1"/>
  <c r="J2" i="2"/>
  <c r="N2" i="2" s="1"/>
  <c r="G52" i="2"/>
  <c r="C50" i="2"/>
  <c r="D50" i="2"/>
  <c r="E50" i="2"/>
  <c r="F50" i="2"/>
  <c r="G50" i="2"/>
  <c r="C51" i="2"/>
  <c r="D51" i="2"/>
  <c r="E51" i="2"/>
  <c r="F51" i="2"/>
  <c r="G51" i="2"/>
  <c r="C52" i="2"/>
  <c r="D52" i="2"/>
  <c r="E52" i="2"/>
  <c r="F52" i="2"/>
  <c r="C53" i="2"/>
  <c r="D53" i="2"/>
  <c r="E53" i="2"/>
  <c r="F53" i="2"/>
  <c r="G53" i="2"/>
  <c r="C54" i="2"/>
  <c r="D54" i="2"/>
  <c r="E54" i="2"/>
  <c r="F54" i="2"/>
  <c r="G54" i="2"/>
  <c r="C55" i="2"/>
  <c r="D55" i="2"/>
  <c r="E55" i="2"/>
  <c r="F55" i="2"/>
  <c r="G55" i="2"/>
  <c r="C56" i="2"/>
  <c r="D56" i="2"/>
  <c r="E56" i="2"/>
  <c r="F56" i="2"/>
  <c r="G56" i="2"/>
  <c r="C57" i="2"/>
  <c r="D57" i="2"/>
  <c r="E57" i="2"/>
  <c r="F57" i="2"/>
  <c r="G57" i="2"/>
  <c r="B57" i="2"/>
  <c r="B56" i="2"/>
  <c r="B55" i="2"/>
  <c r="B54" i="2"/>
  <c r="B53" i="2"/>
  <c r="B52" i="2"/>
  <c r="B51" i="2"/>
  <c r="B50" i="2"/>
  <c r="G49" i="2"/>
  <c r="L3" i="2"/>
  <c r="H61" i="2" a="1"/>
  <c r="H65" i="2" s="1"/>
  <c r="G61" i="2" a="1"/>
  <c r="G63" i="2" s="1"/>
  <c r="F61" i="2" a="1"/>
  <c r="F65" i="2" s="1"/>
  <c r="E61" i="2" a="1"/>
  <c r="E63" i="2" s="1"/>
  <c r="D61" i="2" a="1"/>
  <c r="D65" i="2" s="1"/>
  <c r="C61" i="2" a="1"/>
  <c r="C63" i="2" s="1"/>
  <c r="F49" i="2"/>
  <c r="E49" i="2"/>
  <c r="D49" i="2"/>
  <c r="C49" i="2"/>
  <c r="B49" i="2"/>
  <c r="J45" i="2"/>
  <c r="J44" i="2"/>
  <c r="J43" i="2"/>
  <c r="J42" i="2"/>
  <c r="N42" i="2" s="1"/>
  <c r="J41" i="2"/>
  <c r="J40" i="2"/>
  <c r="J39" i="2"/>
  <c r="J38" i="2"/>
  <c r="N38" i="2" s="1"/>
  <c r="J37" i="2"/>
  <c r="J36" i="2"/>
  <c r="J35" i="2"/>
  <c r="J34" i="2"/>
  <c r="N34" i="2" s="1"/>
  <c r="J33" i="2"/>
  <c r="J32" i="2"/>
  <c r="J31" i="2"/>
  <c r="J30" i="2"/>
  <c r="N30" i="2" s="1"/>
  <c r="J29" i="2"/>
  <c r="J28" i="2"/>
  <c r="J27" i="2"/>
  <c r="J26" i="2"/>
  <c r="N26" i="2" s="1"/>
  <c r="J25" i="2"/>
  <c r="J24" i="2"/>
  <c r="J23" i="2"/>
  <c r="J22" i="2"/>
  <c r="N22" i="2" s="1"/>
  <c r="J21" i="2"/>
  <c r="J20" i="2"/>
  <c r="J19" i="2"/>
  <c r="J18" i="2"/>
  <c r="N18" i="2" s="1"/>
  <c r="J17" i="2"/>
  <c r="J16" i="2"/>
  <c r="J15" i="2"/>
  <c r="J14" i="2"/>
  <c r="N14" i="2" s="1"/>
  <c r="J13" i="2"/>
  <c r="J12" i="2"/>
  <c r="J11" i="2"/>
  <c r="J10" i="2"/>
  <c r="N10" i="2" s="1"/>
  <c r="J9" i="2"/>
  <c r="J8" i="2"/>
  <c r="J7" i="2"/>
  <c r="J6" i="2"/>
  <c r="N6" i="2" s="1"/>
  <c r="J5" i="2"/>
  <c r="J4" i="2"/>
  <c r="L8" i="2" l="1"/>
  <c r="N8" i="2"/>
  <c r="L16" i="2"/>
  <c r="N16" i="2"/>
  <c r="L28" i="2"/>
  <c r="N28" i="2"/>
  <c r="L36" i="2"/>
  <c r="N36" i="2"/>
  <c r="L35" i="2"/>
  <c r="N35" i="2"/>
  <c r="L4" i="2"/>
  <c r="N4" i="2"/>
  <c r="L12" i="2"/>
  <c r="N12" i="2"/>
  <c r="L20" i="2"/>
  <c r="N20" i="2"/>
  <c r="L24" i="2"/>
  <c r="N24" i="2"/>
  <c r="L32" i="2"/>
  <c r="N32" i="2"/>
  <c r="L40" i="2"/>
  <c r="N40" i="2"/>
  <c r="L44" i="2"/>
  <c r="N44" i="2"/>
  <c r="L7" i="2"/>
  <c r="N7" i="2"/>
  <c r="L11" i="2"/>
  <c r="N11" i="2"/>
  <c r="L15" i="2"/>
  <c r="N15" i="2"/>
  <c r="L19" i="2"/>
  <c r="N19" i="2"/>
  <c r="L23" i="2"/>
  <c r="N23" i="2"/>
  <c r="L27" i="2"/>
  <c r="N27" i="2"/>
  <c r="L31" i="2"/>
  <c r="N31" i="2"/>
  <c r="L39" i="2"/>
  <c r="N39" i="2"/>
  <c r="L43" i="2"/>
  <c r="N43" i="2"/>
  <c r="L5" i="2"/>
  <c r="N5" i="2"/>
  <c r="L9" i="2"/>
  <c r="N9" i="2"/>
  <c r="L13" i="2"/>
  <c r="N13" i="2"/>
  <c r="L17" i="2"/>
  <c r="N17" i="2"/>
  <c r="L21" i="2"/>
  <c r="N21" i="2"/>
  <c r="L25" i="2"/>
  <c r="N25" i="2"/>
  <c r="L29" i="2"/>
  <c r="N29" i="2"/>
  <c r="L33" i="2"/>
  <c r="N33" i="2"/>
  <c r="L37" i="2"/>
  <c r="N37" i="2"/>
  <c r="L41" i="2"/>
  <c r="N41" i="2"/>
  <c r="L45" i="2"/>
  <c r="N45" i="2"/>
  <c r="K2" i="2"/>
  <c r="K18" i="2"/>
  <c r="K26" i="2"/>
  <c r="K34" i="2"/>
  <c r="K42" i="2"/>
  <c r="K16" i="2"/>
  <c r="K32" i="2"/>
  <c r="K40" i="2"/>
  <c r="K10" i="2"/>
  <c r="K8" i="2"/>
  <c r="K24" i="2"/>
  <c r="K6" i="2"/>
  <c r="K14" i="2"/>
  <c r="K22" i="2"/>
  <c r="K30" i="2"/>
  <c r="K38" i="2"/>
  <c r="K4" i="2"/>
  <c r="K12" i="2"/>
  <c r="K20" i="2"/>
  <c r="K28" i="2"/>
  <c r="K36" i="2"/>
  <c r="K44" i="2"/>
  <c r="E62" i="2"/>
  <c r="C62" i="2"/>
  <c r="G62" i="2"/>
  <c r="L2" i="2"/>
  <c r="K5" i="2"/>
  <c r="K9" i="2"/>
  <c r="L18" i="2"/>
  <c r="K25" i="2"/>
  <c r="C64" i="2"/>
  <c r="D62" i="2"/>
  <c r="E64" i="2"/>
  <c r="F62" i="2"/>
  <c r="G64" i="2"/>
  <c r="H62" i="2"/>
  <c r="K39" i="2"/>
  <c r="L6" i="2"/>
  <c r="L10" i="2"/>
  <c r="K13" i="2"/>
  <c r="L14" i="2"/>
  <c r="K17" i="2"/>
  <c r="K21" i="2"/>
  <c r="L22" i="2"/>
  <c r="L26" i="2"/>
  <c r="K29" i="2"/>
  <c r="L30" i="2"/>
  <c r="K33" i="2"/>
  <c r="L34" i="2"/>
  <c r="K37" i="2"/>
  <c r="L38" i="2"/>
  <c r="K41" i="2"/>
  <c r="L42" i="2"/>
  <c r="K45" i="2"/>
  <c r="C61" i="2"/>
  <c r="C65" i="2"/>
  <c r="D63" i="2"/>
  <c r="E61" i="2"/>
  <c r="E65" i="2"/>
  <c r="F63" i="2"/>
  <c r="G61" i="2"/>
  <c r="G65" i="2"/>
  <c r="H63" i="2"/>
  <c r="K15" i="2"/>
  <c r="K23" i="2"/>
  <c r="K31" i="2"/>
  <c r="D64" i="2"/>
  <c r="F64" i="2"/>
  <c r="H64" i="2"/>
  <c r="K3" i="2"/>
  <c r="K7" i="2"/>
  <c r="K11" i="2"/>
  <c r="K19" i="2"/>
  <c r="K27" i="2"/>
  <c r="K35" i="2"/>
  <c r="K43" i="2"/>
  <c r="D61" i="2"/>
  <c r="F61" i="2"/>
  <c r="H61" i="2"/>
</calcChain>
</file>

<file path=xl/sharedStrings.xml><?xml version="1.0" encoding="utf-8"?>
<sst xmlns="http://schemas.openxmlformats.org/spreadsheetml/2006/main" count="154" uniqueCount="101">
  <si>
    <t>####</t>
    <phoneticPr fontId="3" type="noConversion"/>
  </si>
  <si>
    <t>原因</t>
    <phoneticPr fontId="3" type="noConversion"/>
  </si>
  <si>
    <t>解决方法</t>
    <phoneticPr fontId="3" type="noConversion"/>
  </si>
  <si>
    <t>修改单元格引用，或者在用作除数的单元格中输入非零的值。</t>
    <phoneticPr fontId="3" type="noConversion"/>
  </si>
  <si>
    <t>确认函数中使用的参数类型正确。如果是公式结果太大或太小，就要修改公式。</t>
    <phoneticPr fontId="3" type="noConversion"/>
  </si>
  <si>
    <t>列宽不足而无法在单元格中显示所有字符或日期性型单元格包含负的日期或时间值。</t>
    <phoneticPr fontId="3" type="noConversion"/>
  </si>
  <si>
    <r>
      <t>除数为</t>
    </r>
    <r>
      <rPr>
        <sz val="10.5"/>
        <color rgb="FF333333"/>
        <rFont val="Tahoma"/>
        <family val="2"/>
      </rPr>
      <t xml:space="preserve">0 </t>
    </r>
    <r>
      <rPr>
        <sz val="10.5"/>
        <color rgb="FF333333"/>
        <rFont val="宋体"/>
        <family val="3"/>
        <charset val="134"/>
      </rPr>
      <t>或除数是空的单元格。</t>
    </r>
    <phoneticPr fontId="3" type="noConversion"/>
  </si>
  <si>
    <t>增加列宽，使结果能完全显示。如果是由日期或时间相减产生的负值引起的，改变单元格的格式，比如改为文本格式。</t>
    <phoneticPr fontId="3" type="noConversion"/>
  </si>
  <si>
    <t>修改公式或函数所需的运算符或参数；确保公式引用的单元格中包含有效的数值。</t>
    <phoneticPr fontId="3" type="noConversion"/>
  </si>
  <si>
    <t>函数参数无效，或公式的结果太大或太小而无法显示。</t>
    <phoneticPr fontId="3" type="noConversion"/>
  </si>
  <si>
    <t>指定两个不相交的区域的交集，但这两个区域没有公共单元格。</t>
    <phoneticPr fontId="3" type="noConversion"/>
  </si>
  <si>
    <t xml:space="preserve">#NAME? </t>
    <phoneticPr fontId="3" type="noConversion"/>
  </si>
  <si>
    <t>单元格引用无效。删除了公式所引用的单元格，或将已移动的单元格粘贴到公式所引用的单元格上。</t>
    <phoneticPr fontId="3" type="noConversion"/>
  </si>
  <si>
    <t>单击“撤消”命令，恢复工作表中的单元格。</t>
    <phoneticPr fontId="3" type="noConversion"/>
  </si>
  <si>
    <t>常见错误</t>
    <phoneticPr fontId="3" type="noConversion"/>
  </si>
  <si>
    <t>不同数据类型运算时，或者当执行自动更正公式功能时不能更正公式</t>
    <phoneticPr fontId="3" type="noConversion"/>
  </si>
  <si>
    <t>修改两个区域之间的空格。</t>
    <phoneticPr fontId="3" type="noConversion"/>
  </si>
  <si>
    <t>确认数组函数的结果与选定的区域一致。</t>
    <phoneticPr fontId="3" type="noConversion"/>
  </si>
  <si>
    <t>纠正公式中的错误的名称。</t>
    <phoneticPr fontId="3" type="noConversion"/>
  </si>
  <si>
    <t>区域名称或函数名称可能拼写错误。</t>
    <phoneticPr fontId="3" type="noConversion"/>
  </si>
  <si>
    <t>值对函数或公式不可用。</t>
    <phoneticPr fontId="3" type="noConversion"/>
  </si>
  <si>
    <t>编号</t>
  </si>
  <si>
    <t>姓名</t>
  </si>
  <si>
    <t>计算机基础</t>
  </si>
  <si>
    <t>大学英语</t>
  </si>
  <si>
    <t>普通物理</t>
  </si>
  <si>
    <t>革命史</t>
  </si>
  <si>
    <t>体育</t>
  </si>
  <si>
    <t>总分</t>
  </si>
  <si>
    <t>名次</t>
  </si>
  <si>
    <t>高志毅</t>
  </si>
  <si>
    <t>戴威</t>
  </si>
  <si>
    <t>男</t>
    <phoneticPr fontId="3" type="noConversion"/>
  </si>
  <si>
    <t>张倩倩</t>
  </si>
  <si>
    <t>女</t>
    <phoneticPr fontId="3" type="noConversion"/>
  </si>
  <si>
    <t>伊然</t>
  </si>
  <si>
    <t>鲁帆</t>
  </si>
  <si>
    <t>黄凯东</t>
  </si>
  <si>
    <t>侯跃飞</t>
  </si>
  <si>
    <t>魏晓</t>
  </si>
  <si>
    <t>李巧</t>
  </si>
  <si>
    <t>殷豫群</t>
  </si>
  <si>
    <t>刘会民</t>
  </si>
  <si>
    <t>刘玉晓</t>
  </si>
  <si>
    <t>王海强</t>
  </si>
  <si>
    <t>周良乐</t>
  </si>
  <si>
    <t>肖童童</t>
  </si>
  <si>
    <t>潘跃</t>
  </si>
  <si>
    <t>杜蓉</t>
    <phoneticPr fontId="3" type="noConversion"/>
  </si>
  <si>
    <t>张悦群</t>
  </si>
  <si>
    <t>章中承</t>
  </si>
  <si>
    <t>薛利恒</t>
  </si>
  <si>
    <t>张月</t>
  </si>
  <si>
    <t>萧潇</t>
  </si>
  <si>
    <t>张志强</t>
  </si>
  <si>
    <t>章燕</t>
  </si>
  <si>
    <t>刘刚</t>
  </si>
  <si>
    <t>苏武</t>
  </si>
  <si>
    <t>刘惠</t>
  </si>
  <si>
    <t>刘思云</t>
  </si>
  <si>
    <t>张严</t>
  </si>
  <si>
    <t>周晓彤</t>
  </si>
  <si>
    <t>沈君毅</t>
  </si>
  <si>
    <t>王晓燕</t>
  </si>
  <si>
    <t>吴开</t>
  </si>
  <si>
    <t>黎辉</t>
  </si>
  <si>
    <t>李爱晶</t>
  </si>
  <si>
    <t>肖琪</t>
  </si>
  <si>
    <t>司徒春</t>
  </si>
  <si>
    <t>叶辉</t>
  </si>
  <si>
    <t>钟幻</t>
  </si>
  <si>
    <t>章戎</t>
  </si>
  <si>
    <t>涂咏虞</t>
  </si>
  <si>
    <t>詹仕勇</t>
  </si>
  <si>
    <t>刘泽安</t>
  </si>
  <si>
    <t>尹志刚</t>
  </si>
  <si>
    <t>性别</t>
    <phoneticPr fontId="3" type="noConversion"/>
  </si>
  <si>
    <t>高等数学</t>
    <phoneticPr fontId="3" type="noConversion"/>
  </si>
  <si>
    <t>总评</t>
    <phoneticPr fontId="3" type="noConversion"/>
  </si>
  <si>
    <t>高等数学</t>
  </si>
  <si>
    <t>平均分</t>
    <phoneticPr fontId="3" type="noConversion"/>
  </si>
  <si>
    <t>优秀率</t>
    <phoneticPr fontId="3" type="noConversion"/>
  </si>
  <si>
    <t>及格率</t>
    <phoneticPr fontId="3" type="noConversion"/>
  </si>
  <si>
    <t>第一名</t>
    <phoneticPr fontId="3" type="noConversion"/>
  </si>
  <si>
    <t>第二名</t>
    <phoneticPr fontId="3" type="noConversion"/>
  </si>
  <si>
    <t>第三名</t>
    <phoneticPr fontId="3" type="noConversion"/>
  </si>
  <si>
    <t>倒数第一名</t>
    <phoneticPr fontId="3" type="noConversion"/>
  </si>
  <si>
    <t>倒数第二名</t>
    <phoneticPr fontId="3" type="noConversion"/>
  </si>
  <si>
    <t>倒数第三名</t>
    <phoneticPr fontId="3" type="noConversion"/>
  </si>
  <si>
    <t>分数段人数</t>
    <phoneticPr fontId="3" type="noConversion"/>
  </si>
  <si>
    <t>0-59.9</t>
    <phoneticPr fontId="3" type="noConversion"/>
  </si>
  <si>
    <t>60-69.9</t>
    <phoneticPr fontId="3" type="noConversion"/>
  </si>
  <si>
    <t>70-79.9</t>
    <phoneticPr fontId="3" type="noConversion"/>
  </si>
  <si>
    <t>80-89.9</t>
    <phoneticPr fontId="3" type="noConversion"/>
  </si>
  <si>
    <t>90-100</t>
    <phoneticPr fontId="3" type="noConversion"/>
  </si>
  <si>
    <t>总人数</t>
    <phoneticPr fontId="3" type="noConversion"/>
  </si>
  <si>
    <t>录入日期</t>
    <phoneticPr fontId="3" type="noConversion"/>
  </si>
  <si>
    <t>加分</t>
    <phoneticPr fontId="3" type="noConversion"/>
  </si>
  <si>
    <t>总评</t>
    <phoneticPr fontId="3" type="noConversion"/>
  </si>
  <si>
    <r>
      <rPr>
        <b/>
        <sz val="12"/>
        <color rgb="FFFF0000"/>
        <rFont val="宋体"/>
        <family val="3"/>
        <charset val="134"/>
      </rPr>
      <t>案例操作要求：</t>
    </r>
    <r>
      <rPr>
        <sz val="12"/>
        <color theme="1"/>
        <rFont val="宋体"/>
        <family val="3"/>
        <charset val="134"/>
      </rPr>
      <t xml:space="preserve">
</t>
    </r>
    <r>
      <rPr>
        <sz val="12"/>
        <color theme="1"/>
        <rFont val="Calibri"/>
        <family val="2"/>
      </rPr>
      <t>(1)</t>
    </r>
    <r>
      <rPr>
        <sz val="12"/>
        <color theme="1"/>
        <rFont val="宋体"/>
        <family val="3"/>
        <charset val="134"/>
      </rPr>
      <t>修改表中的</t>
    </r>
    <r>
      <rPr>
        <sz val="12"/>
        <color theme="1"/>
        <rFont val="Calibri"/>
        <family val="2"/>
      </rPr>
      <t>####</t>
    </r>
    <r>
      <rPr>
        <sz val="12"/>
        <color theme="1"/>
        <rFont val="宋体"/>
        <family val="3"/>
        <charset val="134"/>
      </rPr>
      <t xml:space="preserve">错误；
</t>
    </r>
    <r>
      <rPr>
        <sz val="12"/>
        <color theme="1"/>
        <rFont val="Calibri"/>
        <family val="2"/>
      </rPr>
      <t>(2)</t>
    </r>
    <r>
      <rPr>
        <sz val="12"/>
        <color theme="1"/>
        <rFont val="宋体"/>
        <family val="3"/>
        <charset val="134"/>
      </rPr>
      <t>修改表中的</t>
    </r>
    <r>
      <rPr>
        <sz val="12"/>
        <color theme="1"/>
        <rFont val="Calibri"/>
        <family val="2"/>
      </rPr>
      <t>#DIV/0!</t>
    </r>
    <r>
      <rPr>
        <sz val="12"/>
        <color theme="1"/>
        <rFont val="宋体"/>
        <family val="3"/>
        <charset val="134"/>
      </rPr>
      <t>错误；</t>
    </r>
    <r>
      <rPr>
        <sz val="12"/>
        <color theme="1"/>
        <rFont val="Calibri"/>
        <family val="2"/>
      </rPr>
      <t xml:space="preserve">
(3)</t>
    </r>
    <r>
      <rPr>
        <sz val="12"/>
        <color theme="1"/>
        <rFont val="宋体"/>
        <family val="3"/>
        <charset val="134"/>
      </rPr>
      <t>修改表中的</t>
    </r>
    <r>
      <rPr>
        <sz val="12"/>
        <color theme="1"/>
        <rFont val="Calibri"/>
        <family val="2"/>
      </rPr>
      <t>#VALUE!</t>
    </r>
    <r>
      <rPr>
        <sz val="12"/>
        <color theme="1"/>
        <rFont val="宋体"/>
        <family val="3"/>
        <charset val="134"/>
      </rPr>
      <t>错误；</t>
    </r>
    <r>
      <rPr>
        <sz val="12"/>
        <color theme="1"/>
        <rFont val="Calibri"/>
        <family val="2"/>
      </rPr>
      <t xml:space="preserve">
(4)</t>
    </r>
    <r>
      <rPr>
        <sz val="12"/>
        <color theme="1"/>
        <rFont val="宋体"/>
        <family val="3"/>
        <charset val="134"/>
      </rPr>
      <t>修改表中的</t>
    </r>
    <r>
      <rPr>
        <sz val="12"/>
        <color theme="1"/>
        <rFont val="Calibri"/>
        <family val="2"/>
      </rPr>
      <t>#NULL!</t>
    </r>
    <r>
      <rPr>
        <sz val="12"/>
        <color theme="1"/>
        <rFont val="宋体"/>
        <family val="3"/>
        <charset val="134"/>
      </rPr>
      <t xml:space="preserve">错误；
</t>
    </r>
    <r>
      <rPr>
        <sz val="12"/>
        <color theme="1"/>
        <rFont val="Calibri"/>
        <family val="2"/>
      </rPr>
      <t>(5)</t>
    </r>
    <r>
      <rPr>
        <sz val="12"/>
        <color theme="1"/>
        <rFont val="宋体"/>
        <family val="3"/>
        <charset val="134"/>
      </rPr>
      <t>修改表中的</t>
    </r>
    <r>
      <rPr>
        <sz val="12"/>
        <color theme="1"/>
        <rFont val="Calibri"/>
        <family val="2"/>
      </rPr>
      <t xml:space="preserve">#NAME? </t>
    </r>
    <r>
      <rPr>
        <sz val="12"/>
        <color theme="1"/>
        <rFont val="宋体"/>
        <family val="3"/>
        <charset val="134"/>
      </rPr>
      <t xml:space="preserve">错误；
</t>
    </r>
    <r>
      <rPr>
        <sz val="12"/>
        <color theme="1"/>
        <rFont val="Calibri"/>
        <family val="2"/>
      </rPr>
      <t>(6)</t>
    </r>
    <r>
      <rPr>
        <sz val="12"/>
        <color theme="1"/>
        <rFont val="宋体"/>
        <family val="3"/>
        <charset val="134"/>
      </rPr>
      <t>修改表中的</t>
    </r>
    <r>
      <rPr>
        <sz val="12"/>
        <color theme="1"/>
        <rFont val="Calibri"/>
        <family val="2"/>
      </rPr>
      <t>#N/A</t>
    </r>
    <r>
      <rPr>
        <sz val="12"/>
        <color theme="1"/>
        <rFont val="宋体"/>
        <family val="3"/>
        <charset val="134"/>
      </rPr>
      <t>错误；</t>
    </r>
    <r>
      <rPr>
        <sz val="12"/>
        <color theme="1"/>
        <rFont val="宋体"/>
        <family val="3"/>
        <charset val="134"/>
      </rPr>
      <t xml:space="preserve">
</t>
    </r>
    <phoneticPr fontId="3" type="noConversion"/>
  </si>
  <si>
    <r>
      <t>公式和函数之</t>
    </r>
    <r>
      <rPr>
        <sz val="26"/>
        <color rgb="FFFF0000"/>
        <rFont val="微软雅黑"/>
        <family val="2"/>
        <charset val="134"/>
      </rPr>
      <t>常见错误</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</si>
</sst>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 "/>
    <numFmt numFmtId="177" formatCode="0.0%"/>
    <numFmt numFmtId="178" formatCode="0.0_);[Red]\(0.0\)"/>
  </numFmts>
  <fonts count="16" x14ac:knownFonts="1">
    <font>
      <sz val="11"/>
      <color theme="1"/>
      <name val="宋体"/>
      <family val="2"/>
      <charset val="134"/>
      <scheme val="minor"/>
    </font>
    <font>
      <sz val="26"/>
      <color theme="1"/>
      <name val="微软雅黑"/>
      <family val="2"/>
      <charset val="134"/>
    </font>
    <font>
      <sz val="26"/>
      <color rgb="FFFF0000"/>
      <name val="微软雅黑"/>
      <family val="2"/>
      <charset val="134"/>
    </font>
    <font>
      <sz val="9"/>
      <name val="宋体"/>
      <family val="2"/>
      <charset val="134"/>
      <scheme val="minor"/>
    </font>
    <font>
      <sz val="13"/>
      <color theme="1"/>
      <name val="宋体"/>
      <family val="2"/>
      <charset val="134"/>
      <scheme val="minor"/>
    </font>
    <font>
      <b/>
      <sz val="13"/>
      <color theme="1"/>
      <name val="宋体"/>
      <family val="3"/>
      <charset val="134"/>
      <scheme val="minor"/>
    </font>
    <font>
      <sz val="10.5"/>
      <color rgb="FF333333"/>
      <name val="宋体"/>
      <family val="3"/>
      <charset val="134"/>
    </font>
    <font>
      <sz val="10.5"/>
      <color rgb="FF333333"/>
      <name val="Tahoma"/>
      <family val="2"/>
    </font>
    <font>
      <sz val="11"/>
      <color theme="1"/>
      <name val="宋体"/>
      <family val="2"/>
      <charset val="134"/>
      <scheme val="minor"/>
    </font>
    <font>
      <b/>
      <sz val="10"/>
      <color theme="0"/>
      <name val="宋体"/>
      <family val="3"/>
      <charset val="134"/>
      <scheme val="minor"/>
    </font>
    <font>
      <sz val="10"/>
      <color theme="1"/>
      <name val="宋体"/>
      <family val="2"/>
      <charset val="134"/>
      <scheme val="minor"/>
    </font>
    <font>
      <sz val="10"/>
      <color theme="1"/>
      <name val="宋体"/>
      <family val="3"/>
      <charset val="134"/>
      <scheme val="minor"/>
    </font>
    <font>
      <b/>
      <sz val="10.5"/>
      <color theme="1"/>
      <name val="宋体"/>
      <family val="3"/>
      <charset val="134"/>
    </font>
    <font>
      <sz val="12"/>
      <color theme="1"/>
      <name val="Calibri"/>
      <family val="2"/>
    </font>
    <font>
      <b/>
      <sz val="12"/>
      <color rgb="FFFF0000"/>
      <name val="宋体"/>
      <family val="3"/>
      <charset val="134"/>
    </font>
    <font>
      <sz val="12"/>
      <color theme="1"/>
      <name val="宋体"/>
      <family val="3"/>
      <charset val="134"/>
    </font>
  </fonts>
  <fills count="6">
    <fill>
      <patternFill patternType="none"/>
    </fill>
    <fill>
      <patternFill patternType="gray125"/>
    </fill>
    <fill>
      <patternFill patternType="solid">
        <fgColor theme="8" tint="0.79998168889431442"/>
        <bgColor indexed="64"/>
      </patternFill>
    </fill>
    <fill>
      <patternFill patternType="solid">
        <fgColor theme="1" tint="0.34998626667073579"/>
        <bgColor auto="1"/>
      </patternFill>
    </fill>
    <fill>
      <patternFill patternType="solid">
        <fgColor theme="9" tint="0.39994506668294322"/>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s>
  <cellStyleXfs count="2">
    <xf numFmtId="0" fontId="0" fillId="0" borderId="0">
      <alignment vertical="center"/>
    </xf>
    <xf numFmtId="9" fontId="8" fillId="0" borderId="0" applyFont="0" applyFill="0" applyBorder="0" applyAlignment="0" applyProtection="0">
      <alignment vertical="center"/>
    </xf>
  </cellStyleXfs>
  <cellXfs count="38">
    <xf numFmtId="0" fontId="0" fillId="0" borderId="0" xfId="0">
      <alignment vertical="center"/>
    </xf>
    <xf numFmtId="0" fontId="1" fillId="0" borderId="0" xfId="0" applyFont="1" applyAlignment="1">
      <alignment horizontal="left" vertical="center"/>
    </xf>
    <xf numFmtId="0" fontId="4" fillId="0" borderId="0" xfId="0" applyFont="1">
      <alignment vertical="center"/>
    </xf>
    <xf numFmtId="0" fontId="5" fillId="0" borderId="0" xfId="0" applyFont="1">
      <alignment vertical="center"/>
    </xf>
    <xf numFmtId="0" fontId="4" fillId="2" borderId="1" xfId="0" applyFont="1" applyFill="1" applyBorder="1" applyAlignment="1">
      <alignment horizontal="center" vertical="center"/>
    </xf>
    <xf numFmtId="14" fontId="4" fillId="0" borderId="0" xfId="0" applyNumberFormat="1" applyFont="1">
      <alignment vertical="center"/>
    </xf>
    <xf numFmtId="0" fontId="9" fillId="3" borderId="1" xfId="0" applyFont="1" applyFill="1" applyBorder="1" applyAlignment="1">
      <alignment horizontal="center" vertical="center"/>
    </xf>
    <xf numFmtId="0" fontId="10" fillId="0" borderId="5" xfId="0" applyFont="1" applyBorder="1">
      <alignment vertical="center"/>
    </xf>
    <xf numFmtId="176" fontId="10" fillId="0" borderId="5" xfId="0" applyNumberFormat="1" applyFont="1" applyBorder="1">
      <alignment vertical="center"/>
    </xf>
    <xf numFmtId="176" fontId="11" fillId="4" borderId="1" xfId="0" applyNumberFormat="1" applyFont="1" applyFill="1" applyBorder="1">
      <alignment vertical="center"/>
    </xf>
    <xf numFmtId="0" fontId="10" fillId="5" borderId="5" xfId="0" applyFont="1" applyFill="1" applyBorder="1">
      <alignment vertical="center"/>
    </xf>
    <xf numFmtId="0" fontId="11" fillId="4" borderId="1" xfId="0" applyFont="1" applyFill="1" applyBorder="1">
      <alignment vertical="center"/>
    </xf>
    <xf numFmtId="0" fontId="10" fillId="0" borderId="0" xfId="0" applyFont="1">
      <alignment vertical="center"/>
    </xf>
    <xf numFmtId="0" fontId="12" fillId="0" borderId="0" xfId="0" applyFont="1" applyAlignment="1">
      <alignment horizontal="justify" vertical="center"/>
    </xf>
    <xf numFmtId="0" fontId="10" fillId="0" borderId="0" xfId="0" applyFont="1" applyAlignment="1">
      <alignment vertical="center"/>
    </xf>
    <xf numFmtId="176" fontId="11" fillId="0" borderId="1" xfId="0" applyNumberFormat="1" applyFont="1" applyBorder="1">
      <alignment vertical="center"/>
    </xf>
    <xf numFmtId="177" fontId="0" fillId="0" borderId="1" xfId="1" applyNumberFormat="1" applyFont="1" applyBorder="1">
      <alignment vertical="center"/>
    </xf>
    <xf numFmtId="176" fontId="0" fillId="0" borderId="1" xfId="0" applyNumberFormat="1" applyBorder="1">
      <alignment vertical="center"/>
    </xf>
    <xf numFmtId="0" fontId="0" fillId="0" borderId="1" xfId="0" applyNumberFormat="1" applyBorder="1">
      <alignment vertical="center"/>
    </xf>
    <xf numFmtId="0" fontId="11" fillId="0" borderId="1" xfId="0" applyFont="1" applyBorder="1">
      <alignment vertical="center"/>
    </xf>
    <xf numFmtId="14" fontId="10" fillId="0" borderId="0" xfId="0" applyNumberFormat="1" applyFont="1">
      <alignment vertical="center"/>
    </xf>
    <xf numFmtId="0" fontId="13" fillId="0" borderId="0" xfId="0" applyFont="1" applyAlignment="1">
      <alignment vertical="top" wrapText="1"/>
    </xf>
    <xf numFmtId="178" fontId="10" fillId="0" borderId="0" xfId="0" applyNumberFormat="1" applyFont="1">
      <alignment vertical="center"/>
    </xf>
    <xf numFmtId="0" fontId="9" fillId="3" borderId="0" xfId="0" applyNumberFormat="1" applyFont="1" applyFill="1" applyBorder="1" applyAlignment="1">
      <alignment horizontal="center" vertical="center"/>
    </xf>
    <xf numFmtId="0" fontId="6" fillId="0" borderId="1" xfId="0" applyFont="1" applyBorder="1" applyAlignment="1">
      <alignment horizontal="left" vertical="center" wrapText="1"/>
    </xf>
    <xf numFmtId="0" fontId="4" fillId="0" borderId="1" xfId="0" applyFont="1" applyBorder="1" applyAlignment="1">
      <alignment horizontal="center" vertical="center"/>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11" fillId="0" borderId="2" xfId="0" applyFont="1" applyBorder="1" applyAlignment="1">
      <alignment horizontal="center" vertical="center" textRotation="255"/>
    </xf>
    <xf numFmtId="0" fontId="11" fillId="0" borderId="4" xfId="0" applyFont="1" applyBorder="1" applyAlignment="1">
      <alignment horizontal="center" vertical="center" textRotation="255"/>
    </xf>
    <xf numFmtId="0" fontId="11" fillId="0" borderId="3" xfId="0" applyFont="1" applyBorder="1" applyAlignment="1">
      <alignment horizontal="center" vertical="center" textRotation="255"/>
    </xf>
    <xf numFmtId="0" fontId="13" fillId="0" borderId="0" xfId="0" applyFont="1" applyAlignment="1">
      <alignment horizontal="left" vertical="top" wrapText="1" indent="1"/>
    </xf>
  </cellXfs>
  <cellStyles count="2">
    <cellStyle name="百分比" xfId="1" builtinId="5"/>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F8" sqref="F8"/>
    </sheetView>
  </sheetViews>
  <sheetFormatPr defaultRowHeight="15" x14ac:dyDescent="0.15"/>
  <cols>
    <col min="1" max="1" width="10.125" style="2" customWidth="1"/>
    <col min="2" max="2" width="35.5" style="2" customWidth="1"/>
    <col min="3" max="3" width="37.75" style="2" customWidth="1"/>
    <col min="4" max="4" width="9" style="2"/>
    <col min="5" max="5" width="10.5" style="2" customWidth="1"/>
    <col min="6" max="16384" width="9" style="2"/>
  </cols>
  <sheetData>
    <row r="1" spans="1:5" ht="36.75" x14ac:dyDescent="0.15">
      <c r="B1" s="1" t="s">
        <v>100</v>
      </c>
    </row>
    <row r="2" spans="1:5" ht="22.5" customHeight="1" x14ac:dyDescent="0.15">
      <c r="B2" s="3"/>
    </row>
    <row r="3" spans="1:5" x14ac:dyDescent="0.15">
      <c r="A3" s="4" t="s">
        <v>14</v>
      </c>
      <c r="B3" s="4" t="s">
        <v>1</v>
      </c>
      <c r="C3" s="4" t="s">
        <v>2</v>
      </c>
    </row>
    <row r="4" spans="1:5" x14ac:dyDescent="0.15">
      <c r="A4" s="29" t="s">
        <v>0</v>
      </c>
      <c r="B4" s="24" t="s">
        <v>5</v>
      </c>
      <c r="C4" s="24" t="s">
        <v>7</v>
      </c>
      <c r="E4" s="5"/>
    </row>
    <row r="5" spans="1:5" x14ac:dyDescent="0.15">
      <c r="A5" s="29"/>
      <c r="B5" s="24"/>
      <c r="C5" s="24"/>
    </row>
    <row r="6" spans="1:5" x14ac:dyDescent="0.15">
      <c r="A6" s="29"/>
      <c r="B6" s="24"/>
      <c r="C6" s="24"/>
    </row>
    <row r="7" spans="1:5" x14ac:dyDescent="0.15">
      <c r="A7" s="29" t="e">
        <v>#DIV/0!</v>
      </c>
      <c r="B7" s="24" t="s">
        <v>6</v>
      </c>
      <c r="C7" s="24" t="s">
        <v>3</v>
      </c>
    </row>
    <row r="8" spans="1:5" x14ac:dyDescent="0.15">
      <c r="A8" s="29"/>
      <c r="B8" s="24"/>
      <c r="C8" s="24"/>
    </row>
    <row r="9" spans="1:5" x14ac:dyDescent="0.15">
      <c r="A9" s="29"/>
      <c r="B9" s="24"/>
      <c r="C9" s="24"/>
    </row>
    <row r="10" spans="1:5" x14ac:dyDescent="0.15">
      <c r="A10" s="30" t="e">
        <v>#VALUE!</v>
      </c>
      <c r="B10" s="24" t="s">
        <v>15</v>
      </c>
      <c r="C10" s="24" t="s">
        <v>8</v>
      </c>
    </row>
    <row r="11" spans="1:5" x14ac:dyDescent="0.15">
      <c r="A11" s="30"/>
      <c r="B11" s="24"/>
      <c r="C11" s="24"/>
    </row>
    <row r="12" spans="1:5" x14ac:dyDescent="0.15">
      <c r="A12" s="30"/>
      <c r="B12" s="24"/>
      <c r="C12" s="24"/>
    </row>
    <row r="13" spans="1:5" ht="15" customHeight="1" x14ac:dyDescent="0.15">
      <c r="A13" s="30" t="e">
        <v>#NUM!</v>
      </c>
      <c r="B13" s="24" t="s">
        <v>9</v>
      </c>
      <c r="C13" s="26" t="s">
        <v>4</v>
      </c>
    </row>
    <row r="14" spans="1:5" x14ac:dyDescent="0.15">
      <c r="A14" s="30"/>
      <c r="B14" s="24"/>
      <c r="C14" s="27"/>
    </row>
    <row r="15" spans="1:5" x14ac:dyDescent="0.15">
      <c r="A15" s="30"/>
      <c r="B15" s="24"/>
      <c r="C15" s="28"/>
    </row>
    <row r="16" spans="1:5" ht="15" customHeight="1" x14ac:dyDescent="0.15">
      <c r="A16" s="30" t="e">
        <v>#NULL!</v>
      </c>
      <c r="B16" s="24" t="s">
        <v>10</v>
      </c>
      <c r="C16" s="24" t="s">
        <v>16</v>
      </c>
    </row>
    <row r="17" spans="1:3" x14ac:dyDescent="0.15">
      <c r="A17" s="30"/>
      <c r="B17" s="24"/>
      <c r="C17" s="24"/>
    </row>
    <row r="18" spans="1:3" x14ac:dyDescent="0.15">
      <c r="A18" s="30"/>
      <c r="B18" s="24"/>
      <c r="C18" s="24"/>
    </row>
    <row r="19" spans="1:3" x14ac:dyDescent="0.15">
      <c r="A19" s="25" t="e">
        <v>#N/A</v>
      </c>
      <c r="B19" s="24" t="s">
        <v>20</v>
      </c>
      <c r="C19" s="24" t="s">
        <v>17</v>
      </c>
    </row>
    <row r="20" spans="1:3" x14ac:dyDescent="0.15">
      <c r="A20" s="25"/>
      <c r="B20" s="24"/>
      <c r="C20" s="24"/>
    </row>
    <row r="21" spans="1:3" ht="15" customHeight="1" x14ac:dyDescent="0.15">
      <c r="A21" s="31" t="e">
        <v>#REF!</v>
      </c>
      <c r="B21" s="24" t="s">
        <v>12</v>
      </c>
      <c r="C21" s="24" t="s">
        <v>13</v>
      </c>
    </row>
    <row r="22" spans="1:3" x14ac:dyDescent="0.15">
      <c r="A22" s="32"/>
      <c r="B22" s="24"/>
      <c r="C22" s="24"/>
    </row>
    <row r="23" spans="1:3" x14ac:dyDescent="0.15">
      <c r="A23" s="33"/>
      <c r="B23" s="24"/>
      <c r="C23" s="24"/>
    </row>
    <row r="24" spans="1:3" x14ac:dyDescent="0.15">
      <c r="A24" s="25" t="s">
        <v>11</v>
      </c>
      <c r="B24" s="24" t="s">
        <v>19</v>
      </c>
      <c r="C24" s="24" t="s">
        <v>18</v>
      </c>
    </row>
    <row r="25" spans="1:3" x14ac:dyDescent="0.15">
      <c r="A25" s="25"/>
      <c r="B25" s="24"/>
      <c r="C25" s="24"/>
    </row>
  </sheetData>
  <mergeCells count="24">
    <mergeCell ref="A24:A25"/>
    <mergeCell ref="B21:B23"/>
    <mergeCell ref="A21:A23"/>
    <mergeCell ref="C21:C23"/>
    <mergeCell ref="B4:B6"/>
    <mergeCell ref="B7:B9"/>
    <mergeCell ref="B10:B12"/>
    <mergeCell ref="B24:B25"/>
    <mergeCell ref="C24:C25"/>
    <mergeCell ref="A4:A6"/>
    <mergeCell ref="A7:A9"/>
    <mergeCell ref="A10:A12"/>
    <mergeCell ref="A13:A15"/>
    <mergeCell ref="A16:A18"/>
    <mergeCell ref="C4:C6"/>
    <mergeCell ref="C7:C9"/>
    <mergeCell ref="C10:C12"/>
    <mergeCell ref="C13:C15"/>
    <mergeCell ref="C16:C18"/>
    <mergeCell ref="B13:B15"/>
    <mergeCell ref="B16:B18"/>
    <mergeCell ref="A19:A20"/>
    <mergeCell ref="B19:B20"/>
    <mergeCell ref="C19:C20"/>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workbookViewId="0">
      <selection activeCell="A2" sqref="A2"/>
    </sheetView>
  </sheetViews>
  <sheetFormatPr defaultRowHeight="12" x14ac:dyDescent="0.15"/>
  <cols>
    <col min="1" max="1" width="5.25" style="12" customWidth="1"/>
    <col min="2" max="2" width="7.75" style="12" customWidth="1"/>
    <col min="3" max="3" width="6" style="12" customWidth="1"/>
    <col min="4" max="4" width="7.625" style="12" customWidth="1"/>
    <col min="5" max="9" width="7" style="12" customWidth="1"/>
    <col min="10" max="10" width="6.25" style="12" customWidth="1"/>
    <col min="11" max="11" width="6.5" style="12" customWidth="1"/>
    <col min="12" max="12" width="6.875" style="12" customWidth="1"/>
    <col min="13" max="13" width="6" style="12" customWidth="1"/>
    <col min="14" max="14" width="7.125" style="22" customWidth="1"/>
    <col min="15" max="15" width="7" style="22" customWidth="1"/>
    <col min="16" max="16" width="36.375" style="14" customWidth="1"/>
    <col min="17" max="16384" width="9" style="12"/>
  </cols>
  <sheetData>
    <row r="1" spans="1:16" ht="12.75" x14ac:dyDescent="0.15">
      <c r="A1" s="6" t="s">
        <v>21</v>
      </c>
      <c r="B1" s="6" t="s">
        <v>22</v>
      </c>
      <c r="C1" s="6" t="s">
        <v>76</v>
      </c>
      <c r="D1" s="6" t="s">
        <v>23</v>
      </c>
      <c r="E1" s="6" t="s">
        <v>77</v>
      </c>
      <c r="F1" s="6" t="s">
        <v>24</v>
      </c>
      <c r="G1" s="6" t="s">
        <v>25</v>
      </c>
      <c r="H1" s="6" t="s">
        <v>26</v>
      </c>
      <c r="I1" s="6" t="s">
        <v>27</v>
      </c>
      <c r="J1" s="6" t="s">
        <v>28</v>
      </c>
      <c r="K1" s="6" t="s">
        <v>29</v>
      </c>
      <c r="L1" s="6" t="s">
        <v>78</v>
      </c>
      <c r="M1" s="6" t="s">
        <v>96</v>
      </c>
      <c r="N1" s="23" t="s">
        <v>98</v>
      </c>
      <c r="O1" s="23" t="s">
        <v>97</v>
      </c>
      <c r="P1" s="13"/>
    </row>
    <row r="2" spans="1:16" ht="12" customHeight="1" x14ac:dyDescent="0.15">
      <c r="A2" s="7">
        <v>1</v>
      </c>
      <c r="B2" s="7" t="s">
        <v>30</v>
      </c>
      <c r="C2" s="7" t="s">
        <v>32</v>
      </c>
      <c r="D2" s="8">
        <v>66.5</v>
      </c>
      <c r="E2" s="7">
        <v>92.5</v>
      </c>
      <c r="F2" s="7">
        <v>95.5</v>
      </c>
      <c r="G2" s="7">
        <v>98</v>
      </c>
      <c r="H2" s="7">
        <v>86.5</v>
      </c>
      <c r="I2" s="7">
        <v>71</v>
      </c>
      <c r="J2" s="9" t="e">
        <f>SUM(D2:I2 O3:O4)</f>
        <v>#NULL!</v>
      </c>
      <c r="K2" s="10" t="e">
        <f>RANK(J2,$J$2:$J$45)</f>
        <v>#NULL!</v>
      </c>
      <c r="L2" s="11" t="e">
        <f>IF(J2&gt;=500,"优秀"," ")</f>
        <v>#NULL!</v>
      </c>
      <c r="M2" s="20">
        <v>42917</v>
      </c>
      <c r="N2" s="22" t="e">
        <f>J2+O2</f>
        <v>#NULL!</v>
      </c>
      <c r="O2" s="22">
        <v>5</v>
      </c>
      <c r="P2" s="37" t="s">
        <v>99</v>
      </c>
    </row>
    <row r="3" spans="1:16" ht="14.25" customHeight="1" x14ac:dyDescent="0.15">
      <c r="A3" s="7">
        <v>2</v>
      </c>
      <c r="B3" s="7" t="s">
        <v>31</v>
      </c>
      <c r="C3" s="7" t="s">
        <v>32</v>
      </c>
      <c r="D3" s="8">
        <v>73.5</v>
      </c>
      <c r="E3" s="7">
        <v>91.5</v>
      </c>
      <c r="F3" s="7">
        <v>64.5</v>
      </c>
      <c r="G3" s="7">
        <v>93.5</v>
      </c>
      <c r="H3" s="7">
        <v>84</v>
      </c>
      <c r="I3" s="7">
        <v>87</v>
      </c>
      <c r="J3" s="9" t="e">
        <f>SUM(aa:I3)</f>
        <v>#NAME?</v>
      </c>
      <c r="K3" s="10" t="e">
        <f t="shared" ref="K3:K45" si="0">RANK(J3,$J$2:$J$45)</f>
        <v>#NAME?</v>
      </c>
      <c r="L3" s="11" t="e">
        <f>IF(Ja&gt;=500,"优秀"," ")</f>
        <v>#NAME?</v>
      </c>
      <c r="M3" s="20">
        <v>42918</v>
      </c>
      <c r="N3" s="22" t="e">
        <f>J3+O3</f>
        <v>#NAME?</v>
      </c>
      <c r="P3" s="37"/>
    </row>
    <row r="4" spans="1:16" ht="14.25" customHeight="1" x14ac:dyDescent="0.15">
      <c r="A4" s="7">
        <v>3</v>
      </c>
      <c r="B4" s="7" t="s">
        <v>33</v>
      </c>
      <c r="C4" s="7" t="s">
        <v>34</v>
      </c>
      <c r="D4" s="8">
        <v>75.5</v>
      </c>
      <c r="E4" s="7">
        <v>62.5</v>
      </c>
      <c r="F4" s="7">
        <v>87</v>
      </c>
      <c r="G4" s="7">
        <v>94.5</v>
      </c>
      <c r="H4" s="7">
        <v>78</v>
      </c>
      <c r="I4" s="7">
        <v>91</v>
      </c>
      <c r="J4" s="9">
        <f t="shared" ref="J4:J44" si="1">SUM(D4:I4)</f>
        <v>488.5</v>
      </c>
      <c r="K4" s="10" t="e">
        <f t="shared" si="0"/>
        <v>#NULL!</v>
      </c>
      <c r="L4" s="11" t="str">
        <f t="shared" ref="L4:L45" si="2">IF(J4&gt;=500,"优秀"," ")</f>
        <v xml:space="preserve"> </v>
      </c>
      <c r="M4" s="20">
        <v>42919</v>
      </c>
      <c r="N4" s="22" t="e">
        <f>J4+O1</f>
        <v>#VALUE!</v>
      </c>
      <c r="P4" s="37"/>
    </row>
    <row r="5" spans="1:16" ht="14.25" customHeight="1" x14ac:dyDescent="0.15">
      <c r="A5" s="7">
        <v>4</v>
      </c>
      <c r="B5" s="7" t="s">
        <v>35</v>
      </c>
      <c r="C5" s="7" t="s">
        <v>34</v>
      </c>
      <c r="D5" s="8">
        <v>79.5</v>
      </c>
      <c r="E5" s="7">
        <v>98.5</v>
      </c>
      <c r="F5" s="7">
        <v>68</v>
      </c>
      <c r="G5" s="7">
        <v>100</v>
      </c>
      <c r="H5" s="7">
        <v>96</v>
      </c>
      <c r="I5" s="7">
        <v>66</v>
      </c>
      <c r="J5" s="9">
        <f t="shared" si="1"/>
        <v>508</v>
      </c>
      <c r="K5" s="10" t="e">
        <f t="shared" si="0"/>
        <v>#NULL!</v>
      </c>
      <c r="L5" s="11" t="str">
        <f t="shared" si="2"/>
        <v>优秀</v>
      </c>
      <c r="M5" s="20">
        <v>42920</v>
      </c>
      <c r="N5" s="22">
        <f>J5+O$2</f>
        <v>513</v>
      </c>
      <c r="P5" s="37"/>
    </row>
    <row r="6" spans="1:16" ht="14.25" customHeight="1" x14ac:dyDescent="0.15">
      <c r="A6" s="7">
        <v>5</v>
      </c>
      <c r="B6" s="7" t="s">
        <v>36</v>
      </c>
      <c r="C6" s="7" t="s">
        <v>34</v>
      </c>
      <c r="D6" s="8">
        <v>82.5</v>
      </c>
      <c r="E6" s="7">
        <v>63.5</v>
      </c>
      <c r="F6" s="7">
        <v>90.5</v>
      </c>
      <c r="G6" s="7">
        <v>97</v>
      </c>
      <c r="H6" s="7">
        <v>65.5</v>
      </c>
      <c r="I6" s="7">
        <v>99</v>
      </c>
      <c r="J6" s="9">
        <f t="shared" si="1"/>
        <v>498</v>
      </c>
      <c r="K6" s="10" t="e">
        <f t="shared" si="0"/>
        <v>#NULL!</v>
      </c>
      <c r="L6" s="11" t="str">
        <f t="shared" si="2"/>
        <v xml:space="preserve"> </v>
      </c>
      <c r="M6" s="20">
        <v>42921</v>
      </c>
      <c r="N6" s="22">
        <f t="shared" ref="N6:N45" si="3">J6+O$2</f>
        <v>503</v>
      </c>
      <c r="P6" s="37"/>
    </row>
    <row r="7" spans="1:16" ht="14.25" customHeight="1" x14ac:dyDescent="0.15">
      <c r="A7" s="7">
        <v>6</v>
      </c>
      <c r="B7" s="7" t="s">
        <v>37</v>
      </c>
      <c r="C7" s="7" t="s">
        <v>32</v>
      </c>
      <c r="D7" s="8">
        <v>82.5</v>
      </c>
      <c r="E7" s="7">
        <v>78</v>
      </c>
      <c r="F7" s="7">
        <v>81</v>
      </c>
      <c r="G7" s="7">
        <v>96.5</v>
      </c>
      <c r="H7" s="7">
        <v>96.5</v>
      </c>
      <c r="I7" s="7">
        <v>57</v>
      </c>
      <c r="J7" s="9">
        <f t="shared" si="1"/>
        <v>491.5</v>
      </c>
      <c r="K7" s="10" t="e">
        <f t="shared" si="0"/>
        <v>#NULL!</v>
      </c>
      <c r="L7" s="11" t="str">
        <f t="shared" si="2"/>
        <v xml:space="preserve"> </v>
      </c>
      <c r="M7" s="20">
        <v>42922</v>
      </c>
      <c r="N7" s="22">
        <f t="shared" si="3"/>
        <v>496.5</v>
      </c>
      <c r="P7" s="37"/>
    </row>
    <row r="8" spans="1:16" ht="14.25" customHeight="1" x14ac:dyDescent="0.15">
      <c r="A8" s="7">
        <v>7</v>
      </c>
      <c r="B8" s="7" t="s">
        <v>38</v>
      </c>
      <c r="C8" s="7" t="s">
        <v>32</v>
      </c>
      <c r="D8" s="8">
        <v>84.5</v>
      </c>
      <c r="E8" s="7">
        <v>71</v>
      </c>
      <c r="F8" s="7">
        <v>99.5</v>
      </c>
      <c r="G8" s="7">
        <v>89.5</v>
      </c>
      <c r="H8" s="7">
        <v>84.5</v>
      </c>
      <c r="I8" s="7">
        <v>58</v>
      </c>
      <c r="J8" s="9">
        <f t="shared" si="1"/>
        <v>487</v>
      </c>
      <c r="K8" s="10" t="e">
        <f t="shared" si="0"/>
        <v>#NULL!</v>
      </c>
      <c r="L8" s="11" t="str">
        <f t="shared" si="2"/>
        <v xml:space="preserve"> </v>
      </c>
      <c r="M8" s="20">
        <v>42923</v>
      </c>
      <c r="N8" s="22">
        <f t="shared" si="3"/>
        <v>492</v>
      </c>
      <c r="P8" s="37"/>
    </row>
    <row r="9" spans="1:16" ht="14.25" customHeight="1" x14ac:dyDescent="0.15">
      <c r="A9" s="7">
        <v>8</v>
      </c>
      <c r="B9" s="7" t="s">
        <v>39</v>
      </c>
      <c r="C9" s="7" t="s">
        <v>32</v>
      </c>
      <c r="D9" s="8">
        <v>87.5</v>
      </c>
      <c r="E9" s="7">
        <v>63.5</v>
      </c>
      <c r="F9" s="7">
        <v>67.5</v>
      </c>
      <c r="G9" s="7">
        <v>98.5</v>
      </c>
      <c r="H9" s="7">
        <v>78.5</v>
      </c>
      <c r="I9" s="7">
        <v>94</v>
      </c>
      <c r="J9" s="9">
        <f t="shared" si="1"/>
        <v>489.5</v>
      </c>
      <c r="K9" s="10" t="e">
        <f t="shared" si="0"/>
        <v>#NULL!</v>
      </c>
      <c r="L9" s="11" t="str">
        <f t="shared" si="2"/>
        <v xml:space="preserve"> </v>
      </c>
      <c r="M9" s="20">
        <v>42924</v>
      </c>
      <c r="N9" s="22">
        <f t="shared" si="3"/>
        <v>494.5</v>
      </c>
      <c r="P9" s="37"/>
    </row>
    <row r="10" spans="1:16" ht="14.25" customHeight="1" x14ac:dyDescent="0.15">
      <c r="A10" s="7">
        <v>9</v>
      </c>
      <c r="B10" s="7" t="s">
        <v>40</v>
      </c>
      <c r="C10" s="7" t="s">
        <v>32</v>
      </c>
      <c r="D10" s="8">
        <v>88</v>
      </c>
      <c r="E10" s="7">
        <v>82.5</v>
      </c>
      <c r="F10" s="7">
        <v>83</v>
      </c>
      <c r="G10" s="7">
        <v>75.5</v>
      </c>
      <c r="H10" s="7">
        <v>72</v>
      </c>
      <c r="I10" s="7">
        <v>90</v>
      </c>
      <c r="J10" s="9">
        <f t="shared" si="1"/>
        <v>491</v>
      </c>
      <c r="K10" s="10" t="e">
        <f t="shared" si="0"/>
        <v>#NULL!</v>
      </c>
      <c r="L10" s="11" t="str">
        <f t="shared" si="2"/>
        <v xml:space="preserve"> </v>
      </c>
      <c r="M10" s="20">
        <v>42925</v>
      </c>
      <c r="N10" s="22">
        <f t="shared" si="3"/>
        <v>496</v>
      </c>
      <c r="P10" s="37"/>
    </row>
    <row r="11" spans="1:16" ht="12" customHeight="1" x14ac:dyDescent="0.15">
      <c r="A11" s="7">
        <v>10</v>
      </c>
      <c r="B11" s="7" t="s">
        <v>41</v>
      </c>
      <c r="C11" s="7" t="s">
        <v>32</v>
      </c>
      <c r="D11" s="8">
        <v>92</v>
      </c>
      <c r="E11" s="7">
        <v>64</v>
      </c>
      <c r="F11" s="7">
        <v>97</v>
      </c>
      <c r="G11" s="7">
        <v>93</v>
      </c>
      <c r="H11" s="7">
        <v>75</v>
      </c>
      <c r="I11" s="7">
        <v>93</v>
      </c>
      <c r="J11" s="9">
        <f t="shared" si="1"/>
        <v>514</v>
      </c>
      <c r="K11" s="10" t="e">
        <f t="shared" si="0"/>
        <v>#NULL!</v>
      </c>
      <c r="L11" s="11" t="str">
        <f t="shared" si="2"/>
        <v>优秀</v>
      </c>
      <c r="M11" s="20">
        <v>42926</v>
      </c>
      <c r="N11" s="22">
        <f t="shared" si="3"/>
        <v>519</v>
      </c>
      <c r="P11" s="37"/>
    </row>
    <row r="12" spans="1:16" ht="12" customHeight="1" x14ac:dyDescent="0.15">
      <c r="A12" s="7">
        <v>11</v>
      </c>
      <c r="B12" s="7" t="s">
        <v>42</v>
      </c>
      <c r="C12" s="7" t="s">
        <v>32</v>
      </c>
      <c r="D12" s="8">
        <v>93</v>
      </c>
      <c r="E12" s="7">
        <v>71.5</v>
      </c>
      <c r="F12" s="7">
        <v>92</v>
      </c>
      <c r="G12" s="7">
        <v>96.5</v>
      </c>
      <c r="H12" s="7">
        <v>87</v>
      </c>
      <c r="I12" s="7">
        <v>61</v>
      </c>
      <c r="J12" s="9">
        <f t="shared" si="1"/>
        <v>501</v>
      </c>
      <c r="K12" s="10" t="e">
        <f t="shared" si="0"/>
        <v>#NULL!</v>
      </c>
      <c r="L12" s="11" t="str">
        <f t="shared" si="2"/>
        <v>优秀</v>
      </c>
      <c r="M12" s="20">
        <v>42927</v>
      </c>
      <c r="N12" s="22">
        <f t="shared" si="3"/>
        <v>506</v>
      </c>
      <c r="P12" s="37"/>
    </row>
    <row r="13" spans="1:16" ht="12" customHeight="1" x14ac:dyDescent="0.15">
      <c r="A13" s="7">
        <v>12</v>
      </c>
      <c r="B13" s="7" t="s">
        <v>43</v>
      </c>
      <c r="C13" s="7" t="s">
        <v>34</v>
      </c>
      <c r="D13" s="8">
        <v>93.5</v>
      </c>
      <c r="E13" s="7">
        <v>85.5</v>
      </c>
      <c r="F13" s="7">
        <v>77</v>
      </c>
      <c r="G13" s="7">
        <v>81</v>
      </c>
      <c r="H13" s="7">
        <v>95</v>
      </c>
      <c r="I13" s="7">
        <v>78</v>
      </c>
      <c r="J13" s="9">
        <f t="shared" si="1"/>
        <v>510</v>
      </c>
      <c r="K13" s="10" t="e">
        <f t="shared" si="0"/>
        <v>#NULL!</v>
      </c>
      <c r="L13" s="11" t="str">
        <f t="shared" si="2"/>
        <v>优秀</v>
      </c>
      <c r="M13" s="20">
        <v>42928</v>
      </c>
      <c r="N13" s="22">
        <f t="shared" si="3"/>
        <v>515</v>
      </c>
      <c r="P13" s="37"/>
    </row>
    <row r="14" spans="1:16" ht="12" customHeight="1" x14ac:dyDescent="0.15">
      <c r="A14" s="7">
        <v>13</v>
      </c>
      <c r="B14" s="7" t="s">
        <v>44</v>
      </c>
      <c r="C14" s="7" t="s">
        <v>32</v>
      </c>
      <c r="D14" s="8">
        <v>96</v>
      </c>
      <c r="E14" s="7">
        <v>72.5</v>
      </c>
      <c r="F14" s="7">
        <v>100</v>
      </c>
      <c r="G14" s="7">
        <v>86</v>
      </c>
      <c r="H14" s="7">
        <v>62</v>
      </c>
      <c r="I14" s="7">
        <v>87.5</v>
      </c>
      <c r="J14" s="9">
        <f t="shared" si="1"/>
        <v>504</v>
      </c>
      <c r="K14" s="10" t="e">
        <f t="shared" si="0"/>
        <v>#NULL!</v>
      </c>
      <c r="L14" s="11" t="str">
        <f t="shared" si="2"/>
        <v>优秀</v>
      </c>
      <c r="M14" s="20">
        <v>42929</v>
      </c>
      <c r="N14" s="22">
        <f t="shared" si="3"/>
        <v>509</v>
      </c>
      <c r="P14" s="21"/>
    </row>
    <row r="15" spans="1:16" ht="12" customHeight="1" x14ac:dyDescent="0.15">
      <c r="A15" s="7">
        <v>14</v>
      </c>
      <c r="B15" s="7" t="s">
        <v>45</v>
      </c>
      <c r="C15" s="7" t="s">
        <v>32</v>
      </c>
      <c r="D15" s="8">
        <v>96.5</v>
      </c>
      <c r="E15" s="7">
        <v>86.5</v>
      </c>
      <c r="F15" s="7">
        <v>90.5</v>
      </c>
      <c r="G15" s="7">
        <v>94</v>
      </c>
      <c r="H15" s="7">
        <v>99.5</v>
      </c>
      <c r="I15" s="7">
        <v>70</v>
      </c>
      <c r="J15" s="9">
        <f t="shared" si="1"/>
        <v>537</v>
      </c>
      <c r="K15" s="10" t="e">
        <f t="shared" si="0"/>
        <v>#NULL!</v>
      </c>
      <c r="L15" s="11" t="str">
        <f t="shared" si="2"/>
        <v>优秀</v>
      </c>
      <c r="M15" s="20">
        <v>42930</v>
      </c>
      <c r="N15" s="22">
        <f t="shared" si="3"/>
        <v>542</v>
      </c>
      <c r="P15" s="21"/>
    </row>
    <row r="16" spans="1:16" ht="12" customHeight="1" x14ac:dyDescent="0.15">
      <c r="A16" s="7">
        <v>15</v>
      </c>
      <c r="B16" s="7" t="s">
        <v>46</v>
      </c>
      <c r="C16" s="7" t="s">
        <v>34</v>
      </c>
      <c r="D16" s="8">
        <v>97.5</v>
      </c>
      <c r="E16" s="7">
        <v>76</v>
      </c>
      <c r="F16" s="7">
        <v>72</v>
      </c>
      <c r="G16" s="7">
        <v>92.5</v>
      </c>
      <c r="H16" s="7">
        <v>84.5</v>
      </c>
      <c r="I16" s="7">
        <v>78</v>
      </c>
      <c r="J16" s="9">
        <f t="shared" si="1"/>
        <v>500.5</v>
      </c>
      <c r="K16" s="10" t="e">
        <f t="shared" si="0"/>
        <v>#NULL!</v>
      </c>
      <c r="L16" s="11" t="str">
        <f t="shared" si="2"/>
        <v>优秀</v>
      </c>
      <c r="M16" s="20">
        <v>42931</v>
      </c>
      <c r="N16" s="22">
        <f t="shared" si="3"/>
        <v>505.5</v>
      </c>
      <c r="P16" s="21"/>
    </row>
    <row r="17" spans="1:16" ht="12" customHeight="1" x14ac:dyDescent="0.15">
      <c r="A17" s="7">
        <v>16</v>
      </c>
      <c r="B17" s="7" t="s">
        <v>47</v>
      </c>
      <c r="C17" s="7" t="s">
        <v>34</v>
      </c>
      <c r="D17" s="8">
        <v>56</v>
      </c>
      <c r="E17" s="7">
        <v>77.5</v>
      </c>
      <c r="F17" s="7">
        <v>85</v>
      </c>
      <c r="G17" s="7">
        <v>83</v>
      </c>
      <c r="H17" s="7">
        <v>74.5</v>
      </c>
      <c r="I17" s="7">
        <v>79</v>
      </c>
      <c r="J17" s="9">
        <f t="shared" si="1"/>
        <v>455</v>
      </c>
      <c r="K17" s="10" t="e">
        <f t="shared" si="0"/>
        <v>#NULL!</v>
      </c>
      <c r="L17" s="11" t="str">
        <f t="shared" si="2"/>
        <v xml:space="preserve"> </v>
      </c>
      <c r="M17" s="20">
        <v>42932</v>
      </c>
      <c r="N17" s="22">
        <f t="shared" si="3"/>
        <v>460</v>
      </c>
      <c r="P17" s="21"/>
    </row>
    <row r="18" spans="1:16" ht="12" customHeight="1" x14ac:dyDescent="0.15">
      <c r="A18" s="7">
        <v>17</v>
      </c>
      <c r="B18" s="7" t="s">
        <v>48</v>
      </c>
      <c r="C18" s="7" t="s">
        <v>34</v>
      </c>
      <c r="D18" s="8">
        <v>58.5</v>
      </c>
      <c r="E18" s="7">
        <v>90</v>
      </c>
      <c r="F18" s="7">
        <v>88.5</v>
      </c>
      <c r="G18" s="7">
        <v>97</v>
      </c>
      <c r="H18" s="7">
        <v>72</v>
      </c>
      <c r="I18" s="7">
        <v>65</v>
      </c>
      <c r="J18" s="9">
        <f t="shared" si="1"/>
        <v>471</v>
      </c>
      <c r="K18" s="10" t="e">
        <f t="shared" si="0"/>
        <v>#NULL!</v>
      </c>
      <c r="L18" s="11" t="str">
        <f t="shared" si="2"/>
        <v xml:space="preserve"> </v>
      </c>
      <c r="M18" s="20">
        <v>42933</v>
      </c>
      <c r="N18" s="22">
        <f t="shared" si="3"/>
        <v>476</v>
      </c>
      <c r="P18" s="21"/>
    </row>
    <row r="19" spans="1:16" ht="12" customHeight="1" x14ac:dyDescent="0.15">
      <c r="A19" s="7">
        <v>18</v>
      </c>
      <c r="B19" s="7" t="s">
        <v>49</v>
      </c>
      <c r="C19" s="7" t="s">
        <v>34</v>
      </c>
      <c r="D19" s="8">
        <v>63</v>
      </c>
      <c r="E19" s="7">
        <v>99.5</v>
      </c>
      <c r="F19" s="7">
        <v>78.5</v>
      </c>
      <c r="G19" s="7">
        <v>63.5</v>
      </c>
      <c r="H19" s="7">
        <v>79.5</v>
      </c>
      <c r="I19" s="7">
        <v>65.5</v>
      </c>
      <c r="J19" s="9">
        <f t="shared" si="1"/>
        <v>449.5</v>
      </c>
      <c r="K19" s="10" t="e">
        <f t="shared" si="0"/>
        <v>#NULL!</v>
      </c>
      <c r="L19" s="11" t="str">
        <f t="shared" si="2"/>
        <v xml:space="preserve"> </v>
      </c>
      <c r="M19" s="20">
        <v>42934</v>
      </c>
      <c r="N19" s="22">
        <f t="shared" si="3"/>
        <v>454.5</v>
      </c>
      <c r="P19" s="21"/>
    </row>
    <row r="20" spans="1:16" ht="12" customHeight="1" x14ac:dyDescent="0.15">
      <c r="A20" s="7">
        <v>19</v>
      </c>
      <c r="B20" s="7" t="s">
        <v>50</v>
      </c>
      <c r="C20" s="7" t="s">
        <v>32</v>
      </c>
      <c r="D20" s="8">
        <v>69</v>
      </c>
      <c r="E20" s="7">
        <v>89.5</v>
      </c>
      <c r="F20" s="7">
        <v>92.5</v>
      </c>
      <c r="G20" s="7">
        <v>73</v>
      </c>
      <c r="H20" s="7">
        <v>58.5</v>
      </c>
      <c r="I20" s="7">
        <v>96.5</v>
      </c>
      <c r="J20" s="9">
        <f t="shared" si="1"/>
        <v>479</v>
      </c>
      <c r="K20" s="10" t="e">
        <f t="shared" si="0"/>
        <v>#NULL!</v>
      </c>
      <c r="L20" s="11" t="str">
        <f t="shared" si="2"/>
        <v xml:space="preserve"> </v>
      </c>
      <c r="M20" s="20">
        <v>42935</v>
      </c>
      <c r="N20" s="22">
        <f t="shared" si="3"/>
        <v>484</v>
      </c>
      <c r="P20" s="21"/>
    </row>
    <row r="21" spans="1:16" ht="12" customHeight="1" x14ac:dyDescent="0.15">
      <c r="A21" s="7">
        <v>20</v>
      </c>
      <c r="B21" s="7" t="s">
        <v>51</v>
      </c>
      <c r="C21" s="7" t="s">
        <v>32</v>
      </c>
      <c r="D21" s="8">
        <v>72.5</v>
      </c>
      <c r="E21" s="7">
        <v>74.5</v>
      </c>
      <c r="F21" s="7">
        <v>60.5</v>
      </c>
      <c r="G21" s="7">
        <v>87</v>
      </c>
      <c r="H21" s="7">
        <v>77</v>
      </c>
      <c r="I21" s="7">
        <v>78</v>
      </c>
      <c r="J21" s="9">
        <f t="shared" si="1"/>
        <v>449.5</v>
      </c>
      <c r="K21" s="10" t="e">
        <f t="shared" si="0"/>
        <v>#NULL!</v>
      </c>
      <c r="L21" s="11" t="str">
        <f t="shared" si="2"/>
        <v xml:space="preserve"> </v>
      </c>
      <c r="M21" s="20">
        <v>42936</v>
      </c>
      <c r="N21" s="22">
        <f t="shared" si="3"/>
        <v>454.5</v>
      </c>
      <c r="P21" s="21"/>
    </row>
    <row r="22" spans="1:16" ht="12" customHeight="1" x14ac:dyDescent="0.15">
      <c r="A22" s="7">
        <v>21</v>
      </c>
      <c r="B22" s="7" t="s">
        <v>52</v>
      </c>
      <c r="C22" s="7" t="s">
        <v>34</v>
      </c>
      <c r="D22" s="8">
        <v>74</v>
      </c>
      <c r="E22" s="7">
        <v>72.5</v>
      </c>
      <c r="F22" s="7">
        <v>67</v>
      </c>
      <c r="G22" s="7">
        <v>94</v>
      </c>
      <c r="H22" s="7">
        <v>78</v>
      </c>
      <c r="I22" s="7">
        <v>90</v>
      </c>
      <c r="J22" s="9">
        <f t="shared" si="1"/>
        <v>475.5</v>
      </c>
      <c r="K22" s="10" t="e">
        <f t="shared" si="0"/>
        <v>#NULL!</v>
      </c>
      <c r="L22" s="11" t="str">
        <f t="shared" si="2"/>
        <v xml:space="preserve"> </v>
      </c>
      <c r="M22" s="20">
        <v>42937</v>
      </c>
      <c r="N22" s="22">
        <f t="shared" si="3"/>
        <v>480.5</v>
      </c>
      <c r="P22" s="21"/>
    </row>
    <row r="23" spans="1:16" ht="12" customHeight="1" x14ac:dyDescent="0.15">
      <c r="A23" s="7">
        <v>22</v>
      </c>
      <c r="B23" s="7" t="s">
        <v>53</v>
      </c>
      <c r="C23" s="7" t="s">
        <v>34</v>
      </c>
      <c r="D23" s="8">
        <v>75.5</v>
      </c>
      <c r="E23" s="7">
        <v>72.5</v>
      </c>
      <c r="F23" s="7">
        <v>75</v>
      </c>
      <c r="G23" s="7">
        <v>92</v>
      </c>
      <c r="H23" s="7">
        <v>86</v>
      </c>
      <c r="I23" s="7">
        <v>55</v>
      </c>
      <c r="J23" s="9">
        <f t="shared" si="1"/>
        <v>456</v>
      </c>
      <c r="K23" s="10" t="e">
        <f t="shared" si="0"/>
        <v>#NULL!</v>
      </c>
      <c r="L23" s="11" t="str">
        <f t="shared" si="2"/>
        <v xml:space="preserve"> </v>
      </c>
      <c r="M23" s="20">
        <v>42938</v>
      </c>
      <c r="N23" s="22">
        <f t="shared" si="3"/>
        <v>461</v>
      </c>
      <c r="P23" s="21"/>
    </row>
    <row r="24" spans="1:16" ht="12" customHeight="1" x14ac:dyDescent="0.15">
      <c r="A24" s="7">
        <v>23</v>
      </c>
      <c r="B24" s="7" t="s">
        <v>54</v>
      </c>
      <c r="C24" s="7" t="s">
        <v>32</v>
      </c>
      <c r="D24" s="8">
        <v>76.5</v>
      </c>
      <c r="E24" s="7">
        <v>70</v>
      </c>
      <c r="F24" s="7">
        <v>64</v>
      </c>
      <c r="G24" s="7">
        <v>75</v>
      </c>
      <c r="H24" s="7">
        <v>87</v>
      </c>
      <c r="I24" s="7">
        <v>78</v>
      </c>
      <c r="J24" s="9">
        <f t="shared" si="1"/>
        <v>450.5</v>
      </c>
      <c r="K24" s="10" t="e">
        <f t="shared" si="0"/>
        <v>#NULL!</v>
      </c>
      <c r="L24" s="11" t="str">
        <f t="shared" si="2"/>
        <v xml:space="preserve"> </v>
      </c>
      <c r="M24" s="20">
        <v>42939</v>
      </c>
      <c r="N24" s="22">
        <f t="shared" si="3"/>
        <v>455.5</v>
      </c>
      <c r="P24" s="21"/>
    </row>
    <row r="25" spans="1:16" ht="12" customHeight="1" x14ac:dyDescent="0.15">
      <c r="A25" s="7">
        <v>24</v>
      </c>
      <c r="B25" s="7" t="s">
        <v>55</v>
      </c>
      <c r="C25" s="7" t="s">
        <v>34</v>
      </c>
      <c r="D25" s="8">
        <v>77</v>
      </c>
      <c r="E25" s="7">
        <v>60.5</v>
      </c>
      <c r="F25" s="7">
        <v>66.5</v>
      </c>
      <c r="G25" s="7">
        <v>84</v>
      </c>
      <c r="H25" s="7">
        <v>98</v>
      </c>
      <c r="I25" s="7">
        <v>93</v>
      </c>
      <c r="J25" s="9">
        <f t="shared" si="1"/>
        <v>479</v>
      </c>
      <c r="K25" s="10" t="e">
        <f t="shared" si="0"/>
        <v>#NULL!</v>
      </c>
      <c r="L25" s="11" t="str">
        <f t="shared" si="2"/>
        <v xml:space="preserve"> </v>
      </c>
      <c r="M25" s="20">
        <v>42940</v>
      </c>
      <c r="N25" s="22">
        <f t="shared" si="3"/>
        <v>484</v>
      </c>
      <c r="P25" s="21"/>
    </row>
    <row r="26" spans="1:16" ht="12" customHeight="1" x14ac:dyDescent="0.15">
      <c r="A26" s="7">
        <v>25</v>
      </c>
      <c r="B26" s="7" t="s">
        <v>56</v>
      </c>
      <c r="C26" s="7" t="s">
        <v>32</v>
      </c>
      <c r="D26" s="8">
        <v>80.5</v>
      </c>
      <c r="E26" s="7">
        <v>96</v>
      </c>
      <c r="F26" s="7">
        <v>72</v>
      </c>
      <c r="G26" s="7">
        <v>66</v>
      </c>
      <c r="H26" s="7">
        <v>61</v>
      </c>
      <c r="I26" s="7">
        <v>85</v>
      </c>
      <c r="J26" s="9">
        <f t="shared" si="1"/>
        <v>460.5</v>
      </c>
      <c r="K26" s="10" t="e">
        <f t="shared" si="0"/>
        <v>#NULL!</v>
      </c>
      <c r="L26" s="11" t="str">
        <f t="shared" si="2"/>
        <v xml:space="preserve"> </v>
      </c>
      <c r="M26" s="20">
        <v>42941</v>
      </c>
      <c r="N26" s="22">
        <f t="shared" si="3"/>
        <v>465.5</v>
      </c>
      <c r="P26" s="21"/>
    </row>
    <row r="27" spans="1:16" ht="12" customHeight="1" x14ac:dyDescent="0.15">
      <c r="A27" s="7">
        <v>26</v>
      </c>
      <c r="B27" s="7" t="s">
        <v>57</v>
      </c>
      <c r="C27" s="7" t="s">
        <v>32</v>
      </c>
      <c r="D27" s="8">
        <v>83.5</v>
      </c>
      <c r="E27" s="7">
        <v>78.5</v>
      </c>
      <c r="F27" s="7">
        <v>70.5</v>
      </c>
      <c r="G27" s="7">
        <v>100</v>
      </c>
      <c r="H27" s="7">
        <v>68.5</v>
      </c>
      <c r="I27" s="7">
        <v>69</v>
      </c>
      <c r="J27" s="9">
        <f t="shared" si="1"/>
        <v>470</v>
      </c>
      <c r="K27" s="10" t="e">
        <f t="shared" si="0"/>
        <v>#NULL!</v>
      </c>
      <c r="L27" s="11" t="str">
        <f t="shared" si="2"/>
        <v xml:space="preserve"> </v>
      </c>
      <c r="M27" s="20">
        <v>42942</v>
      </c>
      <c r="N27" s="22">
        <f t="shared" si="3"/>
        <v>475</v>
      </c>
      <c r="P27" s="21"/>
    </row>
    <row r="28" spans="1:16" ht="12" customHeight="1" x14ac:dyDescent="0.15">
      <c r="A28" s="7">
        <v>27</v>
      </c>
      <c r="B28" s="7" t="s">
        <v>58</v>
      </c>
      <c r="C28" s="7" t="s">
        <v>34</v>
      </c>
      <c r="D28" s="8">
        <v>84.5</v>
      </c>
      <c r="E28" s="7">
        <v>78.5</v>
      </c>
      <c r="F28" s="7">
        <v>87.5</v>
      </c>
      <c r="G28" s="7">
        <v>64.5</v>
      </c>
      <c r="H28" s="7">
        <v>72</v>
      </c>
      <c r="I28" s="7">
        <v>76.5</v>
      </c>
      <c r="J28" s="9">
        <f t="shared" si="1"/>
        <v>463.5</v>
      </c>
      <c r="K28" s="10" t="e">
        <f t="shared" si="0"/>
        <v>#NULL!</v>
      </c>
      <c r="L28" s="11" t="str">
        <f t="shared" si="2"/>
        <v xml:space="preserve"> </v>
      </c>
      <c r="M28" s="20">
        <v>42943</v>
      </c>
      <c r="N28" s="22">
        <f t="shared" si="3"/>
        <v>468.5</v>
      </c>
      <c r="P28" s="21"/>
    </row>
    <row r="29" spans="1:16" ht="12" customHeight="1" x14ac:dyDescent="0.15">
      <c r="A29" s="7">
        <v>28</v>
      </c>
      <c r="B29" s="7" t="s">
        <v>59</v>
      </c>
      <c r="C29" s="7" t="s">
        <v>34</v>
      </c>
      <c r="D29" s="8">
        <v>92.5</v>
      </c>
      <c r="E29" s="7">
        <v>93.5</v>
      </c>
      <c r="F29" s="7">
        <v>77</v>
      </c>
      <c r="G29" s="7">
        <v>73</v>
      </c>
      <c r="H29" s="7">
        <v>57</v>
      </c>
      <c r="I29" s="7">
        <v>84</v>
      </c>
      <c r="J29" s="9">
        <f t="shared" si="1"/>
        <v>477</v>
      </c>
      <c r="K29" s="10" t="e">
        <f t="shared" si="0"/>
        <v>#NULL!</v>
      </c>
      <c r="L29" s="11" t="str">
        <f t="shared" si="2"/>
        <v xml:space="preserve"> </v>
      </c>
      <c r="M29" s="20">
        <v>42944</v>
      </c>
      <c r="N29" s="22">
        <f t="shared" si="3"/>
        <v>482</v>
      </c>
      <c r="P29" s="21"/>
    </row>
    <row r="30" spans="1:16" ht="12" customHeight="1" x14ac:dyDescent="0.15">
      <c r="A30" s="7">
        <v>29</v>
      </c>
      <c r="B30" s="7" t="s">
        <v>60</v>
      </c>
      <c r="C30" s="7" t="s">
        <v>32</v>
      </c>
      <c r="D30" s="8">
        <v>95</v>
      </c>
      <c r="E30" s="7">
        <v>95</v>
      </c>
      <c r="F30" s="7">
        <v>70</v>
      </c>
      <c r="G30" s="7">
        <v>89.5</v>
      </c>
      <c r="H30" s="7">
        <v>61.5</v>
      </c>
      <c r="I30" s="7">
        <v>61.5</v>
      </c>
      <c r="J30" s="9">
        <f t="shared" si="1"/>
        <v>472.5</v>
      </c>
      <c r="K30" s="10" t="e">
        <f t="shared" si="0"/>
        <v>#NULL!</v>
      </c>
      <c r="L30" s="11" t="str">
        <f t="shared" si="2"/>
        <v xml:space="preserve"> </v>
      </c>
      <c r="M30" s="20">
        <v>42945</v>
      </c>
      <c r="N30" s="22">
        <f t="shared" si="3"/>
        <v>477.5</v>
      </c>
      <c r="P30" s="21"/>
    </row>
    <row r="31" spans="1:16" ht="12" customHeight="1" x14ac:dyDescent="0.15">
      <c r="A31" s="7">
        <v>30</v>
      </c>
      <c r="B31" s="7" t="s">
        <v>61</v>
      </c>
      <c r="C31" s="7" t="s">
        <v>34</v>
      </c>
      <c r="D31" s="8">
        <v>97</v>
      </c>
      <c r="E31" s="7">
        <v>75.5</v>
      </c>
      <c r="F31" s="7">
        <v>73</v>
      </c>
      <c r="G31" s="7">
        <v>81</v>
      </c>
      <c r="H31" s="7">
        <v>66</v>
      </c>
      <c r="I31" s="7">
        <v>76</v>
      </c>
      <c r="J31" s="9">
        <f t="shared" si="1"/>
        <v>468.5</v>
      </c>
      <c r="K31" s="10" t="e">
        <f t="shared" si="0"/>
        <v>#NULL!</v>
      </c>
      <c r="L31" s="11" t="str">
        <f t="shared" si="2"/>
        <v xml:space="preserve"> </v>
      </c>
      <c r="M31" s="20">
        <v>42946</v>
      </c>
      <c r="N31" s="22">
        <f t="shared" si="3"/>
        <v>473.5</v>
      </c>
      <c r="P31" s="21"/>
    </row>
    <row r="32" spans="1:16" ht="12" customHeight="1" x14ac:dyDescent="0.15">
      <c r="A32" s="7">
        <v>31</v>
      </c>
      <c r="B32" s="7" t="s">
        <v>62</v>
      </c>
      <c r="C32" s="7" t="s">
        <v>32</v>
      </c>
      <c r="D32" s="8">
        <v>62.5</v>
      </c>
      <c r="E32" s="7">
        <v>76</v>
      </c>
      <c r="F32" s="7">
        <v>57</v>
      </c>
      <c r="G32" s="7">
        <v>67.5</v>
      </c>
      <c r="H32" s="7">
        <v>88</v>
      </c>
      <c r="I32" s="7">
        <v>84.5</v>
      </c>
      <c r="J32" s="9">
        <f t="shared" si="1"/>
        <v>435.5</v>
      </c>
      <c r="K32" s="10" t="e">
        <f t="shared" si="0"/>
        <v>#NULL!</v>
      </c>
      <c r="L32" s="11" t="str">
        <f t="shared" si="2"/>
        <v xml:space="preserve"> </v>
      </c>
      <c r="M32" s="20">
        <v>42947</v>
      </c>
      <c r="N32" s="22">
        <f t="shared" si="3"/>
        <v>440.5</v>
      </c>
      <c r="P32" s="21"/>
    </row>
    <row r="33" spans="1:16" ht="12" customHeight="1" x14ac:dyDescent="0.15">
      <c r="A33" s="7">
        <v>32</v>
      </c>
      <c r="B33" s="7" t="s">
        <v>63</v>
      </c>
      <c r="C33" s="7" t="s">
        <v>34</v>
      </c>
      <c r="D33" s="8">
        <v>62.5</v>
      </c>
      <c r="E33" s="7">
        <v>57.5</v>
      </c>
      <c r="F33" s="7">
        <v>85</v>
      </c>
      <c r="G33" s="7">
        <v>59</v>
      </c>
      <c r="H33" s="7">
        <v>79</v>
      </c>
      <c r="I33" s="7">
        <v>61.5</v>
      </c>
      <c r="J33" s="9">
        <f t="shared" si="1"/>
        <v>404.5</v>
      </c>
      <c r="K33" s="10" t="e">
        <f t="shared" si="0"/>
        <v>#NULL!</v>
      </c>
      <c r="L33" s="11" t="str">
        <f t="shared" si="2"/>
        <v xml:space="preserve"> </v>
      </c>
      <c r="M33" s="20">
        <v>42948</v>
      </c>
      <c r="N33" s="22">
        <f t="shared" si="3"/>
        <v>409.5</v>
      </c>
      <c r="P33" s="21"/>
    </row>
    <row r="34" spans="1:16" ht="12" customHeight="1" x14ac:dyDescent="0.15">
      <c r="A34" s="7">
        <v>33</v>
      </c>
      <c r="B34" s="7" t="s">
        <v>64</v>
      </c>
      <c r="C34" s="7" t="s">
        <v>32</v>
      </c>
      <c r="D34" s="8">
        <v>63.5</v>
      </c>
      <c r="E34" s="7">
        <v>73</v>
      </c>
      <c r="F34" s="7">
        <v>65</v>
      </c>
      <c r="G34" s="7">
        <v>95</v>
      </c>
      <c r="H34" s="7">
        <v>75.5</v>
      </c>
      <c r="I34" s="7">
        <v>61</v>
      </c>
      <c r="J34" s="9">
        <f t="shared" si="1"/>
        <v>433</v>
      </c>
      <c r="K34" s="10" t="e">
        <f t="shared" si="0"/>
        <v>#NULL!</v>
      </c>
      <c r="L34" s="11" t="str">
        <f t="shared" si="2"/>
        <v xml:space="preserve"> </v>
      </c>
      <c r="M34" s="20">
        <v>42949</v>
      </c>
      <c r="N34" s="22">
        <f t="shared" si="3"/>
        <v>438</v>
      </c>
      <c r="P34" s="21"/>
    </row>
    <row r="35" spans="1:16" ht="12" customHeight="1" x14ac:dyDescent="0.15">
      <c r="A35" s="7">
        <v>34</v>
      </c>
      <c r="B35" s="7" t="s">
        <v>65</v>
      </c>
      <c r="C35" s="7" t="s">
        <v>32</v>
      </c>
      <c r="D35" s="8">
        <v>68</v>
      </c>
      <c r="E35" s="7">
        <v>97.5</v>
      </c>
      <c r="F35" s="7">
        <v>61</v>
      </c>
      <c r="G35" s="7">
        <v>57</v>
      </c>
      <c r="H35" s="7">
        <v>60</v>
      </c>
      <c r="I35" s="7">
        <v>85</v>
      </c>
      <c r="J35" s="9">
        <f t="shared" si="1"/>
        <v>428.5</v>
      </c>
      <c r="K35" s="10" t="e">
        <f t="shared" si="0"/>
        <v>#NULL!</v>
      </c>
      <c r="L35" s="11" t="str">
        <f t="shared" si="2"/>
        <v xml:space="preserve"> </v>
      </c>
      <c r="M35" s="20">
        <v>42950</v>
      </c>
      <c r="N35" s="22">
        <f t="shared" si="3"/>
        <v>433.5</v>
      </c>
      <c r="P35" s="21"/>
    </row>
    <row r="36" spans="1:16" x14ac:dyDescent="0.15">
      <c r="A36" s="7">
        <v>35</v>
      </c>
      <c r="B36" s="7" t="s">
        <v>66</v>
      </c>
      <c r="C36" s="7" t="s">
        <v>34</v>
      </c>
      <c r="D36" s="8">
        <v>71.5</v>
      </c>
      <c r="E36" s="7">
        <v>61.5</v>
      </c>
      <c r="F36" s="7">
        <v>82</v>
      </c>
      <c r="G36" s="7">
        <v>57.5</v>
      </c>
      <c r="H36" s="7">
        <v>57</v>
      </c>
      <c r="I36" s="7">
        <v>85</v>
      </c>
      <c r="J36" s="9">
        <f t="shared" si="1"/>
        <v>414.5</v>
      </c>
      <c r="K36" s="10" t="e">
        <f t="shared" si="0"/>
        <v>#NULL!</v>
      </c>
      <c r="L36" s="11" t="str">
        <f t="shared" si="2"/>
        <v xml:space="preserve"> </v>
      </c>
      <c r="M36" s="20">
        <v>42951</v>
      </c>
      <c r="N36" s="22">
        <f t="shared" si="3"/>
        <v>419.5</v>
      </c>
    </row>
    <row r="37" spans="1:16" x14ac:dyDescent="0.15">
      <c r="A37" s="7">
        <v>36</v>
      </c>
      <c r="B37" s="7" t="s">
        <v>67</v>
      </c>
      <c r="C37" s="7" t="s">
        <v>34</v>
      </c>
      <c r="D37" s="8">
        <v>71.5</v>
      </c>
      <c r="E37" s="7">
        <v>59.5</v>
      </c>
      <c r="F37" s="7">
        <v>88</v>
      </c>
      <c r="G37" s="7">
        <v>63</v>
      </c>
      <c r="H37" s="7">
        <v>88</v>
      </c>
      <c r="I37" s="7">
        <v>60.5</v>
      </c>
      <c r="J37" s="9">
        <f t="shared" si="1"/>
        <v>430.5</v>
      </c>
      <c r="K37" s="10" t="e">
        <f t="shared" si="0"/>
        <v>#NULL!</v>
      </c>
      <c r="L37" s="11" t="str">
        <f t="shared" si="2"/>
        <v xml:space="preserve"> </v>
      </c>
      <c r="M37" s="20">
        <v>42952</v>
      </c>
      <c r="N37" s="22">
        <f t="shared" si="3"/>
        <v>435.5</v>
      </c>
    </row>
    <row r="38" spans="1:16" x14ac:dyDescent="0.15">
      <c r="A38" s="7">
        <v>37</v>
      </c>
      <c r="B38" s="7" t="s">
        <v>68</v>
      </c>
      <c r="C38" s="7" t="s">
        <v>32</v>
      </c>
      <c r="D38" s="8">
        <v>75</v>
      </c>
      <c r="E38" s="7">
        <v>71</v>
      </c>
      <c r="F38" s="7">
        <v>86</v>
      </c>
      <c r="G38" s="7">
        <v>60.5</v>
      </c>
      <c r="H38" s="7">
        <v>60</v>
      </c>
      <c r="I38" s="7">
        <v>85</v>
      </c>
      <c r="J38" s="9">
        <f t="shared" si="1"/>
        <v>437.5</v>
      </c>
      <c r="K38" s="10" t="e">
        <f t="shared" si="0"/>
        <v>#NULL!</v>
      </c>
      <c r="L38" s="11" t="str">
        <f t="shared" si="2"/>
        <v xml:space="preserve"> </v>
      </c>
      <c r="M38" s="20">
        <v>42953</v>
      </c>
      <c r="N38" s="22">
        <f t="shared" si="3"/>
        <v>442.5</v>
      </c>
    </row>
    <row r="39" spans="1:16" x14ac:dyDescent="0.15">
      <c r="A39" s="7">
        <v>38</v>
      </c>
      <c r="B39" s="7" t="s">
        <v>69</v>
      </c>
      <c r="C39" s="7" t="s">
        <v>32</v>
      </c>
      <c r="D39" s="8">
        <v>75.5</v>
      </c>
      <c r="E39" s="7">
        <v>60.5</v>
      </c>
      <c r="F39" s="7">
        <v>85</v>
      </c>
      <c r="G39" s="7">
        <v>57</v>
      </c>
      <c r="H39" s="7">
        <v>76</v>
      </c>
      <c r="I39" s="7">
        <v>83.5</v>
      </c>
      <c r="J39" s="9">
        <f t="shared" si="1"/>
        <v>437.5</v>
      </c>
      <c r="K39" s="10" t="e">
        <f t="shared" si="0"/>
        <v>#NULL!</v>
      </c>
      <c r="L39" s="11" t="str">
        <f t="shared" si="2"/>
        <v xml:space="preserve"> </v>
      </c>
      <c r="M39" s="20">
        <v>42954</v>
      </c>
      <c r="N39" s="22">
        <f t="shared" si="3"/>
        <v>442.5</v>
      </c>
    </row>
    <row r="40" spans="1:16" x14ac:dyDescent="0.15">
      <c r="A40" s="7">
        <v>39</v>
      </c>
      <c r="B40" s="7" t="s">
        <v>70</v>
      </c>
      <c r="C40" s="7" t="s">
        <v>32</v>
      </c>
      <c r="D40" s="8">
        <v>76</v>
      </c>
      <c r="E40" s="7">
        <v>63.5</v>
      </c>
      <c r="F40" s="7">
        <v>84</v>
      </c>
      <c r="G40" s="7">
        <v>81</v>
      </c>
      <c r="H40" s="7">
        <v>65</v>
      </c>
      <c r="I40" s="7">
        <v>62</v>
      </c>
      <c r="J40" s="9">
        <f t="shared" si="1"/>
        <v>431.5</v>
      </c>
      <c r="K40" s="10" t="e">
        <f t="shared" si="0"/>
        <v>#NULL!</v>
      </c>
      <c r="L40" s="11" t="str">
        <f t="shared" si="2"/>
        <v xml:space="preserve"> </v>
      </c>
      <c r="M40" s="20">
        <v>42955</v>
      </c>
      <c r="N40" s="22">
        <f t="shared" si="3"/>
        <v>436.5</v>
      </c>
    </row>
    <row r="41" spans="1:16" x14ac:dyDescent="0.15">
      <c r="A41" s="7">
        <v>40</v>
      </c>
      <c r="B41" s="7" t="s">
        <v>71</v>
      </c>
      <c r="C41" s="7" t="s">
        <v>32</v>
      </c>
      <c r="D41" s="8">
        <v>81</v>
      </c>
      <c r="E41" s="7">
        <v>55.5</v>
      </c>
      <c r="F41" s="7">
        <v>61</v>
      </c>
      <c r="G41" s="7">
        <v>91.5</v>
      </c>
      <c r="H41" s="7">
        <v>81</v>
      </c>
      <c r="I41" s="7">
        <v>59</v>
      </c>
      <c r="J41" s="9">
        <f t="shared" si="1"/>
        <v>429</v>
      </c>
      <c r="K41" s="10" t="e">
        <f t="shared" si="0"/>
        <v>#NULL!</v>
      </c>
      <c r="L41" s="11" t="str">
        <f t="shared" si="2"/>
        <v xml:space="preserve"> </v>
      </c>
      <c r="M41" s="20">
        <v>42956</v>
      </c>
      <c r="N41" s="22">
        <f t="shared" si="3"/>
        <v>434</v>
      </c>
    </row>
    <row r="42" spans="1:16" x14ac:dyDescent="0.15">
      <c r="A42" s="7">
        <v>41</v>
      </c>
      <c r="B42" s="7" t="s">
        <v>72</v>
      </c>
      <c r="C42" s="7" t="s">
        <v>34</v>
      </c>
      <c r="D42" s="8">
        <v>85.5</v>
      </c>
      <c r="E42" s="7">
        <v>64.5</v>
      </c>
      <c r="F42" s="7">
        <v>74</v>
      </c>
      <c r="G42" s="7">
        <v>78.5</v>
      </c>
      <c r="H42" s="7">
        <v>64</v>
      </c>
      <c r="I42" s="7">
        <v>76.5</v>
      </c>
      <c r="J42" s="9">
        <f t="shared" si="1"/>
        <v>443</v>
      </c>
      <c r="K42" s="10" t="e">
        <f t="shared" si="0"/>
        <v>#NULL!</v>
      </c>
      <c r="L42" s="11" t="str">
        <f t="shared" si="2"/>
        <v xml:space="preserve"> </v>
      </c>
      <c r="M42" s="20">
        <v>42957</v>
      </c>
      <c r="N42" s="22">
        <f t="shared" si="3"/>
        <v>448</v>
      </c>
    </row>
    <row r="43" spans="1:16" x14ac:dyDescent="0.15">
      <c r="A43" s="7">
        <v>42</v>
      </c>
      <c r="B43" s="7" t="s">
        <v>73</v>
      </c>
      <c r="C43" s="7" t="s">
        <v>32</v>
      </c>
      <c r="D43" s="8">
        <v>86.5</v>
      </c>
      <c r="E43" s="7">
        <v>65.5</v>
      </c>
      <c r="F43" s="7">
        <v>67.5</v>
      </c>
      <c r="G43" s="7">
        <v>70.5</v>
      </c>
      <c r="H43" s="7">
        <v>62</v>
      </c>
      <c r="I43" s="7">
        <v>73.5</v>
      </c>
      <c r="J43" s="9">
        <f t="shared" si="1"/>
        <v>425.5</v>
      </c>
      <c r="K43" s="10" t="e">
        <f t="shared" si="0"/>
        <v>#NULL!</v>
      </c>
      <c r="L43" s="11" t="str">
        <f t="shared" si="2"/>
        <v xml:space="preserve"> </v>
      </c>
      <c r="M43" s="20">
        <v>42958</v>
      </c>
      <c r="N43" s="22">
        <f t="shared" si="3"/>
        <v>430.5</v>
      </c>
    </row>
    <row r="44" spans="1:16" x14ac:dyDescent="0.15">
      <c r="A44" s="7">
        <v>43</v>
      </c>
      <c r="B44" s="7" t="s">
        <v>74</v>
      </c>
      <c r="C44" s="7" t="s">
        <v>32</v>
      </c>
      <c r="D44" s="8">
        <v>94</v>
      </c>
      <c r="E44" s="7">
        <v>68.5</v>
      </c>
      <c r="F44" s="7">
        <v>78</v>
      </c>
      <c r="G44" s="7">
        <v>60.5</v>
      </c>
      <c r="H44" s="7">
        <v>76</v>
      </c>
      <c r="I44" s="7">
        <v>67</v>
      </c>
      <c r="J44" s="9">
        <f t="shared" si="1"/>
        <v>444</v>
      </c>
      <c r="K44" s="10" t="e">
        <f t="shared" si="0"/>
        <v>#NULL!</v>
      </c>
      <c r="L44" s="11" t="str">
        <f t="shared" si="2"/>
        <v xml:space="preserve"> </v>
      </c>
      <c r="M44" s="20">
        <v>42959</v>
      </c>
      <c r="N44" s="22">
        <f t="shared" si="3"/>
        <v>449</v>
      </c>
    </row>
    <row r="45" spans="1:16" x14ac:dyDescent="0.15">
      <c r="A45" s="7">
        <v>44</v>
      </c>
      <c r="B45" s="7" t="s">
        <v>75</v>
      </c>
      <c r="C45" s="7" t="s">
        <v>34</v>
      </c>
      <c r="D45" s="8">
        <v>96.5</v>
      </c>
      <c r="E45" s="7">
        <v>74.5</v>
      </c>
      <c r="F45" s="7">
        <v>63</v>
      </c>
      <c r="G45" s="7">
        <v>66</v>
      </c>
      <c r="H45" s="7">
        <v>71</v>
      </c>
      <c r="I45" s="7">
        <v>69</v>
      </c>
      <c r="J45" s="9">
        <f>SUM(D45:I45)</f>
        <v>440</v>
      </c>
      <c r="K45" s="10" t="e">
        <f t="shared" si="0"/>
        <v>#NULL!</v>
      </c>
      <c r="L45" s="11" t="str">
        <f t="shared" si="2"/>
        <v xml:space="preserve"> </v>
      </c>
      <c r="M45" s="20">
        <v>42960</v>
      </c>
      <c r="N45" s="22">
        <f t="shared" si="3"/>
        <v>445</v>
      </c>
    </row>
    <row r="48" spans="1:16" x14ac:dyDescent="0.15">
      <c r="A48" s="6"/>
      <c r="B48" s="6" t="s">
        <v>23</v>
      </c>
      <c r="C48" s="6" t="s">
        <v>79</v>
      </c>
      <c r="D48" s="6" t="s">
        <v>24</v>
      </c>
      <c r="E48" s="6" t="s">
        <v>25</v>
      </c>
      <c r="F48" s="6" t="s">
        <v>26</v>
      </c>
      <c r="G48" s="6" t="s">
        <v>27</v>
      </c>
      <c r="I48" s="6" t="s">
        <v>95</v>
      </c>
    </row>
    <row r="49" spans="1:16" x14ac:dyDescent="0.15">
      <c r="A49" s="11" t="s">
        <v>80</v>
      </c>
      <c r="B49" s="15">
        <f>AVERAGE(D2:D45)</f>
        <v>79.840909090909093</v>
      </c>
      <c r="C49" s="15">
        <f t="shared" ref="C49:F49" si="4">AVERAGE(E2:E45)</f>
        <v>75.715909090909093</v>
      </c>
      <c r="D49" s="15">
        <f t="shared" si="4"/>
        <v>77.931818181818187</v>
      </c>
      <c r="E49" s="15">
        <f t="shared" si="4"/>
        <v>81.204545454545453</v>
      </c>
      <c r="F49" s="15">
        <f t="shared" si="4"/>
        <v>75.98863636363636</v>
      </c>
      <c r="G49" s="15" t="e">
        <f>SUM(I2:I45)/I49</f>
        <v>#DIV/0!</v>
      </c>
      <c r="P49" s="12"/>
    </row>
    <row r="50" spans="1:16" ht="13.5" x14ac:dyDescent="0.15">
      <c r="A50" s="11" t="s">
        <v>81</v>
      </c>
      <c r="B50" s="16">
        <f>COUNTIF(D$2:D$45,"&gt;=90")/COUNTA(D$2:D$45)</f>
        <v>0.25</v>
      </c>
      <c r="C50" s="16">
        <f t="shared" ref="C50:F50" si="5">COUNTIF(E$2:E$45,"&gt;=90")/COUNTA(E$2:E$45)</f>
        <v>0.20454545454545456</v>
      </c>
      <c r="D50" s="16">
        <f t="shared" si="5"/>
        <v>0.18181818181818182</v>
      </c>
      <c r="E50" s="16">
        <f t="shared" si="5"/>
        <v>0.38636363636363635</v>
      </c>
      <c r="F50" s="16">
        <f t="shared" si="5"/>
        <v>0.11363636363636363</v>
      </c>
      <c r="G50" s="16">
        <f>COUNTIF(I$2:I$45,"&gt;=90")/COUNTA(I$2:I$45)</f>
        <v>0.18181818181818182</v>
      </c>
      <c r="P50" s="12"/>
    </row>
    <row r="51" spans="1:16" ht="13.5" x14ac:dyDescent="0.15">
      <c r="A51" s="11" t="s">
        <v>82</v>
      </c>
      <c r="B51" s="16">
        <f>COUNTIF(D$2:D$45,"&gt;=60")/COUNTA(D$2:D$45)</f>
        <v>0.95454545454545459</v>
      </c>
      <c r="C51" s="16">
        <f t="shared" ref="C51:F51" si="6">COUNTIF(E$2:E$45,"&gt;=60")/COUNTA(E$2:E$45)</f>
        <v>0.93181818181818177</v>
      </c>
      <c r="D51" s="16">
        <f t="shared" si="6"/>
        <v>0.97727272727272729</v>
      </c>
      <c r="E51" s="16">
        <f t="shared" si="6"/>
        <v>0.90909090909090906</v>
      </c>
      <c r="F51" s="16">
        <f t="shared" si="6"/>
        <v>0.93181818181818177</v>
      </c>
      <c r="G51" s="16">
        <f>COUNTIF(I$2:I$45,"&gt;=60")/COUNTA(I$2:I$45)</f>
        <v>0.90909090909090906</v>
      </c>
      <c r="P51" s="12"/>
    </row>
    <row r="52" spans="1:16" ht="13.5" x14ac:dyDescent="0.15">
      <c r="A52" s="11" t="s">
        <v>83</v>
      </c>
      <c r="B52" s="17">
        <f>MAX(D$2:D$45)</f>
        <v>97.5</v>
      </c>
      <c r="C52" s="17">
        <f t="shared" ref="C52:F52" si="7">MAX(E$2:E$45)</f>
        <v>99.5</v>
      </c>
      <c r="D52" s="17">
        <f t="shared" si="7"/>
        <v>100</v>
      </c>
      <c r="E52" s="17">
        <f t="shared" si="7"/>
        <v>100</v>
      </c>
      <c r="F52" s="17">
        <f t="shared" si="7"/>
        <v>99.5</v>
      </c>
      <c r="G52" s="17">
        <f>MAX(I$2:I$45)</f>
        <v>99</v>
      </c>
      <c r="P52" s="12"/>
    </row>
    <row r="53" spans="1:16" ht="13.5" x14ac:dyDescent="0.15">
      <c r="A53" s="11" t="s">
        <v>84</v>
      </c>
      <c r="B53" s="18">
        <f>LARGE(D$2:D$45,2)</f>
        <v>97</v>
      </c>
      <c r="C53" s="18">
        <f t="shared" ref="C53:F53" si="8">LARGE(E$2:E$45,2)</f>
        <v>98.5</v>
      </c>
      <c r="D53" s="18">
        <f t="shared" si="8"/>
        <v>99.5</v>
      </c>
      <c r="E53" s="18">
        <f t="shared" si="8"/>
        <v>100</v>
      </c>
      <c r="F53" s="18">
        <f t="shared" si="8"/>
        <v>98</v>
      </c>
      <c r="G53" s="18">
        <f>LARGE(I$2:I$45,2)</f>
        <v>96.5</v>
      </c>
      <c r="P53" s="12"/>
    </row>
    <row r="54" spans="1:16" ht="13.5" x14ac:dyDescent="0.15">
      <c r="A54" s="11" t="s">
        <v>85</v>
      </c>
      <c r="B54" s="18">
        <f>LARGE(D$2:D$45,3)</f>
        <v>96.5</v>
      </c>
      <c r="C54" s="18">
        <f t="shared" ref="C54:F54" si="9">LARGE(E$2:E$45,3)</f>
        <v>97.5</v>
      </c>
      <c r="D54" s="18">
        <f t="shared" si="9"/>
        <v>97</v>
      </c>
      <c r="E54" s="18">
        <f t="shared" si="9"/>
        <v>98.5</v>
      </c>
      <c r="F54" s="18">
        <f t="shared" si="9"/>
        <v>96.5</v>
      </c>
      <c r="G54" s="18">
        <f>LARGE(I$2:I$45,3)</f>
        <v>94</v>
      </c>
      <c r="P54" s="12"/>
    </row>
    <row r="55" spans="1:16" ht="13.5" x14ac:dyDescent="0.15">
      <c r="A55" s="11" t="s">
        <v>86</v>
      </c>
      <c r="B55" s="17">
        <f>MIN(D$2:D$45)</f>
        <v>56</v>
      </c>
      <c r="C55" s="17">
        <f t="shared" ref="C55:F55" si="10">MIN(E$2:E$45)</f>
        <v>55.5</v>
      </c>
      <c r="D55" s="17">
        <f t="shared" si="10"/>
        <v>57</v>
      </c>
      <c r="E55" s="17">
        <f t="shared" si="10"/>
        <v>57</v>
      </c>
      <c r="F55" s="17">
        <f t="shared" si="10"/>
        <v>57</v>
      </c>
      <c r="G55" s="17">
        <f>MIN(I$2:I$45)</f>
        <v>55</v>
      </c>
      <c r="P55" s="12"/>
    </row>
    <row r="56" spans="1:16" ht="13.5" x14ac:dyDescent="0.15">
      <c r="A56" s="11" t="s">
        <v>87</v>
      </c>
      <c r="B56" s="18">
        <f>SMALL(D$2:D$45,2)</f>
        <v>58.5</v>
      </c>
      <c r="C56" s="18">
        <f t="shared" ref="C56:F56" si="11">SMALL(E$2:E$45,2)</f>
        <v>57.5</v>
      </c>
      <c r="D56" s="18">
        <f t="shared" si="11"/>
        <v>60.5</v>
      </c>
      <c r="E56" s="18">
        <f t="shared" si="11"/>
        <v>57</v>
      </c>
      <c r="F56" s="18">
        <f t="shared" si="11"/>
        <v>57</v>
      </c>
      <c r="G56" s="18">
        <f>SMALL(I$2:I$45,2)</f>
        <v>57</v>
      </c>
      <c r="P56" s="12"/>
    </row>
    <row r="57" spans="1:16" ht="13.5" x14ac:dyDescent="0.15">
      <c r="A57" s="11" t="s">
        <v>88</v>
      </c>
      <c r="B57" s="18">
        <f>SMALL(D$2:D$45,3)</f>
        <v>62.5</v>
      </c>
      <c r="C57" s="18">
        <f t="shared" ref="C57:F57" si="12">SMALL(E$2:E$45,3)</f>
        <v>59.5</v>
      </c>
      <c r="D57" s="18">
        <f t="shared" si="12"/>
        <v>61</v>
      </c>
      <c r="E57" s="18">
        <f t="shared" si="12"/>
        <v>57.5</v>
      </c>
      <c r="F57" s="18">
        <f t="shared" si="12"/>
        <v>58.5</v>
      </c>
      <c r="G57" s="18">
        <f>SMALL(I$2:I$45,3)</f>
        <v>58</v>
      </c>
      <c r="P57" s="12"/>
    </row>
    <row r="60" spans="1:16" x14ac:dyDescent="0.15">
      <c r="A60" s="6"/>
      <c r="B60" s="6"/>
      <c r="C60" s="6" t="s">
        <v>23</v>
      </c>
      <c r="D60" s="6" t="s">
        <v>79</v>
      </c>
      <c r="E60" s="6" t="s">
        <v>24</v>
      </c>
      <c r="F60" s="6" t="s">
        <v>25</v>
      </c>
      <c r="G60" s="6" t="s">
        <v>26</v>
      </c>
      <c r="H60" s="6" t="s">
        <v>27</v>
      </c>
      <c r="P60" s="12"/>
    </row>
    <row r="61" spans="1:16" x14ac:dyDescent="0.15">
      <c r="A61" s="34" t="s">
        <v>89</v>
      </c>
      <c r="B61" s="11" t="s">
        <v>90</v>
      </c>
      <c r="C61" s="19">
        <f t="array" ref="C61:C65">FREQUENCY(D2:D45,$A$68:$A$71)</f>
        <v>2</v>
      </c>
      <c r="D61" s="19">
        <f t="array" ref="D61:D65">FREQUENCY(E2:E45,$A$68:$A$71)</f>
        <v>3</v>
      </c>
      <c r="E61" s="19">
        <f t="array" ref="E61:E65">FREQUENCY(F2:F45,$A$68:$A$71)</f>
        <v>1</v>
      </c>
      <c r="F61" s="19">
        <f t="array" ref="F61:F65">FREQUENCY(G2:G45,$A$68:$A$71)</f>
        <v>4</v>
      </c>
      <c r="G61" s="19">
        <f t="array" ref="G61:G65">FREQUENCY(H2:H45,$A$68:$A$71)</f>
        <v>3</v>
      </c>
      <c r="H61" s="19">
        <f t="array" ref="H61:H65">FREQUENCY(I2:I45,$A$68:$A$71)</f>
        <v>4</v>
      </c>
      <c r="P61" s="12"/>
    </row>
    <row r="62" spans="1:16" x14ac:dyDescent="0.15">
      <c r="A62" s="35"/>
      <c r="B62" s="11" t="s">
        <v>91</v>
      </c>
      <c r="C62" s="19">
        <v>7</v>
      </c>
      <c r="D62" s="19">
        <v>11</v>
      </c>
      <c r="E62" s="19">
        <v>12</v>
      </c>
      <c r="F62" s="19">
        <v>8</v>
      </c>
      <c r="G62" s="19">
        <v>11</v>
      </c>
      <c r="H62" s="19">
        <v>12</v>
      </c>
      <c r="P62" s="12"/>
    </row>
    <row r="63" spans="1:16" x14ac:dyDescent="0.15">
      <c r="A63" s="35"/>
      <c r="B63" s="11" t="s">
        <v>92</v>
      </c>
      <c r="C63" s="19">
        <v>13</v>
      </c>
      <c r="D63" s="19">
        <v>17</v>
      </c>
      <c r="E63" s="19">
        <v>11</v>
      </c>
      <c r="F63" s="19">
        <v>6</v>
      </c>
      <c r="G63" s="19">
        <v>15</v>
      </c>
      <c r="H63" s="19">
        <v>11</v>
      </c>
      <c r="P63" s="12"/>
    </row>
    <row r="64" spans="1:16" x14ac:dyDescent="0.15">
      <c r="A64" s="35"/>
      <c r="B64" s="11" t="s">
        <v>93</v>
      </c>
      <c r="C64" s="19">
        <v>22</v>
      </c>
      <c r="D64" s="19">
        <v>13</v>
      </c>
      <c r="E64" s="19">
        <v>20</v>
      </c>
      <c r="F64" s="19">
        <v>26</v>
      </c>
      <c r="G64" s="19">
        <v>15</v>
      </c>
      <c r="H64" s="19">
        <v>17</v>
      </c>
      <c r="P64" s="12"/>
    </row>
    <row r="65" spans="1:16" x14ac:dyDescent="0.15">
      <c r="A65" s="36"/>
      <c r="B65" s="11" t="s">
        <v>94</v>
      </c>
      <c r="C65" s="19" t="e">
        <v>#N/A</v>
      </c>
      <c r="D65" s="19" t="e">
        <v>#N/A</v>
      </c>
      <c r="E65" s="19" t="e">
        <v>#N/A</v>
      </c>
      <c r="F65" s="19" t="e">
        <v>#N/A</v>
      </c>
      <c r="G65" s="19" t="e">
        <v>#N/A</v>
      </c>
      <c r="H65" s="19" t="e">
        <v>#N/A</v>
      </c>
      <c r="P65" s="12"/>
    </row>
    <row r="68" spans="1:16" x14ac:dyDescent="0.15">
      <c r="A68" s="12">
        <v>59.9</v>
      </c>
      <c r="P68" s="12"/>
    </row>
    <row r="69" spans="1:16" x14ac:dyDescent="0.15">
      <c r="A69" s="12">
        <v>69.900000000000006</v>
      </c>
      <c r="P69" s="12"/>
    </row>
    <row r="70" spans="1:16" x14ac:dyDescent="0.15">
      <c r="A70" s="12">
        <v>79.900000000000006</v>
      </c>
      <c r="P70" s="12"/>
    </row>
    <row r="71" spans="1:16" x14ac:dyDescent="0.15">
      <c r="P71" s="12"/>
    </row>
  </sheetData>
  <mergeCells count="2">
    <mergeCell ref="A61:A65"/>
    <mergeCell ref="P2:P1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常见错误</vt:lpstr>
      <vt:lpstr>案例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dc:creator>
  <cp:lastModifiedBy>jszx</cp:lastModifiedBy>
  <dcterms:created xsi:type="dcterms:W3CDTF">2017-11-07T02:26:57Z</dcterms:created>
  <dcterms:modified xsi:type="dcterms:W3CDTF">2017-11-09T15:15:59Z</dcterms:modified>
</cp:coreProperties>
</file>