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8780" windowHeight="10830" activeTab="8"/>
  </bookViews>
  <sheets>
    <sheet name="自行Original" sheetId="1" r:id="rId1"/>
    <sheet name="統一original" sheetId="2" r:id="rId2"/>
    <sheet name="Sheet3" sheetId="3" r:id="rId3"/>
    <sheet name="Step" sheetId="4" r:id="rId4"/>
    <sheet name="final" sheetId="5" r:id="rId5"/>
    <sheet name="借位" sheetId="6" r:id="rId6"/>
    <sheet name="final (借位)" sheetId="9" r:id="rId7"/>
    <sheet name="exceptional" sheetId="10" r:id="rId8"/>
    <sheet name="Sheet7" sheetId="11" r:id="rId9"/>
  </sheets>
  <calcPr calcId="145621"/>
</workbook>
</file>

<file path=xl/calcChain.xml><?xml version="1.0" encoding="utf-8"?>
<calcChain xmlns="http://schemas.openxmlformats.org/spreadsheetml/2006/main">
  <c r="M458" i="11" l="1"/>
  <c r="L458" i="11"/>
  <c r="M457" i="11"/>
  <c r="L457" i="11"/>
  <c r="K457" i="11"/>
  <c r="M456" i="11"/>
  <c r="L456" i="11"/>
  <c r="K456" i="11"/>
  <c r="M455" i="11"/>
  <c r="L455" i="11"/>
  <c r="K455" i="11"/>
  <c r="M454" i="11"/>
  <c r="L454" i="11"/>
  <c r="K454" i="11"/>
  <c r="M453" i="11"/>
  <c r="L453" i="11"/>
  <c r="K453" i="11"/>
  <c r="M452" i="11"/>
  <c r="L452" i="11"/>
  <c r="K452" i="11"/>
  <c r="M451" i="11"/>
  <c r="L451" i="11"/>
  <c r="K451" i="11"/>
  <c r="M450" i="11"/>
  <c r="L450" i="11"/>
  <c r="K450" i="11"/>
  <c r="M449" i="11"/>
  <c r="L449" i="11"/>
  <c r="K449" i="11"/>
  <c r="M448" i="11"/>
  <c r="L448" i="11"/>
  <c r="K448" i="11"/>
  <c r="M447" i="11"/>
  <c r="L447" i="11"/>
  <c r="K447" i="11"/>
  <c r="M446" i="11"/>
  <c r="L446" i="11"/>
  <c r="K446" i="11"/>
  <c r="M445" i="11"/>
  <c r="L445" i="11"/>
  <c r="K445" i="11"/>
  <c r="M444" i="11"/>
  <c r="L444" i="11"/>
  <c r="K444" i="11"/>
  <c r="M443" i="11"/>
  <c r="L443" i="11"/>
  <c r="K443" i="11"/>
  <c r="M442" i="11"/>
  <c r="L442" i="11"/>
  <c r="K442" i="11"/>
  <c r="M441" i="11"/>
  <c r="L441" i="11"/>
  <c r="K441" i="11"/>
  <c r="M440" i="11"/>
  <c r="L440" i="11"/>
  <c r="K440" i="11"/>
  <c r="M439" i="11"/>
  <c r="L439" i="11"/>
  <c r="K439" i="11"/>
  <c r="M438" i="11"/>
  <c r="L438" i="11"/>
  <c r="K438" i="11"/>
  <c r="M437" i="11"/>
  <c r="L437" i="11"/>
  <c r="K437" i="11"/>
  <c r="M436" i="11"/>
  <c r="L436" i="11"/>
  <c r="K436" i="11"/>
  <c r="M435" i="11"/>
  <c r="L435" i="11"/>
  <c r="K435" i="11"/>
  <c r="M434" i="11"/>
  <c r="L434" i="11"/>
  <c r="K434" i="11"/>
  <c r="M433" i="11"/>
  <c r="L433" i="11"/>
  <c r="K433" i="11"/>
  <c r="M432" i="11"/>
  <c r="L432" i="11"/>
  <c r="K432" i="11"/>
  <c r="M431" i="11"/>
  <c r="L431" i="11"/>
  <c r="K431" i="11"/>
  <c r="M430" i="11"/>
  <c r="L430" i="11"/>
  <c r="K430" i="11"/>
  <c r="M429" i="11"/>
  <c r="L429" i="11"/>
  <c r="K429" i="11"/>
  <c r="M428" i="11"/>
  <c r="L428" i="11"/>
  <c r="K428" i="11"/>
  <c r="M427" i="11"/>
  <c r="L427" i="11"/>
  <c r="K427" i="11"/>
  <c r="M426" i="11"/>
  <c r="L426" i="11"/>
  <c r="K426" i="11"/>
  <c r="M425" i="11"/>
  <c r="L425" i="11"/>
  <c r="K425" i="11"/>
  <c r="M424" i="11"/>
  <c r="L424" i="11"/>
  <c r="K424" i="11"/>
  <c r="M423" i="11"/>
  <c r="L423" i="11"/>
  <c r="K423" i="11"/>
  <c r="M422" i="11"/>
  <c r="L422" i="11"/>
  <c r="K422" i="11"/>
  <c r="M421" i="11"/>
  <c r="L421" i="11"/>
  <c r="K421" i="11"/>
  <c r="M420" i="11"/>
  <c r="L420" i="11"/>
  <c r="K420" i="11"/>
  <c r="M419" i="11"/>
  <c r="L419" i="11"/>
  <c r="K419" i="11"/>
  <c r="M418" i="11"/>
  <c r="L418" i="11"/>
  <c r="K418" i="11"/>
  <c r="M417" i="11"/>
  <c r="L417" i="11"/>
  <c r="K417" i="11"/>
  <c r="M416" i="11"/>
  <c r="L416" i="11"/>
  <c r="K416" i="11"/>
  <c r="M415" i="11"/>
  <c r="L415" i="11"/>
  <c r="K415" i="11"/>
  <c r="M414" i="11"/>
  <c r="L414" i="11"/>
  <c r="K414" i="11"/>
  <c r="M413" i="11"/>
  <c r="L413" i="11"/>
  <c r="K413" i="11"/>
  <c r="M412" i="11"/>
  <c r="L412" i="11"/>
  <c r="K412" i="11"/>
  <c r="M411" i="11"/>
  <c r="L411" i="11"/>
  <c r="K411" i="11"/>
  <c r="M410" i="11"/>
  <c r="L410" i="11"/>
  <c r="K410" i="11"/>
  <c r="M409" i="11"/>
  <c r="L409" i="11"/>
  <c r="K409" i="11"/>
  <c r="M408" i="11"/>
  <c r="L408" i="11"/>
  <c r="K408" i="11"/>
  <c r="M407" i="11"/>
  <c r="L407" i="11"/>
  <c r="K407" i="11"/>
  <c r="M406" i="11"/>
  <c r="L406" i="11"/>
  <c r="K406" i="11"/>
  <c r="M405" i="11"/>
  <c r="L405" i="11"/>
  <c r="K405" i="11"/>
  <c r="M404" i="11"/>
  <c r="L404" i="11"/>
  <c r="K404" i="11"/>
  <c r="M403" i="11"/>
  <c r="L403" i="11"/>
  <c r="K403" i="11"/>
  <c r="M402" i="11"/>
  <c r="L402" i="11"/>
  <c r="K402" i="11"/>
  <c r="M401" i="11"/>
  <c r="L401" i="11"/>
  <c r="K401" i="11"/>
  <c r="M400" i="11"/>
  <c r="L400" i="11"/>
  <c r="K400" i="11"/>
  <c r="M399" i="11"/>
  <c r="L399" i="11"/>
  <c r="K399" i="11"/>
  <c r="M398" i="11"/>
  <c r="L398" i="11"/>
  <c r="K398" i="11"/>
  <c r="M397" i="11"/>
  <c r="L397" i="11"/>
  <c r="K397" i="11"/>
  <c r="M396" i="11"/>
  <c r="L396" i="11"/>
  <c r="K396" i="11"/>
  <c r="M395" i="11"/>
  <c r="L395" i="11"/>
  <c r="K395" i="11"/>
  <c r="M394" i="11"/>
  <c r="L394" i="11"/>
  <c r="K394" i="11"/>
  <c r="M393" i="11"/>
  <c r="L393" i="11"/>
  <c r="K393" i="11"/>
  <c r="M392" i="11"/>
  <c r="L392" i="11"/>
  <c r="K392" i="11"/>
  <c r="M391" i="11"/>
  <c r="L391" i="11"/>
  <c r="K391" i="11"/>
  <c r="M390" i="11"/>
  <c r="L390" i="11"/>
  <c r="K390" i="11"/>
  <c r="M389" i="11"/>
  <c r="L389" i="11"/>
  <c r="K389" i="11"/>
  <c r="M388" i="11"/>
  <c r="L388" i="11"/>
  <c r="K388" i="11"/>
  <c r="M387" i="11"/>
  <c r="L387" i="11"/>
  <c r="K387" i="11"/>
  <c r="M386" i="11"/>
  <c r="L386" i="11"/>
  <c r="K386" i="11"/>
  <c r="M385" i="11"/>
  <c r="L385" i="11"/>
  <c r="K385" i="11"/>
  <c r="M384" i="11"/>
  <c r="L384" i="11"/>
  <c r="K384" i="11"/>
  <c r="M383" i="11"/>
  <c r="L383" i="11"/>
  <c r="K383" i="11"/>
  <c r="M382" i="11"/>
  <c r="L382" i="11"/>
  <c r="K382" i="11"/>
  <c r="M381" i="11"/>
  <c r="L381" i="11"/>
  <c r="K381" i="11"/>
  <c r="M380" i="11"/>
  <c r="L380" i="11"/>
  <c r="K380" i="11"/>
  <c r="M379" i="11"/>
  <c r="L379" i="11"/>
  <c r="K379" i="11"/>
  <c r="M378" i="11"/>
  <c r="L378" i="11"/>
  <c r="K378" i="11"/>
  <c r="M377" i="11"/>
  <c r="L377" i="11"/>
  <c r="K377" i="11"/>
  <c r="M376" i="11"/>
  <c r="L376" i="11"/>
  <c r="K376" i="11"/>
  <c r="M375" i="11"/>
  <c r="L375" i="11"/>
  <c r="K375" i="11"/>
  <c r="M374" i="11"/>
  <c r="L374" i="11"/>
  <c r="K374" i="11"/>
  <c r="M373" i="11"/>
  <c r="L373" i="11"/>
  <c r="K373" i="11"/>
  <c r="M372" i="11"/>
  <c r="L372" i="11"/>
  <c r="K372" i="11"/>
  <c r="M371" i="11"/>
  <c r="L371" i="11"/>
  <c r="K371" i="11"/>
  <c r="M370" i="11"/>
  <c r="L370" i="11"/>
  <c r="K370" i="11"/>
  <c r="M369" i="11"/>
  <c r="L369" i="11"/>
  <c r="K369" i="11"/>
  <c r="M368" i="11"/>
  <c r="L368" i="11"/>
  <c r="K368" i="11"/>
  <c r="M367" i="11"/>
  <c r="L367" i="11"/>
  <c r="K367" i="11"/>
  <c r="M366" i="11"/>
  <c r="L366" i="11"/>
  <c r="K366" i="11"/>
  <c r="M365" i="11"/>
  <c r="L365" i="11"/>
  <c r="K365" i="11"/>
  <c r="M364" i="11"/>
  <c r="L364" i="11"/>
  <c r="K364" i="11"/>
  <c r="M363" i="11"/>
  <c r="L363" i="11"/>
  <c r="K363" i="11"/>
  <c r="M362" i="11"/>
  <c r="L362" i="11"/>
  <c r="K362" i="11"/>
  <c r="M361" i="11"/>
  <c r="L361" i="11"/>
  <c r="K361" i="11"/>
  <c r="M360" i="11"/>
  <c r="L360" i="11"/>
  <c r="K360" i="11"/>
  <c r="M359" i="11"/>
  <c r="L359" i="11"/>
  <c r="K359" i="11"/>
  <c r="M358" i="11"/>
  <c r="L358" i="11"/>
  <c r="K358" i="11"/>
  <c r="M357" i="11"/>
  <c r="L357" i="11"/>
  <c r="K357" i="11"/>
  <c r="M356" i="11"/>
  <c r="L356" i="11"/>
  <c r="K356" i="11"/>
  <c r="M355" i="11"/>
  <c r="L355" i="11"/>
  <c r="K355" i="11"/>
  <c r="M354" i="11"/>
  <c r="L354" i="11"/>
  <c r="K354" i="11"/>
  <c r="M353" i="11"/>
  <c r="L353" i="11"/>
  <c r="K353" i="11"/>
  <c r="M352" i="11"/>
  <c r="L352" i="11"/>
  <c r="K352" i="11"/>
  <c r="M351" i="11"/>
  <c r="L351" i="11"/>
  <c r="K351" i="11"/>
  <c r="M350" i="11"/>
  <c r="L350" i="11"/>
  <c r="K350" i="11"/>
  <c r="M349" i="11"/>
  <c r="L349" i="11"/>
  <c r="K349" i="11"/>
  <c r="M348" i="11"/>
  <c r="L348" i="11"/>
  <c r="K348" i="11"/>
  <c r="M347" i="11"/>
  <c r="L347" i="11"/>
  <c r="K347" i="11"/>
  <c r="M346" i="11"/>
  <c r="L346" i="11"/>
  <c r="K346" i="11"/>
  <c r="M345" i="11"/>
  <c r="L345" i="11"/>
  <c r="K345" i="11"/>
  <c r="M344" i="11"/>
  <c r="L344" i="11"/>
  <c r="K344" i="11"/>
  <c r="M343" i="11"/>
  <c r="L343" i="11"/>
  <c r="K343" i="11"/>
  <c r="M342" i="11"/>
  <c r="L342" i="11"/>
  <c r="K342" i="11"/>
  <c r="M341" i="11"/>
  <c r="L341" i="11"/>
  <c r="K341" i="11"/>
  <c r="M340" i="11"/>
  <c r="L340" i="11"/>
  <c r="K340" i="11"/>
  <c r="M339" i="11"/>
  <c r="L339" i="11"/>
  <c r="K339" i="11"/>
  <c r="M338" i="11"/>
  <c r="L338" i="11"/>
  <c r="K338" i="11"/>
  <c r="M337" i="11"/>
  <c r="L337" i="11"/>
  <c r="K337" i="11"/>
  <c r="M336" i="11"/>
  <c r="L336" i="11"/>
  <c r="K336" i="11"/>
  <c r="M335" i="11"/>
  <c r="L335" i="11"/>
  <c r="K335" i="11"/>
  <c r="M334" i="11"/>
  <c r="L334" i="11"/>
  <c r="K334" i="11"/>
  <c r="M333" i="11"/>
  <c r="L333" i="11"/>
  <c r="K333" i="11"/>
  <c r="M332" i="11"/>
  <c r="L332" i="11"/>
  <c r="K332" i="11"/>
  <c r="M331" i="11"/>
  <c r="L331" i="11"/>
  <c r="K331" i="11"/>
  <c r="M330" i="11"/>
  <c r="L330" i="11"/>
  <c r="K330" i="11"/>
  <c r="M329" i="11"/>
  <c r="L329" i="11"/>
  <c r="K329" i="11"/>
  <c r="M328" i="11"/>
  <c r="L328" i="11"/>
  <c r="K328" i="11"/>
  <c r="M327" i="11"/>
  <c r="L327" i="11"/>
  <c r="K327" i="11"/>
  <c r="M326" i="11"/>
  <c r="L326" i="11"/>
  <c r="K326" i="11"/>
  <c r="M325" i="11"/>
  <c r="L325" i="11"/>
  <c r="K325" i="11"/>
  <c r="M324" i="11"/>
  <c r="L324" i="11"/>
  <c r="K324" i="11"/>
  <c r="M323" i="11"/>
  <c r="L323" i="11"/>
  <c r="K323" i="11"/>
  <c r="M322" i="11"/>
  <c r="L322" i="11"/>
  <c r="K322" i="11"/>
  <c r="M321" i="11"/>
  <c r="L321" i="11"/>
  <c r="K321" i="11"/>
  <c r="M320" i="11"/>
  <c r="L320" i="11"/>
  <c r="K320" i="11"/>
  <c r="M319" i="11"/>
  <c r="L319" i="11"/>
  <c r="K319" i="11"/>
  <c r="M318" i="11"/>
  <c r="L318" i="11"/>
  <c r="K318" i="11"/>
  <c r="M317" i="11"/>
  <c r="L317" i="11"/>
  <c r="K317" i="11"/>
  <c r="M316" i="11"/>
  <c r="L316" i="11"/>
  <c r="K316" i="11"/>
  <c r="M315" i="11"/>
  <c r="L315" i="11"/>
  <c r="K315" i="11"/>
  <c r="M314" i="11"/>
  <c r="L314" i="11"/>
  <c r="K314" i="11"/>
  <c r="M313" i="11"/>
  <c r="L313" i="11"/>
  <c r="K313" i="11"/>
  <c r="M312" i="11"/>
  <c r="L312" i="11"/>
  <c r="K312" i="11"/>
  <c r="M311" i="11"/>
  <c r="L311" i="11"/>
  <c r="K311" i="11"/>
  <c r="M310" i="11"/>
  <c r="L310" i="11"/>
  <c r="K310" i="11"/>
  <c r="M309" i="11"/>
  <c r="L309" i="11"/>
  <c r="K309" i="11"/>
  <c r="M308" i="11"/>
  <c r="L308" i="11"/>
  <c r="K308" i="11"/>
  <c r="M307" i="11"/>
  <c r="L307" i="11"/>
  <c r="K307" i="11"/>
  <c r="M306" i="11"/>
  <c r="L306" i="11"/>
  <c r="K306" i="11"/>
  <c r="M305" i="11"/>
  <c r="L305" i="11"/>
  <c r="K305" i="11"/>
  <c r="M304" i="11"/>
  <c r="L304" i="11"/>
  <c r="K304" i="11"/>
  <c r="M303" i="11"/>
  <c r="L303" i="11"/>
  <c r="K303" i="11"/>
  <c r="M302" i="11"/>
  <c r="L302" i="11"/>
  <c r="K302" i="11"/>
  <c r="M301" i="11"/>
  <c r="L301" i="11"/>
  <c r="K301" i="11"/>
  <c r="M300" i="11"/>
  <c r="L300" i="11"/>
  <c r="K300" i="11"/>
  <c r="M299" i="11"/>
  <c r="L299" i="11"/>
  <c r="K299" i="11"/>
  <c r="M298" i="11"/>
  <c r="L298" i="11"/>
  <c r="K298" i="11"/>
  <c r="M297" i="11"/>
  <c r="L297" i="11"/>
  <c r="K297" i="11"/>
  <c r="M296" i="11"/>
  <c r="L296" i="11"/>
  <c r="K296" i="11"/>
  <c r="M295" i="11"/>
  <c r="L295" i="11"/>
  <c r="K295" i="11"/>
  <c r="M294" i="11"/>
  <c r="L294" i="11"/>
  <c r="K294" i="11"/>
  <c r="M293" i="11"/>
  <c r="L293" i="11"/>
  <c r="K293" i="11"/>
  <c r="M292" i="11"/>
  <c r="L292" i="11"/>
  <c r="K292" i="11"/>
  <c r="M291" i="11"/>
  <c r="L291" i="11"/>
  <c r="K291" i="11"/>
  <c r="M290" i="11"/>
  <c r="L290" i="11"/>
  <c r="K290" i="11"/>
  <c r="M289" i="11"/>
  <c r="L289" i="11"/>
  <c r="K289" i="11"/>
  <c r="M288" i="11"/>
  <c r="L288" i="11"/>
  <c r="K288" i="11"/>
  <c r="M287" i="11"/>
  <c r="L287" i="11"/>
  <c r="K287" i="11"/>
  <c r="M286" i="11"/>
  <c r="L286" i="11"/>
  <c r="K286" i="11"/>
  <c r="M285" i="11"/>
  <c r="L285" i="11"/>
  <c r="K285" i="11"/>
  <c r="M284" i="11"/>
  <c r="L284" i="11"/>
  <c r="K284" i="11"/>
  <c r="M283" i="11"/>
  <c r="L283" i="11"/>
  <c r="K283" i="11"/>
  <c r="M282" i="11"/>
  <c r="L282" i="11"/>
  <c r="K282" i="11"/>
  <c r="M281" i="11"/>
  <c r="L281" i="11"/>
  <c r="K281" i="11"/>
  <c r="M280" i="11"/>
  <c r="L280" i="11"/>
  <c r="K280" i="11"/>
  <c r="M279" i="11"/>
  <c r="L279" i="11"/>
  <c r="K279" i="11"/>
  <c r="M278" i="11"/>
  <c r="L278" i="11"/>
  <c r="K278" i="11"/>
  <c r="M277" i="11"/>
  <c r="L277" i="11"/>
  <c r="K277" i="11"/>
  <c r="M276" i="11"/>
  <c r="L276" i="11"/>
  <c r="K276" i="11"/>
  <c r="M275" i="11"/>
  <c r="L275" i="11"/>
  <c r="K275" i="11"/>
  <c r="M274" i="11"/>
  <c r="L274" i="11"/>
  <c r="K274" i="11"/>
  <c r="M273" i="11"/>
  <c r="L273" i="11"/>
  <c r="K273" i="11"/>
  <c r="M272" i="11"/>
  <c r="L272" i="11"/>
  <c r="K272" i="11"/>
  <c r="M271" i="11"/>
  <c r="L271" i="11"/>
  <c r="K271" i="11"/>
  <c r="M270" i="11"/>
  <c r="L270" i="11"/>
  <c r="K270" i="11"/>
  <c r="M269" i="11"/>
  <c r="L269" i="11"/>
  <c r="K269" i="11"/>
  <c r="M268" i="11"/>
  <c r="L268" i="11"/>
  <c r="K268" i="11"/>
  <c r="M267" i="11"/>
  <c r="L267" i="11"/>
  <c r="K267" i="11"/>
  <c r="M266" i="11"/>
  <c r="L266" i="11"/>
  <c r="K266" i="11"/>
  <c r="M265" i="11"/>
  <c r="L265" i="11"/>
  <c r="K265" i="11"/>
  <c r="M264" i="11"/>
  <c r="L264" i="11"/>
  <c r="K264" i="11"/>
  <c r="M263" i="11"/>
  <c r="L263" i="11"/>
  <c r="K263" i="11"/>
  <c r="M262" i="11"/>
  <c r="L262" i="11"/>
  <c r="K262" i="11"/>
  <c r="M261" i="11"/>
  <c r="L261" i="11"/>
  <c r="K261" i="11"/>
  <c r="M260" i="11"/>
  <c r="L260" i="11"/>
  <c r="K260" i="11"/>
  <c r="M259" i="11"/>
  <c r="L259" i="11"/>
  <c r="K259" i="11"/>
  <c r="M258" i="11"/>
  <c r="L258" i="11"/>
  <c r="K258" i="11"/>
  <c r="M257" i="11"/>
  <c r="L257" i="11"/>
  <c r="K257" i="11"/>
  <c r="M256" i="11"/>
  <c r="L256" i="11"/>
  <c r="K256" i="11"/>
  <c r="M255" i="11"/>
  <c r="L255" i="11"/>
  <c r="K255" i="11"/>
  <c r="M254" i="11"/>
  <c r="L254" i="11"/>
  <c r="K254" i="11"/>
  <c r="M253" i="11"/>
  <c r="L253" i="11"/>
  <c r="K253" i="11"/>
  <c r="M252" i="11"/>
  <c r="L252" i="11"/>
  <c r="K252" i="11"/>
  <c r="M251" i="11"/>
  <c r="L251" i="11"/>
  <c r="K251" i="11"/>
  <c r="M250" i="11"/>
  <c r="L250" i="11"/>
  <c r="K250" i="11"/>
  <c r="M249" i="11"/>
  <c r="L249" i="11"/>
  <c r="K249" i="11"/>
  <c r="M248" i="11"/>
  <c r="L248" i="11"/>
  <c r="K248" i="11"/>
  <c r="M247" i="11"/>
  <c r="L247" i="11"/>
  <c r="K247" i="11"/>
  <c r="M246" i="11"/>
  <c r="L246" i="11"/>
  <c r="K246" i="11"/>
  <c r="M245" i="11"/>
  <c r="L245" i="11"/>
  <c r="K245" i="11"/>
  <c r="M244" i="11"/>
  <c r="L244" i="11"/>
  <c r="K244" i="11"/>
  <c r="M243" i="11"/>
  <c r="L243" i="11"/>
  <c r="K243" i="11"/>
  <c r="M242" i="11"/>
  <c r="L242" i="11"/>
  <c r="K242" i="11"/>
  <c r="M241" i="11"/>
  <c r="L241" i="11"/>
  <c r="K241" i="11"/>
  <c r="M240" i="11"/>
  <c r="L240" i="11"/>
  <c r="K240" i="11"/>
  <c r="M239" i="11"/>
  <c r="L239" i="11"/>
  <c r="K239" i="11"/>
  <c r="M238" i="11"/>
  <c r="L238" i="11"/>
  <c r="K238" i="11"/>
  <c r="M237" i="11"/>
  <c r="L237" i="11"/>
  <c r="K237" i="11"/>
  <c r="M236" i="11"/>
  <c r="L236" i="11"/>
  <c r="K236" i="11"/>
  <c r="M235" i="11"/>
  <c r="L235" i="11"/>
  <c r="K235" i="11"/>
  <c r="M234" i="11"/>
  <c r="L234" i="11"/>
  <c r="K234" i="11"/>
  <c r="M233" i="11"/>
  <c r="L233" i="11"/>
  <c r="K233" i="11"/>
  <c r="M232" i="11"/>
  <c r="L232" i="11"/>
  <c r="K232" i="11"/>
  <c r="M231" i="11"/>
  <c r="L231" i="11"/>
  <c r="K231" i="11"/>
  <c r="M230" i="11"/>
  <c r="L230" i="11"/>
  <c r="K230" i="11"/>
  <c r="M229" i="11"/>
  <c r="L229" i="11"/>
  <c r="K229" i="11"/>
  <c r="M228" i="11"/>
  <c r="L228" i="11"/>
  <c r="K228" i="11"/>
  <c r="M227" i="11"/>
  <c r="L227" i="11"/>
  <c r="K227" i="11"/>
  <c r="M226" i="11"/>
  <c r="L226" i="11"/>
  <c r="K226" i="11"/>
  <c r="M225" i="11"/>
  <c r="L225" i="11"/>
  <c r="K225" i="11"/>
  <c r="M224" i="11"/>
  <c r="L224" i="11"/>
  <c r="K224" i="11"/>
  <c r="M223" i="11"/>
  <c r="L223" i="11"/>
  <c r="K223" i="11"/>
  <c r="M222" i="11"/>
  <c r="L222" i="11"/>
  <c r="K222" i="11"/>
  <c r="M221" i="11"/>
  <c r="L221" i="11"/>
  <c r="K221" i="11"/>
  <c r="M220" i="11"/>
  <c r="L220" i="11"/>
  <c r="K220" i="11"/>
  <c r="M219" i="11"/>
  <c r="L219" i="11"/>
  <c r="K219" i="11"/>
  <c r="M218" i="11"/>
  <c r="L218" i="11"/>
  <c r="K218" i="11"/>
  <c r="M217" i="11"/>
  <c r="L217" i="11"/>
  <c r="K217" i="11"/>
  <c r="M216" i="11"/>
  <c r="L216" i="11"/>
  <c r="K216" i="11"/>
  <c r="M215" i="11"/>
  <c r="L215" i="11"/>
  <c r="K215" i="11"/>
  <c r="M214" i="11"/>
  <c r="L214" i="11"/>
  <c r="K214" i="11"/>
  <c r="M213" i="11"/>
  <c r="L213" i="11"/>
  <c r="K213" i="11"/>
  <c r="M212" i="11"/>
  <c r="L212" i="11"/>
  <c r="K212" i="11"/>
  <c r="M211" i="11"/>
  <c r="L211" i="11"/>
  <c r="K211" i="11"/>
  <c r="M210" i="11"/>
  <c r="L210" i="11"/>
  <c r="K210" i="11"/>
  <c r="M209" i="11"/>
  <c r="L209" i="11"/>
  <c r="K209" i="11"/>
  <c r="M208" i="11"/>
  <c r="L208" i="11"/>
  <c r="K208" i="11"/>
  <c r="M207" i="11"/>
  <c r="L207" i="11"/>
  <c r="K207" i="11"/>
  <c r="M206" i="11"/>
  <c r="L206" i="11"/>
  <c r="K206" i="11"/>
  <c r="M205" i="11"/>
  <c r="L205" i="11"/>
  <c r="K205" i="11"/>
  <c r="M204" i="11"/>
  <c r="L204" i="11"/>
  <c r="K204" i="11"/>
  <c r="M203" i="11"/>
  <c r="L203" i="11"/>
  <c r="K203" i="11"/>
  <c r="M202" i="11"/>
  <c r="L202" i="11"/>
  <c r="K202" i="11"/>
  <c r="M201" i="11"/>
  <c r="L201" i="11"/>
  <c r="K201" i="11"/>
  <c r="M200" i="11"/>
  <c r="L200" i="11"/>
  <c r="K200" i="11"/>
  <c r="M199" i="11"/>
  <c r="L199" i="11"/>
  <c r="K199" i="11"/>
  <c r="M198" i="11"/>
  <c r="L198" i="11"/>
  <c r="K198" i="11"/>
  <c r="M197" i="11"/>
  <c r="L197" i="11"/>
  <c r="K197" i="11"/>
  <c r="M196" i="11"/>
  <c r="L196" i="11"/>
  <c r="K196" i="11"/>
  <c r="M195" i="11"/>
  <c r="L195" i="11"/>
  <c r="K195" i="11"/>
  <c r="M194" i="11"/>
  <c r="L194" i="11"/>
  <c r="K194" i="11"/>
  <c r="M193" i="11"/>
  <c r="L193" i="11"/>
  <c r="K193" i="11"/>
  <c r="M192" i="11"/>
  <c r="L192" i="11"/>
  <c r="K192" i="11"/>
  <c r="M191" i="11"/>
  <c r="L191" i="11"/>
  <c r="K191" i="11"/>
  <c r="M190" i="11"/>
  <c r="L190" i="11"/>
  <c r="K190" i="11"/>
  <c r="M189" i="11"/>
  <c r="L189" i="11"/>
  <c r="K189" i="11"/>
  <c r="M188" i="11"/>
  <c r="L188" i="11"/>
  <c r="K188" i="11"/>
  <c r="M187" i="11"/>
  <c r="L187" i="11"/>
  <c r="K187" i="11"/>
  <c r="M186" i="11"/>
  <c r="L186" i="11"/>
  <c r="K186" i="11"/>
  <c r="M185" i="11"/>
  <c r="L185" i="11"/>
  <c r="K185" i="11"/>
  <c r="M184" i="11"/>
  <c r="L184" i="11"/>
  <c r="K184" i="11"/>
  <c r="M183" i="11"/>
  <c r="L183" i="11"/>
  <c r="K183" i="11"/>
  <c r="M182" i="11"/>
  <c r="L182" i="11"/>
  <c r="K182" i="11"/>
  <c r="M181" i="11"/>
  <c r="L181" i="11"/>
  <c r="K181" i="11"/>
  <c r="M180" i="11"/>
  <c r="L180" i="11"/>
  <c r="K180" i="11"/>
  <c r="M179" i="11"/>
  <c r="L179" i="11"/>
  <c r="K179" i="11"/>
  <c r="M178" i="11"/>
  <c r="L178" i="11"/>
  <c r="K178" i="11"/>
  <c r="M177" i="11"/>
  <c r="L177" i="11"/>
  <c r="K177" i="11"/>
  <c r="M176" i="11"/>
  <c r="L176" i="11"/>
  <c r="K176" i="11"/>
  <c r="M175" i="11"/>
  <c r="L175" i="11"/>
  <c r="K175" i="11"/>
  <c r="M174" i="11"/>
  <c r="L174" i="11"/>
  <c r="K174" i="11"/>
  <c r="M173" i="11"/>
  <c r="L173" i="11"/>
  <c r="K173" i="11"/>
  <c r="M172" i="11"/>
  <c r="L172" i="11"/>
  <c r="K172" i="11"/>
  <c r="M171" i="11"/>
  <c r="L171" i="11"/>
  <c r="K171" i="11"/>
  <c r="M170" i="11"/>
  <c r="L170" i="11"/>
  <c r="K170" i="11"/>
  <c r="M169" i="11"/>
  <c r="L169" i="11"/>
  <c r="K169" i="11"/>
  <c r="M168" i="11"/>
  <c r="L168" i="11"/>
  <c r="K168" i="11"/>
  <c r="M167" i="11"/>
  <c r="L167" i="11"/>
  <c r="K167" i="11"/>
  <c r="M166" i="11"/>
  <c r="L166" i="11"/>
  <c r="K166" i="11"/>
  <c r="M165" i="11"/>
  <c r="L165" i="11"/>
  <c r="K165" i="11"/>
  <c r="M164" i="11"/>
  <c r="L164" i="11"/>
  <c r="K164" i="11"/>
  <c r="M163" i="11"/>
  <c r="L163" i="11"/>
  <c r="K163" i="11"/>
  <c r="M162" i="11"/>
  <c r="L162" i="11"/>
  <c r="K162" i="11"/>
  <c r="M161" i="11"/>
  <c r="L161" i="11"/>
  <c r="K161" i="11"/>
  <c r="M160" i="11"/>
  <c r="L160" i="11"/>
  <c r="K160" i="11"/>
  <c r="M159" i="11"/>
  <c r="L159" i="11"/>
  <c r="K159" i="11"/>
  <c r="M158" i="11"/>
  <c r="L158" i="11"/>
  <c r="K158" i="11"/>
  <c r="M157" i="11"/>
  <c r="L157" i="11"/>
  <c r="K157" i="11"/>
  <c r="M156" i="11"/>
  <c r="L156" i="11"/>
  <c r="K156" i="11"/>
  <c r="M155" i="11"/>
  <c r="L155" i="11"/>
  <c r="K155" i="11"/>
  <c r="M154" i="11"/>
  <c r="L154" i="11"/>
  <c r="K154" i="11"/>
  <c r="M153" i="11"/>
  <c r="L153" i="11"/>
  <c r="K153" i="11"/>
  <c r="M152" i="11"/>
  <c r="L152" i="11"/>
  <c r="K152" i="11"/>
  <c r="M151" i="11"/>
  <c r="L151" i="11"/>
  <c r="K151" i="11"/>
  <c r="M150" i="11"/>
  <c r="L150" i="11"/>
  <c r="K150" i="11"/>
  <c r="M149" i="11"/>
  <c r="L149" i="11"/>
  <c r="K149" i="11"/>
  <c r="M148" i="11"/>
  <c r="L148" i="11"/>
  <c r="K148" i="11"/>
  <c r="M147" i="11"/>
  <c r="L147" i="11"/>
  <c r="K147" i="11"/>
  <c r="M146" i="11"/>
  <c r="L146" i="11"/>
  <c r="K146" i="11"/>
  <c r="M145" i="11"/>
  <c r="L145" i="11"/>
  <c r="K145" i="11"/>
  <c r="M144" i="11"/>
  <c r="L144" i="11"/>
  <c r="K144" i="11"/>
  <c r="M143" i="11"/>
  <c r="L143" i="11"/>
  <c r="K143" i="11"/>
  <c r="M142" i="11"/>
  <c r="L142" i="11"/>
  <c r="K142" i="11"/>
  <c r="M141" i="11"/>
  <c r="L141" i="11"/>
  <c r="K141" i="11"/>
  <c r="M140" i="11"/>
  <c r="L140" i="11"/>
  <c r="K140" i="11"/>
  <c r="M139" i="11"/>
  <c r="L139" i="11"/>
  <c r="K139" i="11"/>
  <c r="M138" i="11"/>
  <c r="L138" i="11"/>
  <c r="K138" i="11"/>
  <c r="M137" i="11"/>
  <c r="L137" i="11"/>
  <c r="K137" i="11"/>
  <c r="M136" i="11"/>
  <c r="L136" i="11"/>
  <c r="K136" i="11"/>
  <c r="M135" i="11"/>
  <c r="L135" i="11"/>
  <c r="K135" i="11"/>
  <c r="M134" i="11"/>
  <c r="L134" i="11"/>
  <c r="K134" i="11"/>
  <c r="M133" i="11"/>
  <c r="L133" i="11"/>
  <c r="K133" i="11"/>
  <c r="M132" i="11"/>
  <c r="L132" i="11"/>
  <c r="K132" i="11"/>
  <c r="M131" i="11"/>
  <c r="L131" i="11"/>
  <c r="K131" i="11"/>
  <c r="M130" i="11"/>
  <c r="L130" i="11"/>
  <c r="K130" i="11"/>
  <c r="M129" i="11"/>
  <c r="L129" i="11"/>
  <c r="K129" i="11"/>
  <c r="M128" i="11"/>
  <c r="L128" i="11"/>
  <c r="K128" i="11"/>
  <c r="M127" i="11"/>
  <c r="L127" i="11"/>
  <c r="K127" i="11"/>
  <c r="M126" i="11"/>
  <c r="L126" i="11"/>
  <c r="K126" i="11"/>
  <c r="M125" i="11"/>
  <c r="L125" i="11"/>
  <c r="K125" i="11"/>
  <c r="M124" i="11"/>
  <c r="L124" i="11"/>
  <c r="K124" i="11"/>
  <c r="M123" i="11"/>
  <c r="L123" i="11"/>
  <c r="K123" i="11"/>
  <c r="M122" i="11"/>
  <c r="L122" i="11"/>
  <c r="K122" i="11"/>
  <c r="M121" i="11"/>
  <c r="L121" i="11"/>
  <c r="K121" i="11"/>
  <c r="M120" i="11"/>
  <c r="L120" i="11"/>
  <c r="K120" i="11"/>
  <c r="M119" i="11"/>
  <c r="L119" i="11"/>
  <c r="K119" i="11"/>
  <c r="M118" i="11"/>
  <c r="L118" i="11"/>
  <c r="K118" i="11"/>
  <c r="M117" i="11"/>
  <c r="L117" i="11"/>
  <c r="K117" i="11"/>
  <c r="M116" i="11"/>
  <c r="L116" i="11"/>
  <c r="K116" i="11"/>
  <c r="M115" i="11"/>
  <c r="L115" i="11"/>
  <c r="K115" i="11"/>
  <c r="M114" i="11"/>
  <c r="L114" i="11"/>
  <c r="K114" i="11"/>
  <c r="M113" i="11"/>
  <c r="L113" i="11"/>
  <c r="K113" i="11"/>
  <c r="M112" i="11"/>
  <c r="L112" i="11"/>
  <c r="K112" i="11"/>
  <c r="M111" i="11"/>
  <c r="L111" i="11"/>
  <c r="K111" i="11"/>
  <c r="M110" i="11"/>
  <c r="L110" i="11"/>
  <c r="K110" i="11"/>
  <c r="M109" i="11"/>
  <c r="L109" i="11"/>
  <c r="K109" i="11"/>
  <c r="M108" i="11"/>
  <c r="L108" i="11"/>
  <c r="K108" i="11"/>
  <c r="M107" i="11"/>
  <c r="L107" i="11"/>
  <c r="K107" i="11"/>
  <c r="M106" i="11"/>
  <c r="L106" i="11"/>
  <c r="K106" i="11"/>
  <c r="M105" i="11"/>
  <c r="L105" i="11"/>
  <c r="K105" i="11"/>
  <c r="M104" i="11"/>
  <c r="L104" i="11"/>
  <c r="K104" i="11"/>
  <c r="M103" i="11"/>
  <c r="L103" i="11"/>
  <c r="K103" i="11"/>
  <c r="M102" i="11"/>
  <c r="L102" i="11"/>
  <c r="K102" i="11"/>
  <c r="M101" i="11"/>
  <c r="L101" i="11"/>
  <c r="K101" i="11"/>
  <c r="M100" i="11"/>
  <c r="L100" i="11"/>
  <c r="K100" i="11"/>
  <c r="M99" i="11"/>
  <c r="L99" i="11"/>
  <c r="K99" i="11"/>
  <c r="M98" i="11"/>
  <c r="L98" i="11"/>
  <c r="K98" i="11"/>
  <c r="M97" i="11"/>
  <c r="L97" i="11"/>
  <c r="K97" i="11"/>
  <c r="M96" i="11"/>
  <c r="L96" i="11"/>
  <c r="K96" i="11"/>
  <c r="M95" i="11"/>
  <c r="L95" i="11"/>
  <c r="K95" i="11"/>
  <c r="M94" i="11"/>
  <c r="L94" i="11"/>
  <c r="K94" i="11"/>
  <c r="M93" i="11"/>
  <c r="L93" i="11"/>
  <c r="K93" i="11"/>
  <c r="M92" i="11"/>
  <c r="L92" i="11"/>
  <c r="K92" i="11"/>
  <c r="M91" i="11"/>
  <c r="L91" i="11"/>
  <c r="K91" i="11"/>
  <c r="M90" i="11"/>
  <c r="L90" i="11"/>
  <c r="K90" i="11"/>
  <c r="M89" i="11"/>
  <c r="L89" i="11"/>
  <c r="K89" i="11"/>
  <c r="M88" i="11"/>
  <c r="L88" i="11"/>
  <c r="K88" i="11"/>
  <c r="M87" i="11"/>
  <c r="L87" i="11"/>
  <c r="K87" i="11"/>
  <c r="M86" i="11"/>
  <c r="L86" i="11"/>
  <c r="K86" i="11"/>
  <c r="M85" i="11"/>
  <c r="L85" i="11"/>
  <c r="K85" i="11"/>
  <c r="M84" i="11"/>
  <c r="L84" i="11"/>
  <c r="K84" i="11"/>
  <c r="M83" i="11"/>
  <c r="L83" i="11"/>
  <c r="K83" i="11"/>
  <c r="M82" i="11"/>
  <c r="L82" i="11"/>
  <c r="K82" i="11"/>
  <c r="M81" i="11"/>
  <c r="L81" i="11"/>
  <c r="K81" i="11"/>
  <c r="M80" i="11"/>
  <c r="L80" i="11"/>
  <c r="K80" i="11"/>
  <c r="M79" i="11"/>
  <c r="L79" i="11"/>
  <c r="K79" i="11"/>
  <c r="M78" i="11"/>
  <c r="L78" i="11"/>
  <c r="K78" i="11"/>
  <c r="M77" i="11"/>
  <c r="L77" i="11"/>
  <c r="K77" i="11"/>
  <c r="M76" i="11"/>
  <c r="L76" i="11"/>
  <c r="K76" i="11"/>
  <c r="M75" i="11"/>
  <c r="L75" i="11"/>
  <c r="K75" i="11"/>
  <c r="M74" i="11"/>
  <c r="L74" i="11"/>
  <c r="K74" i="11"/>
  <c r="M73" i="11"/>
  <c r="L73" i="11"/>
  <c r="K73" i="11"/>
  <c r="M72" i="11"/>
  <c r="L72" i="11"/>
  <c r="K72" i="11"/>
  <c r="M71" i="11"/>
  <c r="L71" i="11"/>
  <c r="K71" i="11"/>
  <c r="M70" i="11"/>
  <c r="L70" i="11"/>
  <c r="K70" i="11"/>
  <c r="M69" i="11"/>
  <c r="L69" i="11"/>
  <c r="K69" i="11"/>
  <c r="M68" i="11"/>
  <c r="L68" i="11"/>
  <c r="K68" i="11"/>
  <c r="M67" i="11"/>
  <c r="L67" i="11"/>
  <c r="K67" i="11"/>
  <c r="M66" i="11"/>
  <c r="L66" i="11"/>
  <c r="K66" i="11"/>
  <c r="M65" i="11"/>
  <c r="L65" i="11"/>
  <c r="K65" i="11"/>
  <c r="M64" i="11"/>
  <c r="L64" i="11"/>
  <c r="K64" i="11"/>
  <c r="M63" i="11"/>
  <c r="L63" i="11"/>
  <c r="K63" i="11"/>
  <c r="M62" i="11"/>
  <c r="L62" i="11"/>
  <c r="K62" i="11"/>
  <c r="M61" i="11"/>
  <c r="L61" i="11"/>
  <c r="K61" i="11"/>
  <c r="M60" i="11"/>
  <c r="L60" i="11"/>
  <c r="K60" i="11"/>
  <c r="M59" i="11"/>
  <c r="L59" i="11"/>
  <c r="K59" i="11"/>
  <c r="M58" i="11"/>
  <c r="L58" i="11"/>
  <c r="K58" i="11"/>
  <c r="M57" i="11"/>
  <c r="L57" i="11"/>
  <c r="K57" i="11"/>
  <c r="M56" i="11"/>
  <c r="L56" i="11"/>
  <c r="K56" i="11"/>
  <c r="M55" i="11"/>
  <c r="L55" i="11"/>
  <c r="K55" i="11"/>
  <c r="M54" i="11"/>
  <c r="L54" i="11"/>
  <c r="K54" i="11"/>
  <c r="M53" i="11"/>
  <c r="L53" i="11"/>
  <c r="K53" i="11"/>
  <c r="M52" i="11"/>
  <c r="L52" i="11"/>
  <c r="K52" i="11"/>
  <c r="M51" i="11"/>
  <c r="L51" i="11"/>
  <c r="K51" i="11"/>
  <c r="M50" i="11"/>
  <c r="L50" i="11"/>
  <c r="K50" i="11"/>
  <c r="M49" i="11"/>
  <c r="L49" i="11"/>
  <c r="K49" i="11"/>
  <c r="M48" i="11"/>
  <c r="L48" i="11"/>
  <c r="K48" i="11"/>
  <c r="M47" i="11"/>
  <c r="L47" i="11"/>
  <c r="K47" i="11"/>
  <c r="M46" i="11"/>
  <c r="L46" i="11"/>
  <c r="K46" i="11"/>
  <c r="M45" i="11"/>
  <c r="L45" i="11"/>
  <c r="K45" i="11"/>
  <c r="M44" i="11"/>
  <c r="L44" i="11"/>
  <c r="K44" i="11"/>
  <c r="M43" i="11"/>
  <c r="L43" i="11"/>
  <c r="K43" i="11"/>
  <c r="M42" i="11"/>
  <c r="L42" i="11"/>
  <c r="K42" i="11"/>
  <c r="M41" i="11"/>
  <c r="L41" i="11"/>
  <c r="K41" i="11"/>
  <c r="M40" i="11"/>
  <c r="L40" i="11"/>
  <c r="K40" i="11"/>
  <c r="M39" i="11"/>
  <c r="L39" i="11"/>
  <c r="K39" i="11"/>
  <c r="M38" i="11"/>
  <c r="L38" i="11"/>
  <c r="K38" i="11"/>
  <c r="M37" i="11"/>
  <c r="L37" i="11"/>
  <c r="K37" i="11"/>
  <c r="M36" i="11"/>
  <c r="L36" i="11"/>
  <c r="K36" i="11"/>
  <c r="M35" i="11"/>
  <c r="L35" i="11"/>
  <c r="K35" i="11"/>
  <c r="M34" i="11"/>
  <c r="L34" i="11"/>
  <c r="K34" i="11"/>
  <c r="M33" i="11"/>
  <c r="L33" i="11"/>
  <c r="K33" i="11"/>
  <c r="M32" i="11"/>
  <c r="L32" i="11"/>
  <c r="K32" i="11"/>
  <c r="M31" i="11"/>
  <c r="L31" i="11"/>
  <c r="K31" i="11"/>
  <c r="M30" i="11"/>
  <c r="L30" i="11"/>
  <c r="K30" i="11"/>
  <c r="M29" i="11"/>
  <c r="L29" i="11"/>
  <c r="K29" i="11"/>
  <c r="M28" i="11"/>
  <c r="L28" i="11"/>
  <c r="K28" i="11"/>
  <c r="M27" i="11"/>
  <c r="L27" i="11"/>
  <c r="K27" i="11"/>
  <c r="M26" i="11"/>
  <c r="L26" i="11"/>
  <c r="K26" i="11"/>
  <c r="M25" i="11"/>
  <c r="L25" i="11"/>
  <c r="K25" i="11"/>
  <c r="M24" i="11"/>
  <c r="L24" i="11"/>
  <c r="K24" i="11"/>
  <c r="M23" i="11"/>
  <c r="L23" i="11"/>
  <c r="K23" i="11"/>
  <c r="M22" i="11"/>
  <c r="L22" i="11"/>
  <c r="K22" i="11"/>
  <c r="M21" i="11"/>
  <c r="L21" i="11"/>
  <c r="K21" i="11"/>
  <c r="M20" i="11"/>
  <c r="L20" i="11"/>
  <c r="K20" i="11"/>
  <c r="M19" i="11"/>
  <c r="L19" i="11"/>
  <c r="K19" i="11"/>
  <c r="M18" i="11"/>
  <c r="L18" i="11"/>
  <c r="K18" i="11"/>
  <c r="M17" i="11"/>
  <c r="L17" i="11"/>
  <c r="K17" i="11"/>
  <c r="M16" i="11"/>
  <c r="L16" i="11"/>
  <c r="K16" i="11"/>
  <c r="M15" i="11"/>
  <c r="L15" i="11"/>
  <c r="K15" i="11"/>
  <c r="M14" i="11"/>
  <c r="L14" i="11"/>
  <c r="K14" i="11"/>
  <c r="M13" i="11"/>
  <c r="L13" i="11"/>
  <c r="K13" i="11"/>
  <c r="M12" i="11"/>
  <c r="L12" i="11"/>
  <c r="K12" i="11"/>
  <c r="M11" i="11"/>
  <c r="L11" i="11"/>
  <c r="K11" i="11"/>
  <c r="M10" i="11"/>
  <c r="L10" i="11"/>
  <c r="K10" i="11"/>
  <c r="M9" i="11"/>
  <c r="L9" i="11"/>
  <c r="K9" i="11"/>
  <c r="M8" i="11"/>
  <c r="L8" i="11"/>
  <c r="K8" i="11"/>
  <c r="M7" i="11"/>
  <c r="L7" i="11"/>
  <c r="K7" i="11"/>
  <c r="M6" i="11"/>
  <c r="L6" i="11"/>
  <c r="K6" i="11"/>
  <c r="M5" i="11"/>
  <c r="L5" i="11"/>
  <c r="K5" i="11"/>
  <c r="M4" i="11"/>
  <c r="L4" i="11"/>
  <c r="K4" i="11"/>
  <c r="M3" i="11"/>
  <c r="L3" i="11"/>
  <c r="K3" i="11"/>
  <c r="M2" i="11"/>
  <c r="L2" i="11"/>
  <c r="K2" i="11"/>
  <c r="L290" i="9"/>
  <c r="K290" i="9"/>
  <c r="O290" i="9" s="1"/>
  <c r="I290" i="9"/>
  <c r="H290" i="9"/>
  <c r="F290" i="9"/>
  <c r="J290" i="9" s="1"/>
  <c r="E290" i="9"/>
  <c r="L324" i="9"/>
  <c r="K324" i="9"/>
  <c r="O324" i="9" s="1"/>
  <c r="I324" i="9"/>
  <c r="H324" i="9"/>
  <c r="F324" i="9"/>
  <c r="J324" i="9" s="1"/>
  <c r="E324" i="9"/>
  <c r="L363" i="9"/>
  <c r="K363" i="9"/>
  <c r="O363" i="9" s="1"/>
  <c r="I363" i="9"/>
  <c r="H363" i="9"/>
  <c r="F363" i="9"/>
  <c r="J363" i="9" s="1"/>
  <c r="E363" i="9"/>
  <c r="L362" i="9"/>
  <c r="K362" i="9"/>
  <c r="O362" i="9" s="1"/>
  <c r="I362" i="9"/>
  <c r="H362" i="9"/>
  <c r="F362" i="9"/>
  <c r="J362" i="9" s="1"/>
  <c r="E362" i="9"/>
  <c r="L315" i="9"/>
  <c r="K315" i="9"/>
  <c r="O315" i="9" s="1"/>
  <c r="I315" i="9"/>
  <c r="H315" i="9"/>
  <c r="F315" i="9"/>
  <c r="J315" i="9" s="1"/>
  <c r="E315" i="9"/>
  <c r="L275" i="9"/>
  <c r="K275" i="9"/>
  <c r="O275" i="9" s="1"/>
  <c r="I275" i="9"/>
  <c r="H275" i="9"/>
  <c r="F275" i="9"/>
  <c r="J275" i="9" s="1"/>
  <c r="E275" i="9"/>
  <c r="L72" i="9"/>
  <c r="K72" i="9"/>
  <c r="O72" i="9" s="1"/>
  <c r="I72" i="9"/>
  <c r="H72" i="9"/>
  <c r="F72" i="9"/>
  <c r="J72" i="9" s="1"/>
  <c r="E72" i="9"/>
  <c r="L276" i="9"/>
  <c r="K276" i="9"/>
  <c r="O276" i="9" s="1"/>
  <c r="I276" i="9"/>
  <c r="H276" i="9"/>
  <c r="F276" i="9"/>
  <c r="J276" i="9" s="1"/>
  <c r="E276" i="9"/>
  <c r="L325" i="9"/>
  <c r="K325" i="9"/>
  <c r="O325" i="9" s="1"/>
  <c r="I325" i="9"/>
  <c r="H325" i="9"/>
  <c r="F325" i="9"/>
  <c r="J325" i="9" s="1"/>
  <c r="E325" i="9"/>
  <c r="L350" i="9"/>
  <c r="K350" i="9"/>
  <c r="O350" i="9" s="1"/>
  <c r="I350" i="9"/>
  <c r="H350" i="9"/>
  <c r="F350" i="9"/>
  <c r="J350" i="9" s="1"/>
  <c r="E350" i="9"/>
  <c r="L364" i="9"/>
  <c r="K364" i="9"/>
  <c r="O364" i="9" s="1"/>
  <c r="I364" i="9"/>
  <c r="H364" i="9"/>
  <c r="F364" i="9"/>
  <c r="J364" i="9" s="1"/>
  <c r="E364" i="9"/>
  <c r="L277" i="9"/>
  <c r="K277" i="9"/>
  <c r="O277" i="9" s="1"/>
  <c r="I277" i="9"/>
  <c r="H277" i="9"/>
  <c r="F277" i="9"/>
  <c r="J277" i="9" s="1"/>
  <c r="E277" i="9"/>
  <c r="L365" i="9"/>
  <c r="K365" i="9"/>
  <c r="O365" i="9" s="1"/>
  <c r="I365" i="9"/>
  <c r="H365" i="9"/>
  <c r="F365" i="9"/>
  <c r="J365" i="9" s="1"/>
  <c r="E365" i="9"/>
  <c r="L278" i="9"/>
  <c r="K278" i="9"/>
  <c r="O278" i="9" s="1"/>
  <c r="I278" i="9"/>
  <c r="H278" i="9"/>
  <c r="F278" i="9"/>
  <c r="J278" i="9" s="1"/>
  <c r="E278" i="9"/>
  <c r="L136" i="9"/>
  <c r="K136" i="9"/>
  <c r="O136" i="9" s="1"/>
  <c r="I136" i="9"/>
  <c r="H136" i="9"/>
  <c r="F136" i="9"/>
  <c r="J136" i="9" s="1"/>
  <c r="E136" i="9"/>
  <c r="L34" i="9"/>
  <c r="K34" i="9"/>
  <c r="O34" i="9" s="1"/>
  <c r="J34" i="9"/>
  <c r="I34" i="9"/>
  <c r="H34" i="9"/>
  <c r="E34" i="9"/>
  <c r="L366" i="9"/>
  <c r="K366" i="9"/>
  <c r="O366" i="9" s="1"/>
  <c r="I366" i="9"/>
  <c r="H366" i="9"/>
  <c r="F366" i="9"/>
  <c r="J366" i="9" s="1"/>
  <c r="E366" i="9"/>
  <c r="L326" i="9"/>
  <c r="K326" i="9"/>
  <c r="O326" i="9" s="1"/>
  <c r="I326" i="9"/>
  <c r="H326" i="9"/>
  <c r="F326" i="9"/>
  <c r="J326" i="9" s="1"/>
  <c r="E326" i="9"/>
  <c r="L351" i="9"/>
  <c r="K351" i="9"/>
  <c r="O351" i="9" s="1"/>
  <c r="I351" i="9"/>
  <c r="H351" i="9"/>
  <c r="F351" i="9"/>
  <c r="J351" i="9" s="1"/>
  <c r="E351" i="9"/>
  <c r="L279" i="9"/>
  <c r="K279" i="9"/>
  <c r="O279" i="9" s="1"/>
  <c r="I279" i="9"/>
  <c r="H279" i="9"/>
  <c r="F279" i="9"/>
  <c r="J279" i="9" s="1"/>
  <c r="E279" i="9"/>
  <c r="L352" i="9"/>
  <c r="K352" i="9"/>
  <c r="O352" i="9" s="1"/>
  <c r="I352" i="9"/>
  <c r="H352" i="9"/>
  <c r="F352" i="9"/>
  <c r="J352" i="9" s="1"/>
  <c r="E352" i="9"/>
  <c r="L404" i="9"/>
  <c r="K404" i="9"/>
  <c r="O404" i="9" s="1"/>
  <c r="I404" i="9"/>
  <c r="H404" i="9"/>
  <c r="F404" i="9"/>
  <c r="J404" i="9" s="1"/>
  <c r="E404" i="9"/>
  <c r="L291" i="9"/>
  <c r="K291" i="9"/>
  <c r="O291" i="9" s="1"/>
  <c r="I291" i="9"/>
  <c r="H291" i="9"/>
  <c r="F291" i="9"/>
  <c r="J291" i="9" s="1"/>
  <c r="E291" i="9"/>
  <c r="L382" i="9"/>
  <c r="K382" i="9"/>
  <c r="O382" i="9" s="1"/>
  <c r="I382" i="9"/>
  <c r="H382" i="9"/>
  <c r="F382" i="9"/>
  <c r="J382" i="9" s="1"/>
  <c r="E382" i="9"/>
  <c r="L367" i="9"/>
  <c r="K367" i="9"/>
  <c r="O367" i="9" s="1"/>
  <c r="I367" i="9"/>
  <c r="H367" i="9"/>
  <c r="F367" i="9"/>
  <c r="J367" i="9" s="1"/>
  <c r="E367" i="9"/>
  <c r="L292" i="9"/>
  <c r="K292" i="9"/>
  <c r="O292" i="9" s="1"/>
  <c r="I292" i="9"/>
  <c r="H292" i="9"/>
  <c r="F292" i="9"/>
  <c r="J292" i="9" s="1"/>
  <c r="E292" i="9"/>
  <c r="L405" i="9"/>
  <c r="K405" i="9"/>
  <c r="O405" i="9" s="1"/>
  <c r="I405" i="9"/>
  <c r="H405" i="9"/>
  <c r="F405" i="9"/>
  <c r="J405" i="9" s="1"/>
  <c r="E405" i="9"/>
  <c r="L368" i="9"/>
  <c r="K368" i="9"/>
  <c r="O368" i="9" s="1"/>
  <c r="Q368" i="9" s="1"/>
  <c r="I368" i="9"/>
  <c r="H368" i="9"/>
  <c r="F368" i="9"/>
  <c r="J368" i="9" s="1"/>
  <c r="E368" i="9"/>
  <c r="L406" i="9"/>
  <c r="K406" i="9"/>
  <c r="O406" i="9" s="1"/>
  <c r="I406" i="9"/>
  <c r="H406" i="9"/>
  <c r="F406" i="9"/>
  <c r="J406" i="9" s="1"/>
  <c r="E406" i="9"/>
  <c r="L327" i="9"/>
  <c r="K327" i="9"/>
  <c r="O327" i="9" s="1"/>
  <c r="I327" i="9"/>
  <c r="H327" i="9"/>
  <c r="F327" i="9"/>
  <c r="J327" i="9" s="1"/>
  <c r="E327" i="9"/>
  <c r="L294" i="9"/>
  <c r="K294" i="9"/>
  <c r="O294" i="9" s="1"/>
  <c r="I294" i="9"/>
  <c r="H294" i="9"/>
  <c r="F294" i="9"/>
  <c r="J294" i="9" s="1"/>
  <c r="E294" i="9"/>
  <c r="L293" i="9"/>
  <c r="K293" i="9"/>
  <c r="O293" i="9" s="1"/>
  <c r="I293" i="9"/>
  <c r="H293" i="9"/>
  <c r="F293" i="9"/>
  <c r="J293" i="9" s="1"/>
  <c r="E293" i="9"/>
  <c r="L256" i="9"/>
  <c r="K256" i="9"/>
  <c r="O256" i="9" s="1"/>
  <c r="I256" i="9"/>
  <c r="H256" i="9"/>
  <c r="F256" i="9"/>
  <c r="J256" i="9" s="1"/>
  <c r="E256" i="9"/>
  <c r="L108" i="9"/>
  <c r="K108" i="9"/>
  <c r="O108" i="9" s="1"/>
  <c r="I108" i="9"/>
  <c r="H108" i="9"/>
  <c r="F108" i="9"/>
  <c r="J108" i="9" s="1"/>
  <c r="E108" i="9"/>
  <c r="L393" i="9"/>
  <c r="K393" i="9"/>
  <c r="I393" i="9"/>
  <c r="H393" i="9"/>
  <c r="F393" i="9"/>
  <c r="J393" i="9" s="1"/>
  <c r="E393" i="9"/>
  <c r="L328" i="9"/>
  <c r="K328" i="9"/>
  <c r="O328" i="9" s="1"/>
  <c r="I328" i="9"/>
  <c r="H328" i="9"/>
  <c r="F328" i="9"/>
  <c r="J328" i="9" s="1"/>
  <c r="E328" i="9"/>
  <c r="L73" i="9"/>
  <c r="K73" i="9"/>
  <c r="I73" i="9"/>
  <c r="H73" i="9"/>
  <c r="F73" i="9"/>
  <c r="J73" i="9" s="1"/>
  <c r="E73" i="9"/>
  <c r="L295" i="9"/>
  <c r="K295" i="9"/>
  <c r="O295" i="9" s="1"/>
  <c r="I295" i="9"/>
  <c r="H295" i="9"/>
  <c r="F295" i="9"/>
  <c r="J295" i="9" s="1"/>
  <c r="E295" i="9"/>
  <c r="L370" i="9"/>
  <c r="K370" i="9"/>
  <c r="O370" i="9" s="1"/>
  <c r="I370" i="9"/>
  <c r="H370" i="9"/>
  <c r="F370" i="9"/>
  <c r="J370" i="9" s="1"/>
  <c r="E370" i="9"/>
  <c r="L369" i="9"/>
  <c r="K369" i="9"/>
  <c r="O369" i="9" s="1"/>
  <c r="I369" i="9"/>
  <c r="H369" i="9"/>
  <c r="F369" i="9"/>
  <c r="J369" i="9" s="1"/>
  <c r="E369" i="9"/>
  <c r="L297" i="9"/>
  <c r="K297" i="9"/>
  <c r="O297" i="9" s="1"/>
  <c r="I297" i="9"/>
  <c r="H297" i="9"/>
  <c r="F297" i="9"/>
  <c r="J297" i="9" s="1"/>
  <c r="E297" i="9"/>
  <c r="L296" i="9"/>
  <c r="K296" i="9"/>
  <c r="O296" i="9" s="1"/>
  <c r="I296" i="9"/>
  <c r="H296" i="9"/>
  <c r="F296" i="9"/>
  <c r="J296" i="9" s="1"/>
  <c r="E296" i="9"/>
  <c r="L394" i="9"/>
  <c r="K394" i="9"/>
  <c r="O394" i="9" s="1"/>
  <c r="I394" i="9"/>
  <c r="H394" i="9"/>
  <c r="F394" i="9"/>
  <c r="J394" i="9" s="1"/>
  <c r="E394" i="9"/>
  <c r="L353" i="9"/>
  <c r="K353" i="9"/>
  <c r="O353" i="9" s="1"/>
  <c r="I353" i="9"/>
  <c r="H353" i="9"/>
  <c r="F353" i="9"/>
  <c r="J353" i="9" s="1"/>
  <c r="E353" i="9"/>
  <c r="L330" i="9"/>
  <c r="K330" i="9"/>
  <c r="O330" i="9" s="1"/>
  <c r="I330" i="9"/>
  <c r="H330" i="9"/>
  <c r="F330" i="9"/>
  <c r="J330" i="9" s="1"/>
  <c r="E330" i="9"/>
  <c r="L329" i="9"/>
  <c r="K329" i="9"/>
  <c r="O329" i="9" s="1"/>
  <c r="I329" i="9"/>
  <c r="H329" i="9"/>
  <c r="F329" i="9"/>
  <c r="J329" i="9" s="1"/>
  <c r="E329" i="9"/>
  <c r="L257" i="9"/>
  <c r="K257" i="9"/>
  <c r="O257" i="9" s="1"/>
  <c r="I257" i="9"/>
  <c r="H257" i="9"/>
  <c r="F257" i="9"/>
  <c r="J257" i="9" s="1"/>
  <c r="E257" i="9"/>
  <c r="L231" i="9"/>
  <c r="K231" i="9"/>
  <c r="O231" i="9" s="1"/>
  <c r="I231" i="9"/>
  <c r="H231" i="9"/>
  <c r="F231" i="9"/>
  <c r="J231" i="9" s="1"/>
  <c r="E231" i="9"/>
  <c r="L115" i="9"/>
  <c r="K115" i="9"/>
  <c r="O115" i="9" s="1"/>
  <c r="I115" i="9"/>
  <c r="H115" i="9"/>
  <c r="F115" i="9"/>
  <c r="J115" i="9" s="1"/>
  <c r="E115" i="9"/>
  <c r="L420" i="9"/>
  <c r="K420" i="9"/>
  <c r="O420" i="9" s="1"/>
  <c r="Q420" i="9" s="1"/>
  <c r="I420" i="9"/>
  <c r="H420" i="9"/>
  <c r="F420" i="9"/>
  <c r="J420" i="9" s="1"/>
  <c r="E420" i="9"/>
  <c r="L372" i="9"/>
  <c r="K372" i="9"/>
  <c r="O372" i="9" s="1"/>
  <c r="I372" i="9"/>
  <c r="H372" i="9"/>
  <c r="F372" i="9"/>
  <c r="J372" i="9" s="1"/>
  <c r="E372" i="9"/>
  <c r="L371" i="9"/>
  <c r="K371" i="9"/>
  <c r="O371" i="9" s="1"/>
  <c r="I371" i="9"/>
  <c r="H371" i="9"/>
  <c r="F371" i="9"/>
  <c r="J371" i="9" s="1"/>
  <c r="E371" i="9"/>
  <c r="L354" i="9"/>
  <c r="K354" i="9"/>
  <c r="O354" i="9" s="1"/>
  <c r="I354" i="9"/>
  <c r="H354" i="9"/>
  <c r="F354" i="9"/>
  <c r="J354" i="9" s="1"/>
  <c r="E354" i="9"/>
  <c r="L331" i="9"/>
  <c r="K331" i="9"/>
  <c r="O331" i="9" s="1"/>
  <c r="I331" i="9"/>
  <c r="H331" i="9"/>
  <c r="F331" i="9"/>
  <c r="J331" i="9" s="1"/>
  <c r="E331" i="9"/>
  <c r="L298" i="9"/>
  <c r="K298" i="9"/>
  <c r="O298" i="9" s="1"/>
  <c r="I298" i="9"/>
  <c r="H298" i="9"/>
  <c r="F298" i="9"/>
  <c r="J298" i="9" s="1"/>
  <c r="E298" i="9"/>
  <c r="L280" i="9"/>
  <c r="K280" i="9"/>
  <c r="O280" i="9" s="1"/>
  <c r="I280" i="9"/>
  <c r="H280" i="9"/>
  <c r="F280" i="9"/>
  <c r="J280" i="9" s="1"/>
  <c r="E280" i="9"/>
  <c r="L260" i="9"/>
  <c r="K260" i="9"/>
  <c r="O260" i="9" s="1"/>
  <c r="I260" i="9"/>
  <c r="H260" i="9"/>
  <c r="F260" i="9"/>
  <c r="J260" i="9" s="1"/>
  <c r="E260" i="9"/>
  <c r="L259" i="9"/>
  <c r="K259" i="9"/>
  <c r="O259" i="9" s="1"/>
  <c r="I259" i="9"/>
  <c r="H259" i="9"/>
  <c r="F259" i="9"/>
  <c r="J259" i="9" s="1"/>
  <c r="E259" i="9"/>
  <c r="L258" i="9"/>
  <c r="K258" i="9"/>
  <c r="O258" i="9" s="1"/>
  <c r="I258" i="9"/>
  <c r="H258" i="9"/>
  <c r="F258" i="9"/>
  <c r="J258" i="9" s="1"/>
  <c r="E258" i="9"/>
  <c r="L299" i="9"/>
  <c r="K299" i="9"/>
  <c r="O299" i="9" s="1"/>
  <c r="I299" i="9"/>
  <c r="H299" i="9"/>
  <c r="F299" i="9"/>
  <c r="J299" i="9" s="1"/>
  <c r="E299" i="9"/>
  <c r="L116" i="9"/>
  <c r="K116" i="9"/>
  <c r="O116" i="9" s="1"/>
  <c r="I116" i="9"/>
  <c r="H116" i="9"/>
  <c r="F116" i="9"/>
  <c r="J116" i="9" s="1"/>
  <c r="E116" i="9"/>
  <c r="L375" i="9"/>
  <c r="K375" i="9"/>
  <c r="O375" i="9" s="1"/>
  <c r="I375" i="9"/>
  <c r="H375" i="9"/>
  <c r="F375" i="9"/>
  <c r="J375" i="9" s="1"/>
  <c r="E375" i="9"/>
  <c r="L374" i="9"/>
  <c r="K374" i="9"/>
  <c r="O374" i="9" s="1"/>
  <c r="I374" i="9"/>
  <c r="H374" i="9"/>
  <c r="F374" i="9"/>
  <c r="J374" i="9" s="1"/>
  <c r="E374" i="9"/>
  <c r="L373" i="9"/>
  <c r="K373" i="9"/>
  <c r="O373" i="9" s="1"/>
  <c r="Q373" i="9" s="1"/>
  <c r="I373" i="9"/>
  <c r="H373" i="9"/>
  <c r="F373" i="9"/>
  <c r="J373" i="9" s="1"/>
  <c r="E373" i="9"/>
  <c r="L338" i="9"/>
  <c r="K338" i="9"/>
  <c r="O338" i="9" s="1"/>
  <c r="I338" i="9"/>
  <c r="H338" i="9"/>
  <c r="F338" i="9"/>
  <c r="J338" i="9" s="1"/>
  <c r="E338" i="9"/>
  <c r="L337" i="9"/>
  <c r="K337" i="9"/>
  <c r="O337" i="9" s="1"/>
  <c r="I337" i="9"/>
  <c r="H337" i="9"/>
  <c r="F337" i="9"/>
  <c r="J337" i="9" s="1"/>
  <c r="E337" i="9"/>
  <c r="L336" i="9"/>
  <c r="K336" i="9"/>
  <c r="O336" i="9" s="1"/>
  <c r="I336" i="9"/>
  <c r="H336" i="9"/>
  <c r="F336" i="9"/>
  <c r="J336" i="9" s="1"/>
  <c r="E336" i="9"/>
  <c r="L281" i="9"/>
  <c r="K281" i="9"/>
  <c r="O281" i="9" s="1"/>
  <c r="I281" i="9"/>
  <c r="H281" i="9"/>
  <c r="F281" i="9"/>
  <c r="J281" i="9" s="1"/>
  <c r="E281" i="9"/>
  <c r="L262" i="9"/>
  <c r="K262" i="9"/>
  <c r="O262" i="9" s="1"/>
  <c r="I262" i="9"/>
  <c r="H262" i="9"/>
  <c r="F262" i="9"/>
  <c r="J262" i="9" s="1"/>
  <c r="E262" i="9"/>
  <c r="L261" i="9"/>
  <c r="K261" i="9"/>
  <c r="O261" i="9" s="1"/>
  <c r="I261" i="9"/>
  <c r="H261" i="9"/>
  <c r="F261" i="9"/>
  <c r="J261" i="9" s="1"/>
  <c r="E261" i="9"/>
  <c r="L383" i="9"/>
  <c r="K383" i="9"/>
  <c r="O383" i="9" s="1"/>
  <c r="I383" i="9"/>
  <c r="H383" i="9"/>
  <c r="F383" i="9"/>
  <c r="J383" i="9" s="1"/>
  <c r="E383" i="9"/>
  <c r="L301" i="9"/>
  <c r="K301" i="9"/>
  <c r="O301" i="9" s="1"/>
  <c r="I301" i="9"/>
  <c r="H301" i="9"/>
  <c r="F301" i="9"/>
  <c r="J301" i="9" s="1"/>
  <c r="E301" i="9"/>
  <c r="L300" i="9"/>
  <c r="K300" i="9"/>
  <c r="O300" i="9" s="1"/>
  <c r="I300" i="9"/>
  <c r="H300" i="9"/>
  <c r="F300" i="9"/>
  <c r="J300" i="9" s="1"/>
  <c r="E300" i="9"/>
  <c r="L283" i="9"/>
  <c r="K283" i="9"/>
  <c r="O283" i="9" s="1"/>
  <c r="I283" i="9"/>
  <c r="H283" i="9"/>
  <c r="F283" i="9"/>
  <c r="J283" i="9" s="1"/>
  <c r="E283" i="9"/>
  <c r="L282" i="9"/>
  <c r="K282" i="9"/>
  <c r="O282" i="9" s="1"/>
  <c r="I282" i="9"/>
  <c r="H282" i="9"/>
  <c r="F282" i="9"/>
  <c r="J282" i="9" s="1"/>
  <c r="E282" i="9"/>
  <c r="L18" i="9"/>
  <c r="K18" i="9"/>
  <c r="O18" i="9" s="1"/>
  <c r="Q18" i="9" s="1"/>
  <c r="J18" i="9"/>
  <c r="H18" i="9"/>
  <c r="E18" i="9"/>
  <c r="L376" i="9"/>
  <c r="K376" i="9"/>
  <c r="O376" i="9" s="1"/>
  <c r="I376" i="9"/>
  <c r="H376" i="9"/>
  <c r="F376" i="9"/>
  <c r="J376" i="9" s="1"/>
  <c r="E376" i="9"/>
  <c r="L263" i="9"/>
  <c r="K263" i="9"/>
  <c r="O263" i="9" s="1"/>
  <c r="Q263" i="9" s="1"/>
  <c r="I263" i="9"/>
  <c r="H263" i="9"/>
  <c r="F263" i="9"/>
  <c r="J263" i="9" s="1"/>
  <c r="E263" i="9"/>
  <c r="L74" i="9"/>
  <c r="K74" i="9"/>
  <c r="O74" i="9" s="1"/>
  <c r="I74" i="9"/>
  <c r="H74" i="9"/>
  <c r="F74" i="9"/>
  <c r="J74" i="9" s="1"/>
  <c r="E74" i="9"/>
  <c r="L378" i="9"/>
  <c r="K378" i="9"/>
  <c r="O378" i="9" s="1"/>
  <c r="Q378" i="9" s="1"/>
  <c r="I378" i="9"/>
  <c r="H378" i="9"/>
  <c r="F378" i="9"/>
  <c r="J378" i="9" s="1"/>
  <c r="E378" i="9"/>
  <c r="L377" i="9"/>
  <c r="K377" i="9"/>
  <c r="O377" i="9" s="1"/>
  <c r="I377" i="9"/>
  <c r="H377" i="9"/>
  <c r="F377" i="9"/>
  <c r="J377" i="9" s="1"/>
  <c r="E377" i="9"/>
  <c r="L356" i="9"/>
  <c r="K356" i="9"/>
  <c r="O356" i="9" s="1"/>
  <c r="Q356" i="9" s="1"/>
  <c r="I356" i="9"/>
  <c r="H356" i="9"/>
  <c r="F356" i="9"/>
  <c r="J356" i="9" s="1"/>
  <c r="E356" i="9"/>
  <c r="L355" i="9"/>
  <c r="K355" i="9"/>
  <c r="O355" i="9" s="1"/>
  <c r="I355" i="9"/>
  <c r="H355" i="9"/>
  <c r="F355" i="9"/>
  <c r="J355" i="9" s="1"/>
  <c r="E355" i="9"/>
  <c r="L346" i="9"/>
  <c r="K346" i="9"/>
  <c r="O346" i="9" s="1"/>
  <c r="Q346" i="9" s="1"/>
  <c r="I346" i="9"/>
  <c r="H346" i="9"/>
  <c r="F346" i="9"/>
  <c r="J346" i="9" s="1"/>
  <c r="E346" i="9"/>
  <c r="L345" i="9"/>
  <c r="K345" i="9"/>
  <c r="O345" i="9" s="1"/>
  <c r="I345" i="9"/>
  <c r="H345" i="9"/>
  <c r="F345" i="9"/>
  <c r="J345" i="9" s="1"/>
  <c r="E345" i="9"/>
  <c r="L344" i="9"/>
  <c r="K344" i="9"/>
  <c r="O344" i="9" s="1"/>
  <c r="Q344" i="9" s="1"/>
  <c r="I344" i="9"/>
  <c r="H344" i="9"/>
  <c r="F344" i="9"/>
  <c r="J344" i="9" s="1"/>
  <c r="E344" i="9"/>
  <c r="L343" i="9"/>
  <c r="K343" i="9"/>
  <c r="O343" i="9" s="1"/>
  <c r="I343" i="9"/>
  <c r="H343" i="9"/>
  <c r="F343" i="9"/>
  <c r="J343" i="9" s="1"/>
  <c r="E343" i="9"/>
  <c r="L342" i="9"/>
  <c r="K342" i="9"/>
  <c r="O342" i="9" s="1"/>
  <c r="Q342" i="9" s="1"/>
  <c r="I342" i="9"/>
  <c r="H342" i="9"/>
  <c r="F342" i="9"/>
  <c r="J342" i="9" s="1"/>
  <c r="E342" i="9"/>
  <c r="L341" i="9"/>
  <c r="K341" i="9"/>
  <c r="O341" i="9" s="1"/>
  <c r="I341" i="9"/>
  <c r="H341" i="9"/>
  <c r="F341" i="9"/>
  <c r="J341" i="9" s="1"/>
  <c r="E341" i="9"/>
  <c r="L340" i="9"/>
  <c r="K340" i="9"/>
  <c r="O340" i="9" s="1"/>
  <c r="Q340" i="9" s="1"/>
  <c r="I340" i="9"/>
  <c r="H340" i="9"/>
  <c r="F340" i="9"/>
  <c r="J340" i="9" s="1"/>
  <c r="E340" i="9"/>
  <c r="L339" i="9"/>
  <c r="K339" i="9"/>
  <c r="O339" i="9" s="1"/>
  <c r="I339" i="9"/>
  <c r="H339" i="9"/>
  <c r="F339" i="9"/>
  <c r="J339" i="9" s="1"/>
  <c r="E339" i="9"/>
  <c r="L332" i="9"/>
  <c r="K332" i="9"/>
  <c r="O332" i="9" s="1"/>
  <c r="Q332" i="9" s="1"/>
  <c r="I332" i="9"/>
  <c r="H332" i="9"/>
  <c r="F332" i="9"/>
  <c r="J332" i="9" s="1"/>
  <c r="E332" i="9"/>
  <c r="L265" i="9"/>
  <c r="K265" i="9"/>
  <c r="O265" i="9" s="1"/>
  <c r="I265" i="9"/>
  <c r="H265" i="9"/>
  <c r="F265" i="9"/>
  <c r="J265" i="9" s="1"/>
  <c r="E265" i="9"/>
  <c r="L264" i="9"/>
  <c r="K264" i="9"/>
  <c r="O264" i="9" s="1"/>
  <c r="Q264" i="9" s="1"/>
  <c r="I264" i="9"/>
  <c r="H264" i="9"/>
  <c r="F264" i="9"/>
  <c r="J264" i="9" s="1"/>
  <c r="E264" i="9"/>
  <c r="L206" i="9"/>
  <c r="K206" i="9"/>
  <c r="O206" i="9" s="1"/>
  <c r="I206" i="9"/>
  <c r="H206" i="9"/>
  <c r="F206" i="9"/>
  <c r="J206" i="9" s="1"/>
  <c r="E206" i="9"/>
  <c r="L205" i="9"/>
  <c r="K205" i="9"/>
  <c r="O205" i="9" s="1"/>
  <c r="Q205" i="9" s="1"/>
  <c r="I205" i="9"/>
  <c r="H205" i="9"/>
  <c r="F205" i="9"/>
  <c r="J205" i="9" s="1"/>
  <c r="E205" i="9"/>
  <c r="L182" i="9"/>
  <c r="K182" i="9"/>
  <c r="O182" i="9" s="1"/>
  <c r="I182" i="9"/>
  <c r="H182" i="9"/>
  <c r="F182" i="9"/>
  <c r="J182" i="9" s="1"/>
  <c r="E182" i="9"/>
  <c r="L137" i="9"/>
  <c r="K137" i="9"/>
  <c r="I137" i="9"/>
  <c r="H137" i="9"/>
  <c r="F137" i="9"/>
  <c r="J137" i="9" s="1"/>
  <c r="E137" i="9"/>
  <c r="L183" i="9"/>
  <c r="K183" i="9"/>
  <c r="O183" i="9" s="1"/>
  <c r="I183" i="9"/>
  <c r="H183" i="9"/>
  <c r="F183" i="9"/>
  <c r="J183" i="9" s="1"/>
  <c r="E183" i="9"/>
  <c r="L357" i="9"/>
  <c r="K357" i="9"/>
  <c r="O357" i="9" s="1"/>
  <c r="Q357" i="9" s="1"/>
  <c r="I357" i="9"/>
  <c r="H357" i="9"/>
  <c r="F357" i="9"/>
  <c r="J357" i="9" s="1"/>
  <c r="E357" i="9"/>
  <c r="L305" i="9"/>
  <c r="K305" i="9"/>
  <c r="O305" i="9" s="1"/>
  <c r="I305" i="9"/>
  <c r="H305" i="9"/>
  <c r="F305" i="9"/>
  <c r="J305" i="9" s="1"/>
  <c r="E305" i="9"/>
  <c r="L266" i="9"/>
  <c r="K266" i="9"/>
  <c r="O266" i="9" s="1"/>
  <c r="Q266" i="9" s="1"/>
  <c r="I266" i="9"/>
  <c r="H266" i="9"/>
  <c r="F266" i="9"/>
  <c r="J266" i="9" s="1"/>
  <c r="E266" i="9"/>
  <c r="L207" i="9"/>
  <c r="K207" i="9"/>
  <c r="O207" i="9" s="1"/>
  <c r="I207" i="9"/>
  <c r="H207" i="9"/>
  <c r="F207" i="9"/>
  <c r="J207" i="9" s="1"/>
  <c r="E207" i="9"/>
  <c r="L307" i="9"/>
  <c r="K307" i="9"/>
  <c r="O307" i="9" s="1"/>
  <c r="Q307" i="9" s="1"/>
  <c r="I307" i="9"/>
  <c r="H307" i="9"/>
  <c r="F307" i="9"/>
  <c r="J307" i="9" s="1"/>
  <c r="E307" i="9"/>
  <c r="L306" i="9"/>
  <c r="K306" i="9"/>
  <c r="O306" i="9" s="1"/>
  <c r="I306" i="9"/>
  <c r="H306" i="9"/>
  <c r="F306" i="9"/>
  <c r="J306" i="9" s="1"/>
  <c r="E306" i="9"/>
  <c r="L304" i="9"/>
  <c r="K304" i="9"/>
  <c r="O304" i="9" s="1"/>
  <c r="Q304" i="9" s="1"/>
  <c r="I304" i="9"/>
  <c r="H304" i="9"/>
  <c r="F304" i="9"/>
  <c r="J304" i="9" s="1"/>
  <c r="E304" i="9"/>
  <c r="L303" i="9"/>
  <c r="K303" i="9"/>
  <c r="O303" i="9" s="1"/>
  <c r="I303" i="9"/>
  <c r="H303" i="9"/>
  <c r="F303" i="9"/>
  <c r="J303" i="9" s="1"/>
  <c r="E303" i="9"/>
  <c r="L302" i="9"/>
  <c r="K302" i="9"/>
  <c r="O302" i="9" s="1"/>
  <c r="Q302" i="9" s="1"/>
  <c r="I302" i="9"/>
  <c r="H302" i="9"/>
  <c r="F302" i="9"/>
  <c r="J302" i="9" s="1"/>
  <c r="E302" i="9"/>
  <c r="L379" i="9"/>
  <c r="K379" i="9"/>
  <c r="O379" i="9" s="1"/>
  <c r="I379" i="9"/>
  <c r="H379" i="9"/>
  <c r="F379" i="9"/>
  <c r="J379" i="9" s="1"/>
  <c r="E379" i="9"/>
  <c r="L359" i="9"/>
  <c r="K359" i="9"/>
  <c r="O359" i="9" s="1"/>
  <c r="Q359" i="9" s="1"/>
  <c r="I359" i="9"/>
  <c r="H359" i="9"/>
  <c r="F359" i="9"/>
  <c r="J359" i="9" s="1"/>
  <c r="E359" i="9"/>
  <c r="L358" i="9"/>
  <c r="K358" i="9"/>
  <c r="O358" i="9" s="1"/>
  <c r="I358" i="9"/>
  <c r="H358" i="9"/>
  <c r="F358" i="9"/>
  <c r="J358" i="9" s="1"/>
  <c r="E358" i="9"/>
  <c r="L347" i="9"/>
  <c r="K347" i="9"/>
  <c r="O347" i="9" s="1"/>
  <c r="I347" i="9"/>
  <c r="H347" i="9"/>
  <c r="F347" i="9"/>
  <c r="J347" i="9" s="1"/>
  <c r="E347" i="9"/>
  <c r="L287" i="9"/>
  <c r="K287" i="9"/>
  <c r="O287" i="9" s="1"/>
  <c r="I287" i="9"/>
  <c r="H287" i="9"/>
  <c r="F287" i="9"/>
  <c r="J287" i="9" s="1"/>
  <c r="E287" i="9"/>
  <c r="L286" i="9"/>
  <c r="K286" i="9"/>
  <c r="O286" i="9" s="1"/>
  <c r="Q286" i="9" s="1"/>
  <c r="I286" i="9"/>
  <c r="H286" i="9"/>
  <c r="F286" i="9"/>
  <c r="J286" i="9" s="1"/>
  <c r="E286" i="9"/>
  <c r="L285" i="9"/>
  <c r="K285" i="9"/>
  <c r="O285" i="9" s="1"/>
  <c r="I285" i="9"/>
  <c r="H285" i="9"/>
  <c r="F285" i="9"/>
  <c r="J285" i="9" s="1"/>
  <c r="E285" i="9"/>
  <c r="L284" i="9"/>
  <c r="K284" i="9"/>
  <c r="O284" i="9" s="1"/>
  <c r="Q284" i="9" s="1"/>
  <c r="I284" i="9"/>
  <c r="H284" i="9"/>
  <c r="F284" i="9"/>
  <c r="J284" i="9" s="1"/>
  <c r="E284" i="9"/>
  <c r="L269" i="9"/>
  <c r="K269" i="9"/>
  <c r="O269" i="9" s="1"/>
  <c r="I269" i="9"/>
  <c r="H269" i="9"/>
  <c r="F269" i="9"/>
  <c r="J269" i="9" s="1"/>
  <c r="E269" i="9"/>
  <c r="L268" i="9"/>
  <c r="K268" i="9"/>
  <c r="O268" i="9" s="1"/>
  <c r="Q268" i="9" s="1"/>
  <c r="I268" i="9"/>
  <c r="H268" i="9"/>
  <c r="F268" i="9"/>
  <c r="J268" i="9" s="1"/>
  <c r="E268" i="9"/>
  <c r="L267" i="9"/>
  <c r="K267" i="9"/>
  <c r="O267" i="9" s="1"/>
  <c r="I267" i="9"/>
  <c r="H267" i="9"/>
  <c r="F267" i="9"/>
  <c r="J267" i="9" s="1"/>
  <c r="E267" i="9"/>
  <c r="L208" i="9"/>
  <c r="K208" i="9"/>
  <c r="O208" i="9" s="1"/>
  <c r="I208" i="9"/>
  <c r="H208" i="9"/>
  <c r="F208" i="9"/>
  <c r="J208" i="9" s="1"/>
  <c r="E208" i="9"/>
  <c r="L138" i="9"/>
  <c r="K138" i="9"/>
  <c r="O138" i="9" s="1"/>
  <c r="I138" i="9"/>
  <c r="H138" i="9"/>
  <c r="F138" i="9"/>
  <c r="J138" i="9" s="1"/>
  <c r="E138" i="9"/>
  <c r="L91" i="9"/>
  <c r="K91" i="9"/>
  <c r="I91" i="9"/>
  <c r="H91" i="9"/>
  <c r="F91" i="9"/>
  <c r="J91" i="9" s="1"/>
  <c r="E91" i="9"/>
  <c r="L309" i="9"/>
  <c r="K309" i="9"/>
  <c r="O309" i="9" s="1"/>
  <c r="I309" i="9"/>
  <c r="H309" i="9"/>
  <c r="F309" i="9"/>
  <c r="J309" i="9" s="1"/>
  <c r="E309" i="9"/>
  <c r="L308" i="9"/>
  <c r="K308" i="9"/>
  <c r="O308" i="9" s="1"/>
  <c r="I308" i="9"/>
  <c r="H308" i="9"/>
  <c r="F308" i="9"/>
  <c r="J308" i="9" s="1"/>
  <c r="E308" i="9"/>
  <c r="L209" i="9"/>
  <c r="K209" i="9"/>
  <c r="O209" i="9" s="1"/>
  <c r="I209" i="9"/>
  <c r="H209" i="9"/>
  <c r="F209" i="9"/>
  <c r="J209" i="9" s="1"/>
  <c r="E209" i="9"/>
  <c r="L421" i="9"/>
  <c r="K421" i="9"/>
  <c r="I421" i="9"/>
  <c r="H421" i="9"/>
  <c r="F421" i="9"/>
  <c r="J421" i="9" s="1"/>
  <c r="E421" i="9"/>
  <c r="L312" i="9"/>
  <c r="K312" i="9"/>
  <c r="O312" i="9" s="1"/>
  <c r="I312" i="9"/>
  <c r="H312" i="9"/>
  <c r="F312" i="9"/>
  <c r="J312" i="9" s="1"/>
  <c r="E312" i="9"/>
  <c r="L311" i="9"/>
  <c r="K311" i="9"/>
  <c r="O311" i="9" s="1"/>
  <c r="I311" i="9"/>
  <c r="H311" i="9"/>
  <c r="F311" i="9"/>
  <c r="J311" i="9" s="1"/>
  <c r="E311" i="9"/>
  <c r="L310" i="9"/>
  <c r="K310" i="9"/>
  <c r="O310" i="9" s="1"/>
  <c r="I310" i="9"/>
  <c r="H310" i="9"/>
  <c r="F310" i="9"/>
  <c r="J310" i="9" s="1"/>
  <c r="E310" i="9"/>
  <c r="L109" i="9"/>
  <c r="K109" i="9"/>
  <c r="O109" i="9" s="1"/>
  <c r="Q109" i="9" s="1"/>
  <c r="I109" i="9"/>
  <c r="H109" i="9"/>
  <c r="F109" i="9"/>
  <c r="J109" i="9" s="1"/>
  <c r="E109" i="9"/>
  <c r="L139" i="9"/>
  <c r="K139" i="9"/>
  <c r="O139" i="9" s="1"/>
  <c r="I139" i="9"/>
  <c r="H139" i="9"/>
  <c r="F139" i="9"/>
  <c r="J139" i="9" s="1"/>
  <c r="E139" i="9"/>
  <c r="L184" i="9"/>
  <c r="K184" i="9"/>
  <c r="O184" i="9" s="1"/>
  <c r="Q184" i="9" s="1"/>
  <c r="I184" i="9"/>
  <c r="H184" i="9"/>
  <c r="F184" i="9"/>
  <c r="J184" i="9" s="1"/>
  <c r="E184" i="9"/>
  <c r="L333" i="9"/>
  <c r="K333" i="9"/>
  <c r="O333" i="9" s="1"/>
  <c r="I333" i="9"/>
  <c r="H333" i="9"/>
  <c r="F333" i="9"/>
  <c r="J333" i="9" s="1"/>
  <c r="E333" i="9"/>
  <c r="L456" i="9"/>
  <c r="K456" i="9"/>
  <c r="O456" i="9" s="1"/>
  <c r="I456" i="9"/>
  <c r="H456" i="9"/>
  <c r="F456" i="9"/>
  <c r="J456" i="9" s="1"/>
  <c r="E456" i="9"/>
  <c r="L117" i="9"/>
  <c r="K117" i="9"/>
  <c r="O117" i="9" s="1"/>
  <c r="I117" i="9"/>
  <c r="H117" i="9"/>
  <c r="F117" i="9"/>
  <c r="J117" i="9" s="1"/>
  <c r="E117" i="9"/>
  <c r="L93" i="9"/>
  <c r="K93" i="9"/>
  <c r="O93" i="9" s="1"/>
  <c r="Q93" i="9" s="1"/>
  <c r="I93" i="9"/>
  <c r="H93" i="9"/>
  <c r="F93" i="9"/>
  <c r="J93" i="9" s="1"/>
  <c r="E93" i="9"/>
  <c r="L92" i="9"/>
  <c r="K92" i="9"/>
  <c r="O92" i="9" s="1"/>
  <c r="I92" i="9"/>
  <c r="H92" i="9"/>
  <c r="F92" i="9"/>
  <c r="J92" i="9" s="1"/>
  <c r="E92" i="9"/>
  <c r="L83" i="9"/>
  <c r="K83" i="9"/>
  <c r="O83" i="9" s="1"/>
  <c r="Q83" i="9" s="1"/>
  <c r="I83" i="9"/>
  <c r="H83" i="9"/>
  <c r="F83" i="9"/>
  <c r="J83" i="9" s="1"/>
  <c r="E83" i="9"/>
  <c r="L171" i="9"/>
  <c r="K171" i="9"/>
  <c r="O171" i="9" s="1"/>
  <c r="I171" i="9"/>
  <c r="H171" i="9"/>
  <c r="F171" i="9"/>
  <c r="J171" i="9" s="1"/>
  <c r="E171" i="9"/>
  <c r="L46" i="9"/>
  <c r="K46" i="9"/>
  <c r="O46" i="9" s="1"/>
  <c r="Q46" i="9" s="1"/>
  <c r="I46" i="9"/>
  <c r="H46" i="9"/>
  <c r="F46" i="9"/>
  <c r="J46" i="9" s="1"/>
  <c r="E46" i="9"/>
  <c r="L407" i="9"/>
  <c r="K407" i="9"/>
  <c r="O407" i="9" s="1"/>
  <c r="I407" i="9"/>
  <c r="H407" i="9"/>
  <c r="F407" i="9"/>
  <c r="J407" i="9" s="1"/>
  <c r="E407" i="9"/>
  <c r="L210" i="9"/>
  <c r="K210" i="9"/>
  <c r="O210" i="9" s="1"/>
  <c r="Q210" i="9" s="1"/>
  <c r="I210" i="9"/>
  <c r="H210" i="9"/>
  <c r="F210" i="9"/>
  <c r="J210" i="9" s="1"/>
  <c r="E210" i="9"/>
  <c r="L316" i="9"/>
  <c r="K316" i="9"/>
  <c r="O316" i="9" s="1"/>
  <c r="I316" i="9"/>
  <c r="H316" i="9"/>
  <c r="F316" i="9"/>
  <c r="J316" i="9" s="1"/>
  <c r="E316" i="9"/>
  <c r="L185" i="9"/>
  <c r="K185" i="9"/>
  <c r="O185" i="9" s="1"/>
  <c r="Q185" i="9" s="1"/>
  <c r="I185" i="9"/>
  <c r="H185" i="9"/>
  <c r="F185" i="9"/>
  <c r="J185" i="9" s="1"/>
  <c r="E185" i="9"/>
  <c r="L47" i="9"/>
  <c r="K47" i="9"/>
  <c r="O47" i="9" s="1"/>
  <c r="I47" i="9"/>
  <c r="H47" i="9"/>
  <c r="F47" i="9"/>
  <c r="J47" i="9" s="1"/>
  <c r="E47" i="9"/>
  <c r="L211" i="9"/>
  <c r="K211" i="9"/>
  <c r="O211" i="9" s="1"/>
  <c r="Q211" i="9" s="1"/>
  <c r="I211" i="9"/>
  <c r="H211" i="9"/>
  <c r="F211" i="9"/>
  <c r="J211" i="9" s="1"/>
  <c r="E211" i="9"/>
  <c r="L186" i="9"/>
  <c r="K186" i="9"/>
  <c r="O186" i="9" s="1"/>
  <c r="I186" i="9"/>
  <c r="H186" i="9"/>
  <c r="F186" i="9"/>
  <c r="J186" i="9" s="1"/>
  <c r="E186" i="9"/>
  <c r="L158" i="9"/>
  <c r="K158" i="9"/>
  <c r="O158" i="9" s="1"/>
  <c r="Q158" i="9" s="1"/>
  <c r="I158" i="9"/>
  <c r="H158" i="9"/>
  <c r="F158" i="9"/>
  <c r="J158" i="9" s="1"/>
  <c r="E158" i="9"/>
  <c r="L422" i="9"/>
  <c r="K422" i="9"/>
  <c r="O422" i="9" s="1"/>
  <c r="I422" i="9"/>
  <c r="H422" i="9"/>
  <c r="F422" i="9"/>
  <c r="J422" i="9" s="1"/>
  <c r="E422" i="9"/>
  <c r="L244" i="9"/>
  <c r="K244" i="9"/>
  <c r="O244" i="9" s="1"/>
  <c r="Q244" i="9" s="1"/>
  <c r="I244" i="9"/>
  <c r="H244" i="9"/>
  <c r="F244" i="9"/>
  <c r="J244" i="9" s="1"/>
  <c r="E244" i="9"/>
  <c r="L187" i="9"/>
  <c r="K187" i="9"/>
  <c r="O187" i="9" s="1"/>
  <c r="I187" i="9"/>
  <c r="H187" i="9"/>
  <c r="F187" i="9"/>
  <c r="J187" i="9" s="1"/>
  <c r="E187" i="9"/>
  <c r="L160" i="9"/>
  <c r="K160" i="9"/>
  <c r="O160" i="9" s="1"/>
  <c r="Q160" i="9" s="1"/>
  <c r="I160" i="9"/>
  <c r="H160" i="9"/>
  <c r="F160" i="9"/>
  <c r="J160" i="9" s="1"/>
  <c r="E160" i="9"/>
  <c r="L159" i="9"/>
  <c r="K159" i="9"/>
  <c r="O159" i="9" s="1"/>
  <c r="I159" i="9"/>
  <c r="H159" i="9"/>
  <c r="F159" i="9"/>
  <c r="J159" i="9" s="1"/>
  <c r="E159" i="9"/>
  <c r="L408" i="9"/>
  <c r="K408" i="9"/>
  <c r="O408" i="9" s="1"/>
  <c r="Q408" i="9" s="1"/>
  <c r="I408" i="9"/>
  <c r="H408" i="9"/>
  <c r="F408" i="9"/>
  <c r="J408" i="9" s="1"/>
  <c r="E408" i="9"/>
  <c r="L443" i="9"/>
  <c r="K443" i="9"/>
  <c r="O443" i="9" s="1"/>
  <c r="I443" i="9"/>
  <c r="H443" i="9"/>
  <c r="F443" i="9"/>
  <c r="J443" i="9" s="1"/>
  <c r="E443" i="9"/>
  <c r="L384" i="9"/>
  <c r="K384" i="9"/>
  <c r="O384" i="9" s="1"/>
  <c r="Q384" i="9" s="1"/>
  <c r="I384" i="9"/>
  <c r="H384" i="9"/>
  <c r="F384" i="9"/>
  <c r="J384" i="9" s="1"/>
  <c r="E384" i="9"/>
  <c r="L318" i="9"/>
  <c r="K318" i="9"/>
  <c r="O318" i="9" s="1"/>
  <c r="I318" i="9"/>
  <c r="H318" i="9"/>
  <c r="F318" i="9"/>
  <c r="J318" i="9" s="1"/>
  <c r="E318" i="9"/>
  <c r="L317" i="9"/>
  <c r="K317" i="9"/>
  <c r="O317" i="9" s="1"/>
  <c r="Q317" i="9" s="1"/>
  <c r="I317" i="9"/>
  <c r="H317" i="9"/>
  <c r="F317" i="9"/>
  <c r="J317" i="9" s="1"/>
  <c r="E317" i="9"/>
  <c r="L245" i="9"/>
  <c r="K245" i="9"/>
  <c r="O245" i="9" s="1"/>
  <c r="I245" i="9"/>
  <c r="H245" i="9"/>
  <c r="F245" i="9"/>
  <c r="J245" i="9" s="1"/>
  <c r="P245" i="9" s="1"/>
  <c r="E245" i="9"/>
  <c r="L213" i="9"/>
  <c r="K213" i="9"/>
  <c r="O213" i="9" s="1"/>
  <c r="Q213" i="9" s="1"/>
  <c r="I213" i="9"/>
  <c r="H213" i="9"/>
  <c r="F213" i="9"/>
  <c r="J213" i="9" s="1"/>
  <c r="E213" i="9"/>
  <c r="L212" i="9"/>
  <c r="K212" i="9"/>
  <c r="O212" i="9" s="1"/>
  <c r="I212" i="9"/>
  <c r="H212" i="9"/>
  <c r="F212" i="9"/>
  <c r="J212" i="9" s="1"/>
  <c r="E212" i="9"/>
  <c r="L190" i="9"/>
  <c r="K190" i="9"/>
  <c r="O190" i="9" s="1"/>
  <c r="Q190" i="9" s="1"/>
  <c r="I190" i="9"/>
  <c r="H190" i="9"/>
  <c r="F190" i="9"/>
  <c r="J190" i="9" s="1"/>
  <c r="E190" i="9"/>
  <c r="L189" i="9"/>
  <c r="K189" i="9"/>
  <c r="O189" i="9" s="1"/>
  <c r="I189" i="9"/>
  <c r="H189" i="9"/>
  <c r="F189" i="9"/>
  <c r="J189" i="9" s="1"/>
  <c r="E189" i="9"/>
  <c r="L188" i="9"/>
  <c r="K188" i="9"/>
  <c r="O188" i="9" s="1"/>
  <c r="Q188" i="9" s="1"/>
  <c r="I188" i="9"/>
  <c r="H188" i="9"/>
  <c r="F188" i="9"/>
  <c r="J188" i="9" s="1"/>
  <c r="E188" i="9"/>
  <c r="L147" i="9"/>
  <c r="K147" i="9"/>
  <c r="O147" i="9" s="1"/>
  <c r="I147" i="9"/>
  <c r="H147" i="9"/>
  <c r="F147" i="9"/>
  <c r="J147" i="9" s="1"/>
  <c r="E147" i="9"/>
  <c r="L140" i="9"/>
  <c r="K140" i="9"/>
  <c r="O140" i="9" s="1"/>
  <c r="Q140" i="9" s="1"/>
  <c r="I140" i="9"/>
  <c r="H140" i="9"/>
  <c r="F140" i="9"/>
  <c r="J140" i="9" s="1"/>
  <c r="E140" i="9"/>
  <c r="L118" i="9"/>
  <c r="K118" i="9"/>
  <c r="O118" i="9" s="1"/>
  <c r="I118" i="9"/>
  <c r="H118" i="9"/>
  <c r="F118" i="9"/>
  <c r="J118" i="9" s="1"/>
  <c r="E118" i="9"/>
  <c r="L94" i="9"/>
  <c r="K94" i="9"/>
  <c r="O94" i="9" s="1"/>
  <c r="Q94" i="9" s="1"/>
  <c r="I94" i="9"/>
  <c r="H94" i="9"/>
  <c r="F94" i="9"/>
  <c r="J94" i="9" s="1"/>
  <c r="E94" i="9"/>
  <c r="L61" i="9"/>
  <c r="K61" i="9"/>
  <c r="O61" i="9" s="1"/>
  <c r="I61" i="9"/>
  <c r="H61" i="9"/>
  <c r="F61" i="9"/>
  <c r="J61" i="9" s="1"/>
  <c r="E61" i="9"/>
  <c r="L19" i="9"/>
  <c r="K19" i="9"/>
  <c r="O19" i="9" s="1"/>
  <c r="Q19" i="9" s="1"/>
  <c r="I19" i="9"/>
  <c r="H19" i="9"/>
  <c r="F19" i="9"/>
  <c r="J19" i="9" s="1"/>
  <c r="E19" i="9"/>
  <c r="L2" i="9"/>
  <c r="K2" i="9"/>
  <c r="O2" i="9" s="1"/>
  <c r="I2" i="9"/>
  <c r="H2" i="9"/>
  <c r="F2" i="9"/>
  <c r="J2" i="9" s="1"/>
  <c r="E2" i="9"/>
  <c r="L424" i="9"/>
  <c r="K424" i="9"/>
  <c r="O424" i="9" s="1"/>
  <c r="Q424" i="9" s="1"/>
  <c r="I424" i="9"/>
  <c r="H424" i="9"/>
  <c r="F424" i="9"/>
  <c r="J424" i="9" s="1"/>
  <c r="E424" i="9"/>
  <c r="L423" i="9"/>
  <c r="K423" i="9"/>
  <c r="O423" i="9" s="1"/>
  <c r="I423" i="9"/>
  <c r="H423" i="9"/>
  <c r="F423" i="9"/>
  <c r="J423" i="9" s="1"/>
  <c r="P423" i="9" s="1"/>
  <c r="E423" i="9"/>
  <c r="L409" i="9"/>
  <c r="K409" i="9"/>
  <c r="O409" i="9" s="1"/>
  <c r="Q409" i="9" s="1"/>
  <c r="I409" i="9"/>
  <c r="H409" i="9"/>
  <c r="F409" i="9"/>
  <c r="J409" i="9" s="1"/>
  <c r="E409" i="9"/>
  <c r="L396" i="9"/>
  <c r="K396" i="9"/>
  <c r="O396" i="9" s="1"/>
  <c r="I396" i="9"/>
  <c r="H396" i="9"/>
  <c r="F396" i="9"/>
  <c r="J396" i="9" s="1"/>
  <c r="E396" i="9"/>
  <c r="L395" i="9"/>
  <c r="K395" i="9"/>
  <c r="O395" i="9" s="1"/>
  <c r="Q395" i="9" s="1"/>
  <c r="I395" i="9"/>
  <c r="H395" i="9"/>
  <c r="F395" i="9"/>
  <c r="J395" i="9" s="1"/>
  <c r="E395" i="9"/>
  <c r="L319" i="9"/>
  <c r="K319" i="9"/>
  <c r="O319" i="9" s="1"/>
  <c r="I319" i="9"/>
  <c r="H319" i="9"/>
  <c r="F319" i="9"/>
  <c r="J319" i="9" s="1"/>
  <c r="P319" i="9" s="1"/>
  <c r="E319" i="9"/>
  <c r="L191" i="9"/>
  <c r="K191" i="9"/>
  <c r="O191" i="9" s="1"/>
  <c r="Q191" i="9" s="1"/>
  <c r="I191" i="9"/>
  <c r="H191" i="9"/>
  <c r="F191" i="9"/>
  <c r="J191" i="9" s="1"/>
  <c r="E191" i="9"/>
  <c r="L110" i="9"/>
  <c r="K110" i="9"/>
  <c r="O110" i="9" s="1"/>
  <c r="I110" i="9"/>
  <c r="H110" i="9"/>
  <c r="F110" i="9"/>
  <c r="J110" i="9" s="1"/>
  <c r="E110" i="9"/>
  <c r="L48" i="9"/>
  <c r="K48" i="9"/>
  <c r="O48" i="9" s="1"/>
  <c r="Q48" i="9" s="1"/>
  <c r="I48" i="9"/>
  <c r="H48" i="9"/>
  <c r="F48" i="9"/>
  <c r="J48" i="9" s="1"/>
  <c r="E48" i="9"/>
  <c r="L20" i="9"/>
  <c r="K20" i="9"/>
  <c r="O20" i="9" s="1"/>
  <c r="I20" i="9"/>
  <c r="H20" i="9"/>
  <c r="F20" i="9"/>
  <c r="J20" i="9" s="1"/>
  <c r="P20" i="9" s="1"/>
  <c r="E20" i="9"/>
  <c r="L172" i="9"/>
  <c r="K172" i="9"/>
  <c r="O172" i="9" s="1"/>
  <c r="Q172" i="9" s="1"/>
  <c r="I172" i="9"/>
  <c r="H172" i="9"/>
  <c r="F172" i="9"/>
  <c r="J172" i="9" s="1"/>
  <c r="E172" i="9"/>
  <c r="L313" i="9"/>
  <c r="K313" i="9"/>
  <c r="O313" i="9" s="1"/>
  <c r="I313" i="9"/>
  <c r="H313" i="9"/>
  <c r="F313" i="9"/>
  <c r="J313" i="9" s="1"/>
  <c r="P313" i="9" s="1"/>
  <c r="E313" i="9"/>
  <c r="L457" i="9"/>
  <c r="K457" i="9"/>
  <c r="O457" i="9" s="1"/>
  <c r="Q457" i="9" s="1"/>
  <c r="I457" i="9"/>
  <c r="H457" i="9"/>
  <c r="F457" i="9"/>
  <c r="J457" i="9" s="1"/>
  <c r="E457" i="9"/>
  <c r="L444" i="9"/>
  <c r="K444" i="9"/>
  <c r="O444" i="9" s="1"/>
  <c r="I444" i="9"/>
  <c r="H444" i="9"/>
  <c r="F444" i="9"/>
  <c r="J444" i="9" s="1"/>
  <c r="P444" i="9" s="1"/>
  <c r="E444" i="9"/>
  <c r="L411" i="9"/>
  <c r="K411" i="9"/>
  <c r="O411" i="9" s="1"/>
  <c r="Q411" i="9" s="1"/>
  <c r="I411" i="9"/>
  <c r="H411" i="9"/>
  <c r="F411" i="9"/>
  <c r="J411" i="9" s="1"/>
  <c r="E411" i="9"/>
  <c r="L410" i="9"/>
  <c r="K410" i="9"/>
  <c r="O410" i="9" s="1"/>
  <c r="I410" i="9"/>
  <c r="H410" i="9"/>
  <c r="F410" i="9"/>
  <c r="J410" i="9" s="1"/>
  <c r="P410" i="9" s="1"/>
  <c r="E410" i="9"/>
  <c r="L397" i="9"/>
  <c r="K397" i="9"/>
  <c r="O397" i="9" s="1"/>
  <c r="Q397" i="9" s="1"/>
  <c r="I397" i="9"/>
  <c r="H397" i="9"/>
  <c r="F397" i="9"/>
  <c r="J397" i="9" s="1"/>
  <c r="E397" i="9"/>
  <c r="L385" i="9"/>
  <c r="K385" i="9"/>
  <c r="O385" i="9" s="1"/>
  <c r="I385" i="9"/>
  <c r="H385" i="9"/>
  <c r="F385" i="9"/>
  <c r="J385" i="9" s="1"/>
  <c r="P385" i="9" s="1"/>
  <c r="E385" i="9"/>
  <c r="L320" i="9"/>
  <c r="K320" i="9"/>
  <c r="O320" i="9" s="1"/>
  <c r="Q320" i="9" s="1"/>
  <c r="I320" i="9"/>
  <c r="H320" i="9"/>
  <c r="F320" i="9"/>
  <c r="J320" i="9" s="1"/>
  <c r="E320" i="9"/>
  <c r="L246" i="9"/>
  <c r="K246" i="9"/>
  <c r="O246" i="9" s="1"/>
  <c r="I246" i="9"/>
  <c r="H246" i="9"/>
  <c r="F246" i="9"/>
  <c r="J246" i="9" s="1"/>
  <c r="E246" i="9"/>
  <c r="L233" i="9"/>
  <c r="K233" i="9"/>
  <c r="O233" i="9" s="1"/>
  <c r="Q233" i="9" s="1"/>
  <c r="I233" i="9"/>
  <c r="H233" i="9"/>
  <c r="F233" i="9"/>
  <c r="J233" i="9" s="1"/>
  <c r="E233" i="9"/>
  <c r="L232" i="9"/>
  <c r="K232" i="9"/>
  <c r="O232" i="9" s="1"/>
  <c r="I232" i="9"/>
  <c r="H232" i="9"/>
  <c r="F232" i="9"/>
  <c r="J232" i="9" s="1"/>
  <c r="P232" i="9" s="1"/>
  <c r="E232" i="9"/>
  <c r="L223" i="9"/>
  <c r="K223" i="9"/>
  <c r="O223" i="9" s="1"/>
  <c r="Q223" i="9" s="1"/>
  <c r="I223" i="9"/>
  <c r="H223" i="9"/>
  <c r="F223" i="9"/>
  <c r="J223" i="9" s="1"/>
  <c r="E223" i="9"/>
  <c r="L216" i="9"/>
  <c r="K216" i="9"/>
  <c r="O216" i="9" s="1"/>
  <c r="I216" i="9"/>
  <c r="H216" i="9"/>
  <c r="F216" i="9"/>
  <c r="J216" i="9" s="1"/>
  <c r="P216" i="9" s="1"/>
  <c r="E216" i="9"/>
  <c r="L215" i="9"/>
  <c r="K215" i="9"/>
  <c r="O215" i="9" s="1"/>
  <c r="Q215" i="9" s="1"/>
  <c r="I215" i="9"/>
  <c r="H215" i="9"/>
  <c r="F215" i="9"/>
  <c r="J215" i="9" s="1"/>
  <c r="E215" i="9"/>
  <c r="L214" i="9"/>
  <c r="K214" i="9"/>
  <c r="O214" i="9" s="1"/>
  <c r="I214" i="9"/>
  <c r="H214" i="9"/>
  <c r="F214" i="9"/>
  <c r="J214" i="9" s="1"/>
  <c r="P214" i="9" s="1"/>
  <c r="E214" i="9"/>
  <c r="L192" i="9"/>
  <c r="K192" i="9"/>
  <c r="O192" i="9" s="1"/>
  <c r="Q192" i="9" s="1"/>
  <c r="I192" i="9"/>
  <c r="H192" i="9"/>
  <c r="F192" i="9"/>
  <c r="J192" i="9" s="1"/>
  <c r="E192" i="9"/>
  <c r="L162" i="9"/>
  <c r="K162" i="9"/>
  <c r="O162" i="9" s="1"/>
  <c r="I162" i="9"/>
  <c r="H162" i="9"/>
  <c r="F162" i="9"/>
  <c r="J162" i="9" s="1"/>
  <c r="P162" i="9" s="1"/>
  <c r="E162" i="9"/>
  <c r="L161" i="9"/>
  <c r="K161" i="9"/>
  <c r="O161" i="9" s="1"/>
  <c r="Q161" i="9" s="1"/>
  <c r="I161" i="9"/>
  <c r="H161" i="9"/>
  <c r="F161" i="9"/>
  <c r="J161" i="9" s="1"/>
  <c r="E161" i="9"/>
  <c r="L143" i="9"/>
  <c r="K143" i="9"/>
  <c r="O143" i="9" s="1"/>
  <c r="I143" i="9"/>
  <c r="H143" i="9"/>
  <c r="F143" i="9"/>
  <c r="J143" i="9" s="1"/>
  <c r="P143" i="9" s="1"/>
  <c r="E143" i="9"/>
  <c r="L142" i="9"/>
  <c r="K142" i="9"/>
  <c r="O142" i="9" s="1"/>
  <c r="Q142" i="9" s="1"/>
  <c r="I142" i="9"/>
  <c r="H142" i="9"/>
  <c r="F142" i="9"/>
  <c r="J142" i="9" s="1"/>
  <c r="E142" i="9"/>
  <c r="L141" i="9"/>
  <c r="K141" i="9"/>
  <c r="O141" i="9" s="1"/>
  <c r="I141" i="9"/>
  <c r="H141" i="9"/>
  <c r="F141" i="9"/>
  <c r="J141" i="9" s="1"/>
  <c r="P141" i="9" s="1"/>
  <c r="E141" i="9"/>
  <c r="L121" i="9"/>
  <c r="K121" i="9"/>
  <c r="O121" i="9" s="1"/>
  <c r="Q121" i="9" s="1"/>
  <c r="I121" i="9"/>
  <c r="H121" i="9"/>
  <c r="F121" i="9"/>
  <c r="J121" i="9" s="1"/>
  <c r="E121" i="9"/>
  <c r="L120" i="9"/>
  <c r="K120" i="9"/>
  <c r="I120" i="9"/>
  <c r="H120" i="9"/>
  <c r="F120" i="9"/>
  <c r="J120" i="9" s="1"/>
  <c r="E120" i="9"/>
  <c r="L119" i="9"/>
  <c r="K119" i="9"/>
  <c r="O119" i="9" s="1"/>
  <c r="Q119" i="9" s="1"/>
  <c r="I119" i="9"/>
  <c r="H119" i="9"/>
  <c r="F119" i="9"/>
  <c r="J119" i="9" s="1"/>
  <c r="E119" i="9"/>
  <c r="L111" i="9"/>
  <c r="K111" i="9"/>
  <c r="O111" i="9" s="1"/>
  <c r="I111" i="9"/>
  <c r="H111" i="9"/>
  <c r="F111" i="9"/>
  <c r="J111" i="9" s="1"/>
  <c r="P111" i="9" s="1"/>
  <c r="E111" i="9"/>
  <c r="L98" i="9"/>
  <c r="K98" i="9"/>
  <c r="O98" i="9" s="1"/>
  <c r="Q98" i="9" s="1"/>
  <c r="I98" i="9"/>
  <c r="H98" i="9"/>
  <c r="F98" i="9"/>
  <c r="J98" i="9" s="1"/>
  <c r="E98" i="9"/>
  <c r="L97" i="9"/>
  <c r="K97" i="9"/>
  <c r="O97" i="9" s="1"/>
  <c r="I97" i="9"/>
  <c r="H97" i="9"/>
  <c r="F97" i="9"/>
  <c r="J97" i="9" s="1"/>
  <c r="P97" i="9" s="1"/>
  <c r="E97" i="9"/>
  <c r="L96" i="9"/>
  <c r="K96" i="9"/>
  <c r="O96" i="9" s="1"/>
  <c r="Q96" i="9" s="1"/>
  <c r="I96" i="9"/>
  <c r="H96" i="9"/>
  <c r="F96" i="9"/>
  <c r="J96" i="9" s="1"/>
  <c r="E96" i="9"/>
  <c r="L95" i="9"/>
  <c r="K95" i="9"/>
  <c r="O95" i="9" s="1"/>
  <c r="I95" i="9"/>
  <c r="H95" i="9"/>
  <c r="F95" i="9"/>
  <c r="J95" i="9" s="1"/>
  <c r="E95" i="9"/>
  <c r="L84" i="9"/>
  <c r="K84" i="9"/>
  <c r="O84" i="9" s="1"/>
  <c r="Q84" i="9" s="1"/>
  <c r="I84" i="9"/>
  <c r="H84" i="9"/>
  <c r="F84" i="9"/>
  <c r="J84" i="9" s="1"/>
  <c r="E84" i="9"/>
  <c r="L77" i="9"/>
  <c r="K77" i="9"/>
  <c r="O77" i="9" s="1"/>
  <c r="I77" i="9"/>
  <c r="H77" i="9"/>
  <c r="F77" i="9"/>
  <c r="J77" i="9" s="1"/>
  <c r="E77" i="9"/>
  <c r="L76" i="9"/>
  <c r="K76" i="9"/>
  <c r="O76" i="9" s="1"/>
  <c r="Q76" i="9" s="1"/>
  <c r="I76" i="9"/>
  <c r="H76" i="9"/>
  <c r="F76" i="9"/>
  <c r="J76" i="9" s="1"/>
  <c r="E76" i="9"/>
  <c r="L75" i="9"/>
  <c r="K75" i="9"/>
  <c r="O75" i="9" s="1"/>
  <c r="I75" i="9"/>
  <c r="H75" i="9"/>
  <c r="F75" i="9"/>
  <c r="J75" i="9" s="1"/>
  <c r="E75" i="9"/>
  <c r="L49" i="9"/>
  <c r="K49" i="9"/>
  <c r="O49" i="9" s="1"/>
  <c r="Q49" i="9" s="1"/>
  <c r="I49" i="9"/>
  <c r="H49" i="9"/>
  <c r="F49" i="9"/>
  <c r="J49" i="9" s="1"/>
  <c r="E49" i="9"/>
  <c r="L38" i="9"/>
  <c r="K38" i="9"/>
  <c r="O38" i="9" s="1"/>
  <c r="I38" i="9"/>
  <c r="H38" i="9"/>
  <c r="F38" i="9"/>
  <c r="J38" i="9" s="1"/>
  <c r="E38" i="9"/>
  <c r="L37" i="9"/>
  <c r="K37" i="9"/>
  <c r="O37" i="9" s="1"/>
  <c r="Q37" i="9" s="1"/>
  <c r="I37" i="9"/>
  <c r="H37" i="9"/>
  <c r="F37" i="9"/>
  <c r="J37" i="9" s="1"/>
  <c r="E37" i="9"/>
  <c r="L36" i="9"/>
  <c r="K36" i="9"/>
  <c r="O36" i="9" s="1"/>
  <c r="J36" i="9"/>
  <c r="N36" i="9" s="1"/>
  <c r="I36" i="9"/>
  <c r="H36" i="9"/>
  <c r="E36" i="9"/>
  <c r="L35" i="9"/>
  <c r="K35" i="9"/>
  <c r="O35" i="9" s="1"/>
  <c r="Q35" i="9" s="1"/>
  <c r="I35" i="9"/>
  <c r="H35" i="9"/>
  <c r="F35" i="9"/>
  <c r="J35" i="9" s="1"/>
  <c r="E35" i="9"/>
  <c r="L26" i="9"/>
  <c r="K26" i="9"/>
  <c r="O26" i="9" s="1"/>
  <c r="I26" i="9"/>
  <c r="H26" i="9"/>
  <c r="F26" i="9"/>
  <c r="J26" i="9" s="1"/>
  <c r="E26" i="9"/>
  <c r="L25" i="9"/>
  <c r="K25" i="9"/>
  <c r="O25" i="9" s="1"/>
  <c r="Q25" i="9" s="1"/>
  <c r="I25" i="9"/>
  <c r="H25" i="9"/>
  <c r="F25" i="9"/>
  <c r="J25" i="9" s="1"/>
  <c r="E25" i="9"/>
  <c r="L24" i="9"/>
  <c r="K24" i="9"/>
  <c r="O24" i="9" s="1"/>
  <c r="I24" i="9"/>
  <c r="H24" i="9"/>
  <c r="F24" i="9"/>
  <c r="J24" i="9" s="1"/>
  <c r="E24" i="9"/>
  <c r="L23" i="9"/>
  <c r="K23" i="9"/>
  <c r="O23" i="9" s="1"/>
  <c r="Q23" i="9" s="1"/>
  <c r="I23" i="9"/>
  <c r="H23" i="9"/>
  <c r="F23" i="9"/>
  <c r="J23" i="9" s="1"/>
  <c r="E23" i="9"/>
  <c r="L22" i="9"/>
  <c r="K22" i="9"/>
  <c r="O22" i="9" s="1"/>
  <c r="I22" i="9"/>
  <c r="H22" i="9"/>
  <c r="F22" i="9"/>
  <c r="J22" i="9" s="1"/>
  <c r="E22" i="9"/>
  <c r="L21" i="9"/>
  <c r="K21" i="9"/>
  <c r="O21" i="9" s="1"/>
  <c r="Q21" i="9" s="1"/>
  <c r="I21" i="9"/>
  <c r="H21" i="9"/>
  <c r="F21" i="9"/>
  <c r="J21" i="9" s="1"/>
  <c r="E21" i="9"/>
  <c r="L7" i="9"/>
  <c r="K7" i="9"/>
  <c r="O7" i="9" s="1"/>
  <c r="I7" i="9"/>
  <c r="H7" i="9"/>
  <c r="F7" i="9"/>
  <c r="J7" i="9" s="1"/>
  <c r="E7" i="9"/>
  <c r="L6" i="9"/>
  <c r="K6" i="9"/>
  <c r="O6" i="9" s="1"/>
  <c r="Q6" i="9" s="1"/>
  <c r="I6" i="9"/>
  <c r="H6" i="9"/>
  <c r="F6" i="9"/>
  <c r="J6" i="9" s="1"/>
  <c r="E6" i="9"/>
  <c r="L5" i="9"/>
  <c r="K5" i="9"/>
  <c r="O5" i="9" s="1"/>
  <c r="I5" i="9"/>
  <c r="H5" i="9"/>
  <c r="F5" i="9"/>
  <c r="J5" i="9" s="1"/>
  <c r="E5" i="9"/>
  <c r="L4" i="9"/>
  <c r="K4" i="9"/>
  <c r="O4" i="9" s="1"/>
  <c r="Q4" i="9" s="1"/>
  <c r="I4" i="9"/>
  <c r="H4" i="9"/>
  <c r="F4" i="9"/>
  <c r="J4" i="9" s="1"/>
  <c r="E4" i="9"/>
  <c r="L3" i="9"/>
  <c r="K3" i="9"/>
  <c r="O3" i="9" s="1"/>
  <c r="I3" i="9"/>
  <c r="H3" i="9"/>
  <c r="F3" i="9"/>
  <c r="J3" i="9" s="1"/>
  <c r="E3" i="9"/>
  <c r="L412" i="9"/>
  <c r="K412" i="9"/>
  <c r="I412" i="9"/>
  <c r="H412" i="9"/>
  <c r="F412" i="9"/>
  <c r="J412" i="9" s="1"/>
  <c r="E412" i="9"/>
  <c r="L321" i="9"/>
  <c r="K321" i="9"/>
  <c r="O321" i="9" s="1"/>
  <c r="J321" i="9"/>
  <c r="P321" i="9" s="1"/>
  <c r="I321" i="9"/>
  <c r="H321" i="9"/>
  <c r="F321" i="9"/>
  <c r="E321" i="9"/>
  <c r="L234" i="9"/>
  <c r="K234" i="9"/>
  <c r="O234" i="9" s="1"/>
  <c r="I234" i="9"/>
  <c r="H234" i="9"/>
  <c r="F234" i="9"/>
  <c r="J234" i="9" s="1"/>
  <c r="E234" i="9"/>
  <c r="L193" i="9"/>
  <c r="K193" i="9"/>
  <c r="O193" i="9" s="1"/>
  <c r="I193" i="9"/>
  <c r="H193" i="9"/>
  <c r="F193" i="9"/>
  <c r="J193" i="9" s="1"/>
  <c r="E193" i="9"/>
  <c r="L148" i="9"/>
  <c r="K148" i="9"/>
  <c r="O148" i="9" s="1"/>
  <c r="I148" i="9"/>
  <c r="H148" i="9"/>
  <c r="F148" i="9"/>
  <c r="J148" i="9" s="1"/>
  <c r="E148" i="9"/>
  <c r="L78" i="9"/>
  <c r="K78" i="9"/>
  <c r="O78" i="9" s="1"/>
  <c r="I78" i="9"/>
  <c r="H78" i="9"/>
  <c r="F78" i="9"/>
  <c r="J78" i="9" s="1"/>
  <c r="E78" i="9"/>
  <c r="L50" i="9"/>
  <c r="K50" i="9"/>
  <c r="O50" i="9" s="1"/>
  <c r="I50" i="9"/>
  <c r="H50" i="9"/>
  <c r="F50" i="9"/>
  <c r="J50" i="9" s="1"/>
  <c r="E50" i="9"/>
  <c r="L8" i="9"/>
  <c r="K8" i="9"/>
  <c r="O8" i="9" s="1"/>
  <c r="I8" i="9"/>
  <c r="H8" i="9"/>
  <c r="F8" i="9"/>
  <c r="J8" i="9" s="1"/>
  <c r="E8" i="9"/>
  <c r="L447" i="9"/>
  <c r="K447" i="9"/>
  <c r="O447" i="9" s="1"/>
  <c r="I447" i="9"/>
  <c r="H447" i="9"/>
  <c r="F447" i="9"/>
  <c r="J447" i="9" s="1"/>
  <c r="E447" i="9"/>
  <c r="L446" i="9"/>
  <c r="K446" i="9"/>
  <c r="O446" i="9" s="1"/>
  <c r="I446" i="9"/>
  <c r="H446" i="9"/>
  <c r="F446" i="9"/>
  <c r="J446" i="9" s="1"/>
  <c r="E446" i="9"/>
  <c r="L386" i="9"/>
  <c r="K386" i="9"/>
  <c r="O386" i="9" s="1"/>
  <c r="I386" i="9"/>
  <c r="H386" i="9"/>
  <c r="F386" i="9"/>
  <c r="J386" i="9" s="1"/>
  <c r="E386" i="9"/>
  <c r="L194" i="9"/>
  <c r="K194" i="9"/>
  <c r="O194" i="9" s="1"/>
  <c r="I194" i="9"/>
  <c r="H194" i="9"/>
  <c r="F194" i="9"/>
  <c r="J194" i="9" s="1"/>
  <c r="E194" i="9"/>
  <c r="L122" i="9"/>
  <c r="K122" i="9"/>
  <c r="O122" i="9" s="1"/>
  <c r="I122" i="9"/>
  <c r="H122" i="9"/>
  <c r="F122" i="9"/>
  <c r="J122" i="9" s="1"/>
  <c r="E122" i="9"/>
  <c r="L39" i="9"/>
  <c r="K39" i="9"/>
  <c r="O39" i="9" s="1"/>
  <c r="I39" i="9"/>
  <c r="H39" i="9"/>
  <c r="F39" i="9"/>
  <c r="J39" i="9" s="1"/>
  <c r="E39" i="9"/>
  <c r="L173" i="9"/>
  <c r="K173" i="9"/>
  <c r="O173" i="9" s="1"/>
  <c r="I173" i="9"/>
  <c r="H173" i="9"/>
  <c r="F173" i="9"/>
  <c r="J173" i="9" s="1"/>
  <c r="E173" i="9"/>
  <c r="L195" i="9"/>
  <c r="K195" i="9"/>
  <c r="O195" i="9" s="1"/>
  <c r="I195" i="9"/>
  <c r="H195" i="9"/>
  <c r="F195" i="9"/>
  <c r="J195" i="9" s="1"/>
  <c r="E195" i="9"/>
  <c r="L123" i="9"/>
  <c r="K123" i="9"/>
  <c r="I123" i="9"/>
  <c r="H123" i="9"/>
  <c r="F123" i="9"/>
  <c r="J123" i="9" s="1"/>
  <c r="E123" i="9"/>
  <c r="L235" i="9"/>
  <c r="K235" i="9"/>
  <c r="O235" i="9" s="1"/>
  <c r="I235" i="9"/>
  <c r="H235" i="9"/>
  <c r="F235" i="9"/>
  <c r="J235" i="9" s="1"/>
  <c r="E235" i="9"/>
  <c r="L224" i="9"/>
  <c r="K224" i="9"/>
  <c r="O224" i="9" s="1"/>
  <c r="I224" i="9"/>
  <c r="H224" i="9"/>
  <c r="F224" i="9"/>
  <c r="J224" i="9" s="1"/>
  <c r="E224" i="9"/>
  <c r="L99" i="9"/>
  <c r="K99" i="9"/>
  <c r="O99" i="9" s="1"/>
  <c r="I99" i="9"/>
  <c r="H99" i="9"/>
  <c r="F99" i="9"/>
  <c r="J99" i="9" s="1"/>
  <c r="E99" i="9"/>
  <c r="L449" i="9"/>
  <c r="K449" i="9"/>
  <c r="O449" i="9" s="1"/>
  <c r="I449" i="9"/>
  <c r="H449" i="9"/>
  <c r="F449" i="9"/>
  <c r="J449" i="9" s="1"/>
  <c r="E449" i="9"/>
  <c r="L448" i="9"/>
  <c r="K448" i="9"/>
  <c r="O448" i="9" s="1"/>
  <c r="I448" i="9"/>
  <c r="H448" i="9"/>
  <c r="F448" i="9"/>
  <c r="J448" i="9" s="1"/>
  <c r="E448" i="9"/>
  <c r="L442" i="9"/>
  <c r="K442" i="9"/>
  <c r="O442" i="9" s="1"/>
  <c r="I442" i="9"/>
  <c r="H442" i="9"/>
  <c r="F442" i="9"/>
  <c r="J442" i="9" s="1"/>
  <c r="E442" i="9"/>
  <c r="L425" i="9"/>
  <c r="K425" i="9"/>
  <c r="O425" i="9" s="1"/>
  <c r="I425" i="9"/>
  <c r="H425" i="9"/>
  <c r="F425" i="9"/>
  <c r="J425" i="9" s="1"/>
  <c r="E425" i="9"/>
  <c r="L413" i="9"/>
  <c r="K413" i="9"/>
  <c r="O413" i="9" s="1"/>
  <c r="I413" i="9"/>
  <c r="H413" i="9"/>
  <c r="F413" i="9"/>
  <c r="J413" i="9" s="1"/>
  <c r="E413" i="9"/>
  <c r="L398" i="9"/>
  <c r="K398" i="9"/>
  <c r="O398" i="9" s="1"/>
  <c r="J398" i="9"/>
  <c r="I398" i="9"/>
  <c r="H398" i="9"/>
  <c r="E398" i="9"/>
  <c r="L389" i="9"/>
  <c r="K389" i="9"/>
  <c r="O389" i="9" s="1"/>
  <c r="I389" i="9"/>
  <c r="H389" i="9"/>
  <c r="F389" i="9"/>
  <c r="J389" i="9" s="1"/>
  <c r="E389" i="9"/>
  <c r="L388" i="9"/>
  <c r="K388" i="9"/>
  <c r="O388" i="9" s="1"/>
  <c r="I388" i="9"/>
  <c r="H388" i="9"/>
  <c r="F388" i="9"/>
  <c r="J388" i="9" s="1"/>
  <c r="E388" i="9"/>
  <c r="L387" i="9"/>
  <c r="K387" i="9"/>
  <c r="O387" i="9" s="1"/>
  <c r="I387" i="9"/>
  <c r="H387" i="9"/>
  <c r="F387" i="9"/>
  <c r="J387" i="9" s="1"/>
  <c r="E387" i="9"/>
  <c r="L218" i="9"/>
  <c r="K218" i="9"/>
  <c r="O218" i="9" s="1"/>
  <c r="I218" i="9"/>
  <c r="H218" i="9"/>
  <c r="F218" i="9"/>
  <c r="J218" i="9" s="1"/>
  <c r="E218" i="9"/>
  <c r="L217" i="9"/>
  <c r="K217" i="9"/>
  <c r="O217" i="9" s="1"/>
  <c r="I217" i="9"/>
  <c r="H217" i="9"/>
  <c r="F217" i="9"/>
  <c r="J217" i="9" s="1"/>
  <c r="E217" i="9"/>
  <c r="L196" i="9"/>
  <c r="K196" i="9"/>
  <c r="O196" i="9" s="1"/>
  <c r="I196" i="9"/>
  <c r="H196" i="9"/>
  <c r="F196" i="9"/>
  <c r="J196" i="9" s="1"/>
  <c r="E196" i="9"/>
  <c r="L144" i="9"/>
  <c r="K144" i="9"/>
  <c r="O144" i="9" s="1"/>
  <c r="I144" i="9"/>
  <c r="H144" i="9"/>
  <c r="F144" i="9"/>
  <c r="J144" i="9" s="1"/>
  <c r="E144" i="9"/>
  <c r="L124" i="9"/>
  <c r="K124" i="9"/>
  <c r="O124" i="9" s="1"/>
  <c r="I124" i="9"/>
  <c r="H124" i="9"/>
  <c r="F124" i="9"/>
  <c r="J124" i="9" s="1"/>
  <c r="E124" i="9"/>
  <c r="L51" i="9"/>
  <c r="K51" i="9"/>
  <c r="O51" i="9" s="1"/>
  <c r="I51" i="9"/>
  <c r="H51" i="9"/>
  <c r="F51" i="9"/>
  <c r="J51" i="9" s="1"/>
  <c r="E51" i="9"/>
  <c r="L40" i="9"/>
  <c r="K40" i="9"/>
  <c r="O40" i="9" s="1"/>
  <c r="I40" i="9"/>
  <c r="H40" i="9"/>
  <c r="F40" i="9"/>
  <c r="J40" i="9" s="1"/>
  <c r="E40" i="9"/>
  <c r="L28" i="9"/>
  <c r="K28" i="9"/>
  <c r="O28" i="9" s="1"/>
  <c r="I28" i="9"/>
  <c r="H28" i="9"/>
  <c r="F28" i="9"/>
  <c r="J28" i="9" s="1"/>
  <c r="E28" i="9"/>
  <c r="L27" i="9"/>
  <c r="K27" i="9"/>
  <c r="O27" i="9" s="1"/>
  <c r="I27" i="9"/>
  <c r="H27" i="9"/>
  <c r="F27" i="9"/>
  <c r="J27" i="9" s="1"/>
  <c r="E27" i="9"/>
  <c r="L12" i="9"/>
  <c r="K12" i="9"/>
  <c r="O12" i="9" s="1"/>
  <c r="I12" i="9"/>
  <c r="H12" i="9"/>
  <c r="F12" i="9"/>
  <c r="J12" i="9" s="1"/>
  <c r="E12" i="9"/>
  <c r="L11" i="9"/>
  <c r="K11" i="9"/>
  <c r="O11" i="9" s="1"/>
  <c r="I11" i="9"/>
  <c r="H11" i="9"/>
  <c r="F11" i="9"/>
  <c r="J11" i="9" s="1"/>
  <c r="E11" i="9"/>
  <c r="L10" i="9"/>
  <c r="K10" i="9"/>
  <c r="O10" i="9" s="1"/>
  <c r="I10" i="9"/>
  <c r="H10" i="9"/>
  <c r="F10" i="9"/>
  <c r="J10" i="9" s="1"/>
  <c r="E10" i="9"/>
  <c r="L9" i="9"/>
  <c r="K9" i="9"/>
  <c r="O9" i="9" s="1"/>
  <c r="I9" i="9"/>
  <c r="H9" i="9"/>
  <c r="F9" i="9"/>
  <c r="J9" i="9" s="1"/>
  <c r="E9" i="9"/>
  <c r="L390" i="9"/>
  <c r="K390" i="9"/>
  <c r="O390" i="9" s="1"/>
  <c r="I390" i="9"/>
  <c r="H390" i="9"/>
  <c r="F390" i="9"/>
  <c r="J390" i="9" s="1"/>
  <c r="E390" i="9"/>
  <c r="L360" i="9"/>
  <c r="K360" i="9"/>
  <c r="O360" i="9" s="1"/>
  <c r="I360" i="9"/>
  <c r="H360" i="9"/>
  <c r="F360" i="9"/>
  <c r="J360" i="9" s="1"/>
  <c r="E360" i="9"/>
  <c r="L414" i="9"/>
  <c r="K414" i="9"/>
  <c r="O414" i="9" s="1"/>
  <c r="I414" i="9"/>
  <c r="H414" i="9"/>
  <c r="F414" i="9"/>
  <c r="J414" i="9" s="1"/>
  <c r="E414" i="9"/>
  <c r="L62" i="9"/>
  <c r="K62" i="9"/>
  <c r="O62" i="9" s="1"/>
  <c r="I62" i="9"/>
  <c r="H62" i="9"/>
  <c r="F62" i="9"/>
  <c r="J62" i="9" s="1"/>
  <c r="E62" i="9"/>
  <c r="L174" i="9"/>
  <c r="K174" i="9"/>
  <c r="O174" i="9" s="1"/>
  <c r="I174" i="9"/>
  <c r="H174" i="9"/>
  <c r="F174" i="9"/>
  <c r="J174" i="9" s="1"/>
  <c r="E174" i="9"/>
  <c r="L445" i="9"/>
  <c r="K445" i="9"/>
  <c r="O445" i="9" s="1"/>
  <c r="I445" i="9"/>
  <c r="H445" i="9"/>
  <c r="F445" i="9"/>
  <c r="J445" i="9" s="1"/>
  <c r="E445" i="9"/>
  <c r="L322" i="9"/>
  <c r="K322" i="9"/>
  <c r="O322" i="9" s="1"/>
  <c r="I322" i="9"/>
  <c r="H322" i="9"/>
  <c r="F322" i="9"/>
  <c r="J322" i="9" s="1"/>
  <c r="E322" i="9"/>
  <c r="L225" i="9"/>
  <c r="K225" i="9"/>
  <c r="O225" i="9" s="1"/>
  <c r="I225" i="9"/>
  <c r="H225" i="9"/>
  <c r="F225" i="9"/>
  <c r="J225" i="9" s="1"/>
  <c r="E225" i="9"/>
  <c r="L112" i="9"/>
  <c r="K112" i="9"/>
  <c r="O112" i="9" s="1"/>
  <c r="I112" i="9"/>
  <c r="H112" i="9"/>
  <c r="F112" i="9"/>
  <c r="J112" i="9" s="1"/>
  <c r="E112" i="9"/>
  <c r="L101" i="9"/>
  <c r="K101" i="9"/>
  <c r="I101" i="9"/>
  <c r="H101" i="9"/>
  <c r="F101" i="9"/>
  <c r="J101" i="9" s="1"/>
  <c r="E101" i="9"/>
  <c r="L100" i="9"/>
  <c r="K100" i="9"/>
  <c r="O100" i="9" s="1"/>
  <c r="I100" i="9"/>
  <c r="H100" i="9"/>
  <c r="F100" i="9"/>
  <c r="J100" i="9" s="1"/>
  <c r="E100" i="9"/>
  <c r="L29" i="9"/>
  <c r="K29" i="9"/>
  <c r="O29" i="9" s="1"/>
  <c r="I29" i="9"/>
  <c r="H29" i="9"/>
  <c r="F29" i="9"/>
  <c r="J29" i="9" s="1"/>
  <c r="E29" i="9"/>
  <c r="L451" i="9"/>
  <c r="K451" i="9"/>
  <c r="O451" i="9" s="1"/>
  <c r="I451" i="9"/>
  <c r="H451" i="9"/>
  <c r="F451" i="9"/>
  <c r="J451" i="9" s="1"/>
  <c r="P451" i="9" s="1"/>
  <c r="E451" i="9"/>
  <c r="L450" i="9"/>
  <c r="K450" i="9"/>
  <c r="O450" i="9" s="1"/>
  <c r="I450" i="9"/>
  <c r="H450" i="9"/>
  <c r="F450" i="9"/>
  <c r="J450" i="9" s="1"/>
  <c r="E450" i="9"/>
  <c r="L430" i="9"/>
  <c r="K430" i="9"/>
  <c r="O430" i="9" s="1"/>
  <c r="I430" i="9"/>
  <c r="H430" i="9"/>
  <c r="F430" i="9"/>
  <c r="J430" i="9" s="1"/>
  <c r="E430" i="9"/>
  <c r="L429" i="9"/>
  <c r="K429" i="9"/>
  <c r="O429" i="9" s="1"/>
  <c r="I429" i="9"/>
  <c r="H429" i="9"/>
  <c r="F429" i="9"/>
  <c r="J429" i="9" s="1"/>
  <c r="E429" i="9"/>
  <c r="L428" i="9"/>
  <c r="K428" i="9"/>
  <c r="O428" i="9" s="1"/>
  <c r="I428" i="9"/>
  <c r="H428" i="9"/>
  <c r="F428" i="9"/>
  <c r="J428" i="9" s="1"/>
  <c r="E428" i="9"/>
  <c r="L427" i="9"/>
  <c r="K427" i="9"/>
  <c r="O427" i="9" s="1"/>
  <c r="I427" i="9"/>
  <c r="H427" i="9"/>
  <c r="F427" i="9"/>
  <c r="J427" i="9" s="1"/>
  <c r="E427" i="9"/>
  <c r="L426" i="9"/>
  <c r="K426" i="9"/>
  <c r="O426" i="9" s="1"/>
  <c r="I426" i="9"/>
  <c r="H426" i="9"/>
  <c r="F426" i="9"/>
  <c r="J426" i="9" s="1"/>
  <c r="E426" i="9"/>
  <c r="L236" i="9"/>
  <c r="K236" i="9"/>
  <c r="O236" i="9" s="1"/>
  <c r="I236" i="9"/>
  <c r="H236" i="9"/>
  <c r="F236" i="9"/>
  <c r="J236" i="9" s="1"/>
  <c r="E236" i="9"/>
  <c r="L198" i="9"/>
  <c r="K198" i="9"/>
  <c r="O198" i="9" s="1"/>
  <c r="I198" i="9"/>
  <c r="H198" i="9"/>
  <c r="F198" i="9"/>
  <c r="J198" i="9" s="1"/>
  <c r="P198" i="9" s="1"/>
  <c r="E198" i="9"/>
  <c r="L197" i="9"/>
  <c r="K197" i="9"/>
  <c r="J197" i="9"/>
  <c r="I197" i="9"/>
  <c r="H197" i="9"/>
  <c r="E197" i="9"/>
  <c r="L164" i="9"/>
  <c r="K164" i="9"/>
  <c r="O164" i="9" s="1"/>
  <c r="I164" i="9"/>
  <c r="H164" i="9"/>
  <c r="F164" i="9"/>
  <c r="J164" i="9" s="1"/>
  <c r="E164" i="9"/>
  <c r="L163" i="9"/>
  <c r="K163" i="9"/>
  <c r="O163" i="9" s="1"/>
  <c r="I163" i="9"/>
  <c r="H163" i="9"/>
  <c r="F163" i="9"/>
  <c r="J163" i="9" s="1"/>
  <c r="E163" i="9"/>
  <c r="L102" i="9"/>
  <c r="K102" i="9"/>
  <c r="O102" i="9" s="1"/>
  <c r="I102" i="9"/>
  <c r="H102" i="9"/>
  <c r="F102" i="9"/>
  <c r="J102" i="9" s="1"/>
  <c r="E102" i="9"/>
  <c r="L79" i="9"/>
  <c r="K79" i="9"/>
  <c r="O79" i="9" s="1"/>
  <c r="I79" i="9"/>
  <c r="H79" i="9"/>
  <c r="F79" i="9"/>
  <c r="J79" i="9" s="1"/>
  <c r="E79" i="9"/>
  <c r="L63" i="9"/>
  <c r="K63" i="9"/>
  <c r="O63" i="9" s="1"/>
  <c r="I63" i="9"/>
  <c r="H63" i="9"/>
  <c r="F63" i="9"/>
  <c r="J63" i="9" s="1"/>
  <c r="E63" i="9"/>
  <c r="L30" i="9"/>
  <c r="K30" i="9"/>
  <c r="J30" i="9"/>
  <c r="H30" i="9"/>
  <c r="E30" i="9"/>
  <c r="L176" i="9"/>
  <c r="K176" i="9"/>
  <c r="O176" i="9" s="1"/>
  <c r="Q176" i="9" s="1"/>
  <c r="I176" i="9"/>
  <c r="H176" i="9"/>
  <c r="F176" i="9"/>
  <c r="J176" i="9" s="1"/>
  <c r="E176" i="9"/>
  <c r="L175" i="9"/>
  <c r="K175" i="9"/>
  <c r="O175" i="9" s="1"/>
  <c r="I175" i="9"/>
  <c r="H175" i="9"/>
  <c r="F175" i="9"/>
  <c r="J175" i="9" s="1"/>
  <c r="E175" i="9"/>
  <c r="L415" i="9"/>
  <c r="K415" i="9"/>
  <c r="O415" i="9" s="1"/>
  <c r="Q415" i="9" s="1"/>
  <c r="I415" i="9"/>
  <c r="H415" i="9"/>
  <c r="F415" i="9"/>
  <c r="J415" i="9" s="1"/>
  <c r="E415" i="9"/>
  <c r="L380" i="9"/>
  <c r="K380" i="9"/>
  <c r="O380" i="9" s="1"/>
  <c r="I380" i="9"/>
  <c r="H380" i="9"/>
  <c r="F380" i="9"/>
  <c r="J380" i="9" s="1"/>
  <c r="E380" i="9"/>
  <c r="L248" i="9"/>
  <c r="K248" i="9"/>
  <c r="O248" i="9" s="1"/>
  <c r="Q248" i="9" s="1"/>
  <c r="I248" i="9"/>
  <c r="H248" i="9"/>
  <c r="F248" i="9"/>
  <c r="J248" i="9" s="1"/>
  <c r="E248" i="9"/>
  <c r="L247" i="9"/>
  <c r="K247" i="9"/>
  <c r="O247" i="9" s="1"/>
  <c r="I247" i="9"/>
  <c r="H247" i="9"/>
  <c r="F247" i="9"/>
  <c r="J247" i="9" s="1"/>
  <c r="E247" i="9"/>
  <c r="L238" i="9"/>
  <c r="K238" i="9"/>
  <c r="O238" i="9" s="1"/>
  <c r="Q238" i="9" s="1"/>
  <c r="I238" i="9"/>
  <c r="H238" i="9"/>
  <c r="F238" i="9"/>
  <c r="J238" i="9" s="1"/>
  <c r="E238" i="9"/>
  <c r="L227" i="9"/>
  <c r="K227" i="9"/>
  <c r="O227" i="9" s="1"/>
  <c r="I227" i="9"/>
  <c r="H227" i="9"/>
  <c r="F227" i="9"/>
  <c r="J227" i="9" s="1"/>
  <c r="E227" i="9"/>
  <c r="L226" i="9"/>
  <c r="K226" i="9"/>
  <c r="O226" i="9" s="1"/>
  <c r="Q226" i="9" s="1"/>
  <c r="I226" i="9"/>
  <c r="H226" i="9"/>
  <c r="F226" i="9"/>
  <c r="J226" i="9" s="1"/>
  <c r="E226" i="9"/>
  <c r="L219" i="9"/>
  <c r="K219" i="9"/>
  <c r="O219" i="9" s="1"/>
  <c r="I219" i="9"/>
  <c r="H219" i="9"/>
  <c r="F219" i="9"/>
  <c r="J219" i="9" s="1"/>
  <c r="E219" i="9"/>
  <c r="L201" i="9"/>
  <c r="K201" i="9"/>
  <c r="O201" i="9" s="1"/>
  <c r="Q201" i="9" s="1"/>
  <c r="I201" i="9"/>
  <c r="H201" i="9"/>
  <c r="F201" i="9"/>
  <c r="J201" i="9" s="1"/>
  <c r="E201" i="9"/>
  <c r="L200" i="9"/>
  <c r="K200" i="9"/>
  <c r="O200" i="9" s="1"/>
  <c r="I200" i="9"/>
  <c r="H200" i="9"/>
  <c r="F200" i="9"/>
  <c r="J200" i="9" s="1"/>
  <c r="E200" i="9"/>
  <c r="L199" i="9"/>
  <c r="K199" i="9"/>
  <c r="O199" i="9" s="1"/>
  <c r="Q199" i="9" s="1"/>
  <c r="I199" i="9"/>
  <c r="H199" i="9"/>
  <c r="F199" i="9"/>
  <c r="J199" i="9" s="1"/>
  <c r="E199" i="9"/>
  <c r="L167" i="9"/>
  <c r="K167" i="9"/>
  <c r="O167" i="9" s="1"/>
  <c r="I167" i="9"/>
  <c r="H167" i="9"/>
  <c r="F167" i="9"/>
  <c r="J167" i="9" s="1"/>
  <c r="E167" i="9"/>
  <c r="L166" i="9"/>
  <c r="K166" i="9"/>
  <c r="O166" i="9" s="1"/>
  <c r="Q166" i="9" s="1"/>
  <c r="I166" i="9"/>
  <c r="H166" i="9"/>
  <c r="F166" i="9"/>
  <c r="J166" i="9" s="1"/>
  <c r="E166" i="9"/>
  <c r="L165" i="9"/>
  <c r="K165" i="9"/>
  <c r="O165" i="9" s="1"/>
  <c r="I165" i="9"/>
  <c r="H165" i="9"/>
  <c r="F165" i="9"/>
  <c r="J165" i="9" s="1"/>
  <c r="E165" i="9"/>
  <c r="L128" i="9"/>
  <c r="K128" i="9"/>
  <c r="O128" i="9" s="1"/>
  <c r="Q128" i="9" s="1"/>
  <c r="I128" i="9"/>
  <c r="H128" i="9"/>
  <c r="F128" i="9"/>
  <c r="J128" i="9" s="1"/>
  <c r="E128" i="9"/>
  <c r="L127" i="9"/>
  <c r="K127" i="9"/>
  <c r="I127" i="9"/>
  <c r="H127" i="9"/>
  <c r="F127" i="9"/>
  <c r="J127" i="9" s="1"/>
  <c r="E127" i="9"/>
  <c r="L126" i="9"/>
  <c r="K126" i="9"/>
  <c r="O126" i="9" s="1"/>
  <c r="Q126" i="9" s="1"/>
  <c r="I126" i="9"/>
  <c r="H126" i="9"/>
  <c r="F126" i="9"/>
  <c r="J126" i="9" s="1"/>
  <c r="E126" i="9"/>
  <c r="L125" i="9"/>
  <c r="K125" i="9"/>
  <c r="O125" i="9" s="1"/>
  <c r="I125" i="9"/>
  <c r="H125" i="9"/>
  <c r="F125" i="9"/>
  <c r="J125" i="9" s="1"/>
  <c r="E125" i="9"/>
  <c r="L113" i="9"/>
  <c r="K113" i="9"/>
  <c r="O113" i="9" s="1"/>
  <c r="Q113" i="9" s="1"/>
  <c r="I113" i="9"/>
  <c r="H113" i="9"/>
  <c r="F113" i="9"/>
  <c r="J113" i="9" s="1"/>
  <c r="E113" i="9"/>
  <c r="L103" i="9"/>
  <c r="K103" i="9"/>
  <c r="O103" i="9" s="1"/>
  <c r="I103" i="9"/>
  <c r="H103" i="9"/>
  <c r="F103" i="9"/>
  <c r="J103" i="9" s="1"/>
  <c r="E103" i="9"/>
  <c r="L86" i="9"/>
  <c r="K86" i="9"/>
  <c r="O86" i="9" s="1"/>
  <c r="Q86" i="9" s="1"/>
  <c r="I86" i="9"/>
  <c r="H86" i="9"/>
  <c r="F86" i="9"/>
  <c r="J86" i="9" s="1"/>
  <c r="E86" i="9"/>
  <c r="L85" i="9"/>
  <c r="K85" i="9"/>
  <c r="O85" i="9" s="1"/>
  <c r="I85" i="9"/>
  <c r="H85" i="9"/>
  <c r="F85" i="9"/>
  <c r="J85" i="9" s="1"/>
  <c r="E85" i="9"/>
  <c r="L66" i="9"/>
  <c r="K66" i="9"/>
  <c r="O66" i="9" s="1"/>
  <c r="Q66" i="9" s="1"/>
  <c r="I66" i="9"/>
  <c r="H66" i="9"/>
  <c r="F66" i="9"/>
  <c r="J66" i="9" s="1"/>
  <c r="E66" i="9"/>
  <c r="L65" i="9"/>
  <c r="K65" i="9"/>
  <c r="O65" i="9" s="1"/>
  <c r="I65" i="9"/>
  <c r="H65" i="9"/>
  <c r="F65" i="9"/>
  <c r="J65" i="9" s="1"/>
  <c r="E65" i="9"/>
  <c r="L64" i="9"/>
  <c r="K64" i="9"/>
  <c r="O64" i="9" s="1"/>
  <c r="Q64" i="9" s="1"/>
  <c r="I64" i="9"/>
  <c r="H64" i="9"/>
  <c r="F64" i="9"/>
  <c r="J64" i="9" s="1"/>
  <c r="E64" i="9"/>
  <c r="L54" i="9"/>
  <c r="K54" i="9"/>
  <c r="I54" i="9"/>
  <c r="H54" i="9"/>
  <c r="F54" i="9"/>
  <c r="J54" i="9" s="1"/>
  <c r="E54" i="9"/>
  <c r="L53" i="9"/>
  <c r="K53" i="9"/>
  <c r="O53" i="9" s="1"/>
  <c r="Q53" i="9" s="1"/>
  <c r="I53" i="9"/>
  <c r="H53" i="9"/>
  <c r="F53" i="9"/>
  <c r="J53" i="9" s="1"/>
  <c r="E53" i="9"/>
  <c r="L52" i="9"/>
  <c r="K52" i="9"/>
  <c r="O52" i="9" s="1"/>
  <c r="I52" i="9"/>
  <c r="H52" i="9"/>
  <c r="F52" i="9"/>
  <c r="J52" i="9" s="1"/>
  <c r="E52" i="9"/>
  <c r="L41" i="9"/>
  <c r="K41" i="9"/>
  <c r="O41" i="9" s="1"/>
  <c r="Q41" i="9" s="1"/>
  <c r="I41" i="9"/>
  <c r="H41" i="9"/>
  <c r="F41" i="9"/>
  <c r="J41" i="9" s="1"/>
  <c r="E41" i="9"/>
  <c r="L16" i="9"/>
  <c r="K16" i="9"/>
  <c r="O16" i="9" s="1"/>
  <c r="I16" i="9"/>
  <c r="H16" i="9"/>
  <c r="F16" i="9"/>
  <c r="J16" i="9" s="1"/>
  <c r="E16" i="9"/>
  <c r="L15" i="9"/>
  <c r="K15" i="9"/>
  <c r="O15" i="9" s="1"/>
  <c r="Q15" i="9" s="1"/>
  <c r="I15" i="9"/>
  <c r="H15" i="9"/>
  <c r="F15" i="9"/>
  <c r="J15" i="9" s="1"/>
  <c r="E15" i="9"/>
  <c r="L14" i="9"/>
  <c r="K14" i="9"/>
  <c r="I14" i="9"/>
  <c r="H14" i="9"/>
  <c r="F14" i="9"/>
  <c r="J14" i="9" s="1"/>
  <c r="E14" i="9"/>
  <c r="L13" i="9"/>
  <c r="K13" i="9"/>
  <c r="O13" i="9" s="1"/>
  <c r="Q13" i="9" s="1"/>
  <c r="I13" i="9"/>
  <c r="H13" i="9"/>
  <c r="F13" i="9"/>
  <c r="J13" i="9" s="1"/>
  <c r="E13" i="9"/>
  <c r="L237" i="9"/>
  <c r="K237" i="9"/>
  <c r="O237" i="9" s="1"/>
  <c r="I237" i="9"/>
  <c r="H237" i="9"/>
  <c r="F237" i="9"/>
  <c r="J237" i="9" s="1"/>
  <c r="E237" i="9"/>
  <c r="L229" i="9"/>
  <c r="K229" i="9"/>
  <c r="O229" i="9" s="1"/>
  <c r="Q229" i="9" s="1"/>
  <c r="I229" i="9"/>
  <c r="H229" i="9"/>
  <c r="F229" i="9"/>
  <c r="J229" i="9" s="1"/>
  <c r="E229" i="9"/>
  <c r="L228" i="9"/>
  <c r="K228" i="9"/>
  <c r="O228" i="9" s="1"/>
  <c r="I228" i="9"/>
  <c r="H228" i="9"/>
  <c r="F228" i="9"/>
  <c r="J228" i="9" s="1"/>
  <c r="E228" i="9"/>
  <c r="L150" i="9"/>
  <c r="K150" i="9"/>
  <c r="O150" i="9" s="1"/>
  <c r="Q150" i="9" s="1"/>
  <c r="I150" i="9"/>
  <c r="H150" i="9"/>
  <c r="F150" i="9"/>
  <c r="J150" i="9" s="1"/>
  <c r="E150" i="9"/>
  <c r="L149" i="9"/>
  <c r="K149" i="9"/>
  <c r="O149" i="9" s="1"/>
  <c r="I149" i="9"/>
  <c r="H149" i="9"/>
  <c r="F149" i="9"/>
  <c r="J149" i="9" s="1"/>
  <c r="E149" i="9"/>
  <c r="L431" i="9"/>
  <c r="K431" i="9"/>
  <c r="O431" i="9" s="1"/>
  <c r="Q431" i="9" s="1"/>
  <c r="I431" i="9"/>
  <c r="H431" i="9"/>
  <c r="F431" i="9"/>
  <c r="J431" i="9" s="1"/>
  <c r="E431" i="9"/>
  <c r="L399" i="9"/>
  <c r="K399" i="9"/>
  <c r="O399" i="9" s="1"/>
  <c r="I399" i="9"/>
  <c r="H399" i="9"/>
  <c r="F399" i="9"/>
  <c r="J399" i="9" s="1"/>
  <c r="E399" i="9"/>
  <c r="L314" i="9"/>
  <c r="K314" i="9"/>
  <c r="O314" i="9" s="1"/>
  <c r="Q314" i="9" s="1"/>
  <c r="I314" i="9"/>
  <c r="H314" i="9"/>
  <c r="F314" i="9"/>
  <c r="J314" i="9" s="1"/>
  <c r="E314" i="9"/>
  <c r="L381" i="9"/>
  <c r="K381" i="9"/>
  <c r="O381" i="9" s="1"/>
  <c r="I381" i="9"/>
  <c r="H381" i="9"/>
  <c r="F381" i="9"/>
  <c r="J381" i="9" s="1"/>
  <c r="E381" i="9"/>
  <c r="L42" i="9"/>
  <c r="K42" i="9"/>
  <c r="O42" i="9" s="1"/>
  <c r="Q42" i="9" s="1"/>
  <c r="I42" i="9"/>
  <c r="H42" i="9"/>
  <c r="F42" i="9"/>
  <c r="J42" i="9" s="1"/>
  <c r="E42" i="9"/>
  <c r="L87" i="9"/>
  <c r="K87" i="9"/>
  <c r="O87" i="9" s="1"/>
  <c r="I87" i="9"/>
  <c r="H87" i="9"/>
  <c r="F87" i="9"/>
  <c r="J87" i="9" s="1"/>
  <c r="E87" i="9"/>
  <c r="L334" i="9"/>
  <c r="K334" i="9"/>
  <c r="O334" i="9" s="1"/>
  <c r="Q334" i="9" s="1"/>
  <c r="I334" i="9"/>
  <c r="H334" i="9"/>
  <c r="F334" i="9"/>
  <c r="J334" i="9" s="1"/>
  <c r="E334" i="9"/>
  <c r="L270" i="9"/>
  <c r="K270" i="9"/>
  <c r="O270" i="9" s="1"/>
  <c r="I270" i="9"/>
  <c r="H270" i="9"/>
  <c r="F270" i="9"/>
  <c r="J270" i="9" s="1"/>
  <c r="E270" i="9"/>
  <c r="L145" i="9"/>
  <c r="K145" i="9"/>
  <c r="O145" i="9" s="1"/>
  <c r="Q145" i="9" s="1"/>
  <c r="I145" i="9"/>
  <c r="H145" i="9"/>
  <c r="F145" i="9"/>
  <c r="J145" i="9" s="1"/>
  <c r="E145" i="9"/>
  <c r="L129" i="9"/>
  <c r="K129" i="9"/>
  <c r="O129" i="9" s="1"/>
  <c r="I129" i="9"/>
  <c r="H129" i="9"/>
  <c r="F129" i="9"/>
  <c r="J129" i="9" s="1"/>
  <c r="E129" i="9"/>
  <c r="L55" i="9"/>
  <c r="K55" i="9"/>
  <c r="O55" i="9" s="1"/>
  <c r="Q55" i="9" s="1"/>
  <c r="I55" i="9"/>
  <c r="H55" i="9"/>
  <c r="F55" i="9"/>
  <c r="J55" i="9" s="1"/>
  <c r="E55" i="9"/>
  <c r="L67" i="9"/>
  <c r="K67" i="9"/>
  <c r="O67" i="9" s="1"/>
  <c r="I67" i="9"/>
  <c r="H67" i="9"/>
  <c r="F67" i="9"/>
  <c r="J67" i="9" s="1"/>
  <c r="E67" i="9"/>
  <c r="L177" i="9"/>
  <c r="K177" i="9"/>
  <c r="O177" i="9" s="1"/>
  <c r="Q177" i="9" s="1"/>
  <c r="I177" i="9"/>
  <c r="H177" i="9"/>
  <c r="F177" i="9"/>
  <c r="J177" i="9" s="1"/>
  <c r="E177" i="9"/>
  <c r="L202" i="9"/>
  <c r="K202" i="9"/>
  <c r="O202" i="9" s="1"/>
  <c r="I202" i="9"/>
  <c r="H202" i="9"/>
  <c r="F202" i="9"/>
  <c r="J202" i="9" s="1"/>
  <c r="E202" i="9"/>
  <c r="L348" i="9"/>
  <c r="K348" i="9"/>
  <c r="O348" i="9" s="1"/>
  <c r="Q348" i="9" s="1"/>
  <c r="I348" i="9"/>
  <c r="H348" i="9"/>
  <c r="F348" i="9"/>
  <c r="J348" i="9" s="1"/>
  <c r="E348" i="9"/>
  <c r="L432" i="9"/>
  <c r="K432" i="9"/>
  <c r="O432" i="9" s="1"/>
  <c r="I432" i="9"/>
  <c r="H432" i="9"/>
  <c r="F432" i="9"/>
  <c r="J432" i="9" s="1"/>
  <c r="E432" i="9"/>
  <c r="L335" i="9"/>
  <c r="K335" i="9"/>
  <c r="O335" i="9" s="1"/>
  <c r="Q335" i="9" s="1"/>
  <c r="I335" i="9"/>
  <c r="H335" i="9"/>
  <c r="F335" i="9"/>
  <c r="J335" i="9" s="1"/>
  <c r="E335" i="9"/>
  <c r="L249" i="9"/>
  <c r="K249" i="9"/>
  <c r="O249" i="9" s="1"/>
  <c r="I249" i="9"/>
  <c r="H249" i="9"/>
  <c r="F249" i="9"/>
  <c r="J249" i="9" s="1"/>
  <c r="E249" i="9"/>
  <c r="L130" i="9"/>
  <c r="K130" i="9"/>
  <c r="O130" i="9" s="1"/>
  <c r="Q130" i="9" s="1"/>
  <c r="I130" i="9"/>
  <c r="H130" i="9"/>
  <c r="F130" i="9"/>
  <c r="J130" i="9" s="1"/>
  <c r="E130" i="9"/>
  <c r="L17" i="9"/>
  <c r="K17" i="9"/>
  <c r="O17" i="9" s="1"/>
  <c r="I17" i="9"/>
  <c r="H17" i="9"/>
  <c r="F17" i="9"/>
  <c r="J17" i="9" s="1"/>
  <c r="E17" i="9"/>
  <c r="L400" i="9"/>
  <c r="K400" i="9"/>
  <c r="O400" i="9" s="1"/>
  <c r="Q400" i="9" s="1"/>
  <c r="I400" i="9"/>
  <c r="H400" i="9"/>
  <c r="F400" i="9"/>
  <c r="J400" i="9" s="1"/>
  <c r="E400" i="9"/>
  <c r="L43" i="9"/>
  <c r="K43" i="9"/>
  <c r="O43" i="9" s="1"/>
  <c r="I43" i="9"/>
  <c r="H43" i="9"/>
  <c r="F43" i="9"/>
  <c r="J43" i="9" s="1"/>
  <c r="E43" i="9"/>
  <c r="L104" i="9"/>
  <c r="K104" i="9"/>
  <c r="O104" i="9" s="1"/>
  <c r="Q104" i="9" s="1"/>
  <c r="J104" i="9"/>
  <c r="I104" i="9"/>
  <c r="H104" i="9"/>
  <c r="E104" i="9"/>
  <c r="L151" i="9"/>
  <c r="K151" i="9"/>
  <c r="O151" i="9" s="1"/>
  <c r="I151" i="9"/>
  <c r="H151" i="9"/>
  <c r="F151" i="9"/>
  <c r="J151" i="9" s="1"/>
  <c r="E151" i="9"/>
  <c r="L452" i="9"/>
  <c r="K452" i="9"/>
  <c r="O452" i="9" s="1"/>
  <c r="Q452" i="9" s="1"/>
  <c r="I452" i="9"/>
  <c r="H452" i="9"/>
  <c r="F452" i="9"/>
  <c r="J452" i="9" s="1"/>
  <c r="E452" i="9"/>
  <c r="L68" i="9"/>
  <c r="K68" i="9"/>
  <c r="O68" i="9" s="1"/>
  <c r="I68" i="9"/>
  <c r="H68" i="9"/>
  <c r="F68" i="9"/>
  <c r="J68" i="9" s="1"/>
  <c r="E68" i="9"/>
  <c r="L361" i="9"/>
  <c r="K361" i="9"/>
  <c r="O361" i="9" s="1"/>
  <c r="Q361" i="9" s="1"/>
  <c r="I361" i="9"/>
  <c r="H361" i="9"/>
  <c r="F361" i="9"/>
  <c r="J361" i="9" s="1"/>
  <c r="E361" i="9"/>
  <c r="L453" i="9"/>
  <c r="K453" i="9"/>
  <c r="O453" i="9" s="1"/>
  <c r="I453" i="9"/>
  <c r="H453" i="9"/>
  <c r="F453" i="9"/>
  <c r="J453" i="9" s="1"/>
  <c r="E453" i="9"/>
  <c r="L168" i="9"/>
  <c r="K168" i="9"/>
  <c r="O168" i="9" s="1"/>
  <c r="Q168" i="9" s="1"/>
  <c r="I168" i="9"/>
  <c r="H168" i="9"/>
  <c r="F168" i="9"/>
  <c r="J168" i="9" s="1"/>
  <c r="E168" i="9"/>
  <c r="L239" i="9"/>
  <c r="K239" i="9"/>
  <c r="O239" i="9" s="1"/>
  <c r="I239" i="9"/>
  <c r="H239" i="9"/>
  <c r="F239" i="9"/>
  <c r="J239" i="9" s="1"/>
  <c r="E239" i="9"/>
  <c r="L56" i="9"/>
  <c r="K56" i="9"/>
  <c r="O56" i="9" s="1"/>
  <c r="Q56" i="9" s="1"/>
  <c r="I56" i="9"/>
  <c r="H56" i="9"/>
  <c r="F56" i="9"/>
  <c r="J56" i="9" s="1"/>
  <c r="E56" i="9"/>
  <c r="L433" i="9"/>
  <c r="K433" i="9"/>
  <c r="O433" i="9" s="1"/>
  <c r="I433" i="9"/>
  <c r="H433" i="9"/>
  <c r="F433" i="9"/>
  <c r="J433" i="9" s="1"/>
  <c r="E433" i="9"/>
  <c r="L323" i="9"/>
  <c r="K323" i="9"/>
  <c r="O323" i="9" s="1"/>
  <c r="Q323" i="9" s="1"/>
  <c r="I323" i="9"/>
  <c r="H323" i="9"/>
  <c r="F323" i="9"/>
  <c r="J323" i="9" s="1"/>
  <c r="E323" i="9"/>
  <c r="L80" i="9"/>
  <c r="K80" i="9"/>
  <c r="O80" i="9" s="1"/>
  <c r="I80" i="9"/>
  <c r="H80" i="9"/>
  <c r="F80" i="9"/>
  <c r="J80" i="9" s="1"/>
  <c r="E80" i="9"/>
  <c r="L250" i="9"/>
  <c r="K250" i="9"/>
  <c r="O250" i="9" s="1"/>
  <c r="Q250" i="9" s="1"/>
  <c r="I250" i="9"/>
  <c r="H250" i="9"/>
  <c r="F250" i="9"/>
  <c r="J250" i="9" s="1"/>
  <c r="E250" i="9"/>
  <c r="L131" i="9"/>
  <c r="K131" i="9"/>
  <c r="O131" i="9" s="1"/>
  <c r="I131" i="9"/>
  <c r="H131" i="9"/>
  <c r="F131" i="9"/>
  <c r="J131" i="9" s="1"/>
  <c r="E131" i="9"/>
  <c r="L57" i="9"/>
  <c r="K57" i="9"/>
  <c r="O57" i="9" s="1"/>
  <c r="Q57" i="9" s="1"/>
  <c r="I57" i="9"/>
  <c r="H57" i="9"/>
  <c r="F57" i="9"/>
  <c r="J57" i="9" s="1"/>
  <c r="E57" i="9"/>
  <c r="L391" i="9"/>
  <c r="K391" i="9"/>
  <c r="O391" i="9" s="1"/>
  <c r="I391" i="9"/>
  <c r="H391" i="9"/>
  <c r="F391" i="9"/>
  <c r="J391" i="9" s="1"/>
  <c r="E391" i="9"/>
  <c r="L88" i="9"/>
  <c r="K88" i="9"/>
  <c r="O88" i="9" s="1"/>
  <c r="Q88" i="9" s="1"/>
  <c r="I88" i="9"/>
  <c r="H88" i="9"/>
  <c r="F88" i="9"/>
  <c r="J88" i="9" s="1"/>
  <c r="E88" i="9"/>
  <c r="L271" i="9"/>
  <c r="K271" i="9"/>
  <c r="O271" i="9" s="1"/>
  <c r="I271" i="9"/>
  <c r="H271" i="9"/>
  <c r="F271" i="9"/>
  <c r="J271" i="9" s="1"/>
  <c r="E271" i="9"/>
  <c r="L416" i="9"/>
  <c r="K416" i="9"/>
  <c r="O416" i="9" s="1"/>
  <c r="Q416" i="9" s="1"/>
  <c r="I416" i="9"/>
  <c r="H416" i="9"/>
  <c r="F416" i="9"/>
  <c r="J416" i="9" s="1"/>
  <c r="E416" i="9"/>
  <c r="L272" i="9"/>
  <c r="K272" i="9"/>
  <c r="O272" i="9" s="1"/>
  <c r="I272" i="9"/>
  <c r="H272" i="9"/>
  <c r="F272" i="9"/>
  <c r="J272" i="9" s="1"/>
  <c r="E272" i="9"/>
  <c r="L251" i="9"/>
  <c r="K251" i="9"/>
  <c r="O251" i="9" s="1"/>
  <c r="Q251" i="9" s="1"/>
  <c r="I251" i="9"/>
  <c r="H251" i="9"/>
  <c r="F251" i="9"/>
  <c r="J251" i="9" s="1"/>
  <c r="E251" i="9"/>
  <c r="L288" i="9"/>
  <c r="K288" i="9"/>
  <c r="O288" i="9" s="1"/>
  <c r="I288" i="9"/>
  <c r="H288" i="9"/>
  <c r="F288" i="9"/>
  <c r="J288" i="9" s="1"/>
  <c r="E288" i="9"/>
  <c r="L273" i="9"/>
  <c r="K273" i="9"/>
  <c r="O273" i="9" s="1"/>
  <c r="Q273" i="9" s="1"/>
  <c r="I273" i="9"/>
  <c r="H273" i="9"/>
  <c r="F273" i="9"/>
  <c r="J273" i="9" s="1"/>
  <c r="E273" i="9"/>
  <c r="L105" i="9"/>
  <c r="K105" i="9"/>
  <c r="O105" i="9" s="1"/>
  <c r="I105" i="9"/>
  <c r="H105" i="9"/>
  <c r="F105" i="9"/>
  <c r="J105" i="9" s="1"/>
  <c r="E105" i="9"/>
  <c r="L89" i="9"/>
  <c r="K89" i="9"/>
  <c r="O89" i="9" s="1"/>
  <c r="Q89" i="9" s="1"/>
  <c r="I89" i="9"/>
  <c r="H89" i="9"/>
  <c r="F89" i="9"/>
  <c r="J89" i="9" s="1"/>
  <c r="E89" i="9"/>
  <c r="L44" i="9"/>
  <c r="K44" i="9"/>
  <c r="O44" i="9" s="1"/>
  <c r="I44" i="9"/>
  <c r="H44" i="9"/>
  <c r="F44" i="9"/>
  <c r="J44" i="9" s="1"/>
  <c r="E44" i="9"/>
  <c r="L31" i="9"/>
  <c r="K31" i="9"/>
  <c r="O31" i="9" s="1"/>
  <c r="Q31" i="9" s="1"/>
  <c r="I31" i="9"/>
  <c r="H31" i="9"/>
  <c r="F31" i="9"/>
  <c r="J31" i="9" s="1"/>
  <c r="E31" i="9"/>
  <c r="L454" i="9"/>
  <c r="K454" i="9"/>
  <c r="O454" i="9" s="1"/>
  <c r="I454" i="9"/>
  <c r="H454" i="9"/>
  <c r="F454" i="9"/>
  <c r="J454" i="9" s="1"/>
  <c r="E454" i="9"/>
  <c r="L401" i="9"/>
  <c r="K401" i="9"/>
  <c r="O401" i="9" s="1"/>
  <c r="Q401" i="9" s="1"/>
  <c r="I401" i="9"/>
  <c r="H401" i="9"/>
  <c r="F401" i="9"/>
  <c r="J401" i="9" s="1"/>
  <c r="E401" i="9"/>
  <c r="L252" i="9"/>
  <c r="K252" i="9"/>
  <c r="O252" i="9" s="1"/>
  <c r="I252" i="9"/>
  <c r="H252" i="9"/>
  <c r="F252" i="9"/>
  <c r="J252" i="9" s="1"/>
  <c r="E252" i="9"/>
  <c r="L434" i="9"/>
  <c r="K434" i="9"/>
  <c r="O434" i="9" s="1"/>
  <c r="Q434" i="9" s="1"/>
  <c r="I434" i="9"/>
  <c r="H434" i="9"/>
  <c r="F434" i="9"/>
  <c r="J434" i="9" s="1"/>
  <c r="E434" i="9"/>
  <c r="L289" i="9"/>
  <c r="K289" i="9"/>
  <c r="O289" i="9" s="1"/>
  <c r="I289" i="9"/>
  <c r="H289" i="9"/>
  <c r="F289" i="9"/>
  <c r="J289" i="9" s="1"/>
  <c r="E289" i="9"/>
  <c r="L70" i="9"/>
  <c r="K70" i="9"/>
  <c r="O70" i="9" s="1"/>
  <c r="Q70" i="9" s="1"/>
  <c r="I70" i="9"/>
  <c r="H70" i="9"/>
  <c r="F70" i="9"/>
  <c r="J70" i="9" s="1"/>
  <c r="E70" i="9"/>
  <c r="L69" i="9"/>
  <c r="K69" i="9"/>
  <c r="O69" i="9" s="1"/>
  <c r="I69" i="9"/>
  <c r="H69" i="9"/>
  <c r="F69" i="9"/>
  <c r="J69" i="9" s="1"/>
  <c r="E69" i="9"/>
  <c r="L220" i="9"/>
  <c r="K220" i="9"/>
  <c r="O220" i="9" s="1"/>
  <c r="Q220" i="9" s="1"/>
  <c r="I220" i="9"/>
  <c r="H220" i="9"/>
  <c r="F220" i="9"/>
  <c r="J220" i="9" s="1"/>
  <c r="E220" i="9"/>
  <c r="L58" i="9"/>
  <c r="K58" i="9"/>
  <c r="O58" i="9" s="1"/>
  <c r="I58" i="9"/>
  <c r="H58" i="9"/>
  <c r="F58" i="9"/>
  <c r="J58" i="9" s="1"/>
  <c r="E58" i="9"/>
  <c r="L132" i="9"/>
  <c r="K132" i="9"/>
  <c r="O132" i="9" s="1"/>
  <c r="Q132" i="9" s="1"/>
  <c r="I132" i="9"/>
  <c r="H132" i="9"/>
  <c r="F132" i="9"/>
  <c r="J132" i="9" s="1"/>
  <c r="E132" i="9"/>
  <c r="L455" i="9"/>
  <c r="K455" i="9"/>
  <c r="O455" i="9" s="1"/>
  <c r="I455" i="9"/>
  <c r="H455" i="9"/>
  <c r="F455" i="9"/>
  <c r="J455" i="9" s="1"/>
  <c r="P455" i="9" s="1"/>
  <c r="E455" i="9"/>
  <c r="L114" i="9"/>
  <c r="K114" i="9"/>
  <c r="O114" i="9" s="1"/>
  <c r="Q114" i="9" s="1"/>
  <c r="I114" i="9"/>
  <c r="H114" i="9"/>
  <c r="F114" i="9"/>
  <c r="J114" i="9" s="1"/>
  <c r="E114" i="9"/>
  <c r="L32" i="9"/>
  <c r="K32" i="9"/>
  <c r="O32" i="9" s="1"/>
  <c r="I32" i="9"/>
  <c r="H32" i="9"/>
  <c r="F32" i="9"/>
  <c r="J32" i="9" s="1"/>
  <c r="P32" i="9" s="1"/>
  <c r="E32" i="9"/>
  <c r="L437" i="9"/>
  <c r="K437" i="9"/>
  <c r="O437" i="9" s="1"/>
  <c r="Q437" i="9" s="1"/>
  <c r="I437" i="9"/>
  <c r="H437" i="9"/>
  <c r="F437" i="9"/>
  <c r="J437" i="9" s="1"/>
  <c r="E437" i="9"/>
  <c r="L436" i="9"/>
  <c r="K436" i="9"/>
  <c r="O436" i="9" s="1"/>
  <c r="I436" i="9"/>
  <c r="H436" i="9"/>
  <c r="F436" i="9"/>
  <c r="J436" i="9" s="1"/>
  <c r="P436" i="9" s="1"/>
  <c r="E436" i="9"/>
  <c r="L435" i="9"/>
  <c r="K435" i="9"/>
  <c r="O435" i="9" s="1"/>
  <c r="Q435" i="9" s="1"/>
  <c r="I435" i="9"/>
  <c r="H435" i="9"/>
  <c r="F435" i="9"/>
  <c r="J435" i="9" s="1"/>
  <c r="E435" i="9"/>
  <c r="L169" i="9"/>
  <c r="K169" i="9"/>
  <c r="O169" i="9" s="1"/>
  <c r="I169" i="9"/>
  <c r="H169" i="9"/>
  <c r="F169" i="9"/>
  <c r="J169" i="9" s="1"/>
  <c r="E169" i="9"/>
  <c r="L178" i="9"/>
  <c r="K178" i="9"/>
  <c r="O178" i="9" s="1"/>
  <c r="Q178" i="9" s="1"/>
  <c r="I178" i="9"/>
  <c r="H178" i="9"/>
  <c r="F178" i="9"/>
  <c r="J178" i="9" s="1"/>
  <c r="E178" i="9"/>
  <c r="L221" i="9"/>
  <c r="K221" i="9"/>
  <c r="O221" i="9" s="1"/>
  <c r="I221" i="9"/>
  <c r="H221" i="9"/>
  <c r="F221" i="9"/>
  <c r="J221" i="9" s="1"/>
  <c r="P221" i="9" s="1"/>
  <c r="E221" i="9"/>
  <c r="L170" i="9"/>
  <c r="K170" i="9"/>
  <c r="O170" i="9" s="1"/>
  <c r="Q170" i="9" s="1"/>
  <c r="I170" i="9"/>
  <c r="H170" i="9"/>
  <c r="F170" i="9"/>
  <c r="J170" i="9" s="1"/>
  <c r="E170" i="9"/>
  <c r="L402" i="9"/>
  <c r="K402" i="9"/>
  <c r="O402" i="9" s="1"/>
  <c r="I402" i="9"/>
  <c r="H402" i="9"/>
  <c r="F402" i="9"/>
  <c r="J402" i="9" s="1"/>
  <c r="E402" i="9"/>
  <c r="L240" i="9"/>
  <c r="K240" i="9"/>
  <c r="O240" i="9" s="1"/>
  <c r="Q240" i="9" s="1"/>
  <c r="I240" i="9"/>
  <c r="H240" i="9"/>
  <c r="F240" i="9"/>
  <c r="J240" i="9" s="1"/>
  <c r="E240" i="9"/>
  <c r="L274" i="9"/>
  <c r="K274" i="9"/>
  <c r="O274" i="9" s="1"/>
  <c r="I274" i="9"/>
  <c r="H274" i="9"/>
  <c r="F274" i="9"/>
  <c r="J274" i="9" s="1"/>
  <c r="E274" i="9"/>
  <c r="L253" i="9"/>
  <c r="K253" i="9"/>
  <c r="O253" i="9" s="1"/>
  <c r="Q253" i="9" s="1"/>
  <c r="I253" i="9"/>
  <c r="H253" i="9"/>
  <c r="F253" i="9"/>
  <c r="J253" i="9" s="1"/>
  <c r="E253" i="9"/>
  <c r="L133" i="9"/>
  <c r="K133" i="9"/>
  <c r="I133" i="9"/>
  <c r="H133" i="9"/>
  <c r="F133" i="9"/>
  <c r="J133" i="9" s="1"/>
  <c r="E133" i="9"/>
  <c r="L106" i="9"/>
  <c r="K106" i="9"/>
  <c r="O106" i="9" s="1"/>
  <c r="Q106" i="9" s="1"/>
  <c r="I106" i="9"/>
  <c r="H106" i="9"/>
  <c r="F106" i="9"/>
  <c r="J106" i="9" s="1"/>
  <c r="E106" i="9"/>
  <c r="L71" i="9"/>
  <c r="K71" i="9"/>
  <c r="O71" i="9" s="1"/>
  <c r="I71" i="9"/>
  <c r="H71" i="9"/>
  <c r="F71" i="9"/>
  <c r="J71" i="9" s="1"/>
  <c r="E71" i="9"/>
  <c r="L45" i="9"/>
  <c r="K45" i="9"/>
  <c r="J45" i="9"/>
  <c r="H45" i="9"/>
  <c r="E45" i="9"/>
  <c r="L33" i="9"/>
  <c r="K33" i="9"/>
  <c r="O33" i="9" s="1"/>
  <c r="I33" i="9"/>
  <c r="H33" i="9"/>
  <c r="F33" i="9"/>
  <c r="J33" i="9" s="1"/>
  <c r="P33" i="9" s="1"/>
  <c r="E33" i="9"/>
  <c r="L241" i="9"/>
  <c r="K241" i="9"/>
  <c r="O241" i="9" s="1"/>
  <c r="I241" i="9"/>
  <c r="H241" i="9"/>
  <c r="F241" i="9"/>
  <c r="J241" i="9" s="1"/>
  <c r="E241" i="9"/>
  <c r="L152" i="9"/>
  <c r="K152" i="9"/>
  <c r="O152" i="9" s="1"/>
  <c r="I152" i="9"/>
  <c r="H152" i="9"/>
  <c r="F152" i="9"/>
  <c r="J152" i="9" s="1"/>
  <c r="E152" i="9"/>
  <c r="L107" i="9"/>
  <c r="K107" i="9"/>
  <c r="O107" i="9" s="1"/>
  <c r="I107" i="9"/>
  <c r="H107" i="9"/>
  <c r="F107" i="9"/>
  <c r="J107" i="9" s="1"/>
  <c r="E107" i="9"/>
  <c r="L242" i="9"/>
  <c r="K242" i="9"/>
  <c r="O242" i="9" s="1"/>
  <c r="I242" i="9"/>
  <c r="H242" i="9"/>
  <c r="F242" i="9"/>
  <c r="J242" i="9" s="1"/>
  <c r="P242" i="9" s="1"/>
  <c r="E242" i="9"/>
  <c r="L438" i="9"/>
  <c r="K438" i="9"/>
  <c r="O438" i="9" s="1"/>
  <c r="I438" i="9"/>
  <c r="H438" i="9"/>
  <c r="F438" i="9"/>
  <c r="J438" i="9" s="1"/>
  <c r="E438" i="9"/>
  <c r="L230" i="9"/>
  <c r="K230" i="9"/>
  <c r="O230" i="9" s="1"/>
  <c r="I230" i="9"/>
  <c r="H230" i="9"/>
  <c r="F230" i="9"/>
  <c r="J230" i="9" s="1"/>
  <c r="E230" i="9"/>
  <c r="L417" i="9"/>
  <c r="K417" i="9"/>
  <c r="O417" i="9" s="1"/>
  <c r="I417" i="9"/>
  <c r="H417" i="9"/>
  <c r="F417" i="9"/>
  <c r="J417" i="9" s="1"/>
  <c r="E417" i="9"/>
  <c r="L403" i="9"/>
  <c r="K403" i="9"/>
  <c r="O403" i="9" s="1"/>
  <c r="I403" i="9"/>
  <c r="H403" i="9"/>
  <c r="F403" i="9"/>
  <c r="J403" i="9" s="1"/>
  <c r="P403" i="9" s="1"/>
  <c r="E403" i="9"/>
  <c r="L243" i="9"/>
  <c r="K243" i="9"/>
  <c r="O243" i="9" s="1"/>
  <c r="J243" i="9"/>
  <c r="I243" i="9"/>
  <c r="H243" i="9"/>
  <c r="E243" i="9"/>
  <c r="L59" i="9"/>
  <c r="K59" i="9"/>
  <c r="O59" i="9" s="1"/>
  <c r="I59" i="9"/>
  <c r="H59" i="9"/>
  <c r="F59" i="9"/>
  <c r="J59" i="9" s="1"/>
  <c r="P59" i="9" s="1"/>
  <c r="E59" i="9"/>
  <c r="L179" i="9"/>
  <c r="K179" i="9"/>
  <c r="O179" i="9" s="1"/>
  <c r="I179" i="9"/>
  <c r="H179" i="9"/>
  <c r="F179" i="9"/>
  <c r="J179" i="9" s="1"/>
  <c r="E179" i="9"/>
  <c r="L418" i="9"/>
  <c r="K418" i="9"/>
  <c r="O418" i="9" s="1"/>
  <c r="I418" i="9"/>
  <c r="H418" i="9"/>
  <c r="F418" i="9"/>
  <c r="J418" i="9" s="1"/>
  <c r="E418" i="9"/>
  <c r="L392" i="9"/>
  <c r="K392" i="9"/>
  <c r="O392" i="9" s="1"/>
  <c r="I392" i="9"/>
  <c r="H392" i="9"/>
  <c r="F392" i="9"/>
  <c r="J392" i="9" s="1"/>
  <c r="E392" i="9"/>
  <c r="L153" i="9"/>
  <c r="K153" i="9"/>
  <c r="I153" i="9"/>
  <c r="H153" i="9"/>
  <c r="F153" i="9"/>
  <c r="J153" i="9" s="1"/>
  <c r="E153" i="9"/>
  <c r="L439" i="9"/>
  <c r="K439" i="9"/>
  <c r="O439" i="9" s="1"/>
  <c r="I439" i="9"/>
  <c r="H439" i="9"/>
  <c r="F439" i="9"/>
  <c r="J439" i="9" s="1"/>
  <c r="E439" i="9"/>
  <c r="L134" i="9"/>
  <c r="K134" i="9"/>
  <c r="O134" i="9" s="1"/>
  <c r="I134" i="9"/>
  <c r="H134" i="9"/>
  <c r="F134" i="9"/>
  <c r="J134" i="9" s="1"/>
  <c r="E134" i="9"/>
  <c r="L180" i="9"/>
  <c r="K180" i="9"/>
  <c r="O180" i="9" s="1"/>
  <c r="I180" i="9"/>
  <c r="H180" i="9"/>
  <c r="F180" i="9"/>
  <c r="J180" i="9" s="1"/>
  <c r="E180" i="9"/>
  <c r="L419" i="9"/>
  <c r="K419" i="9"/>
  <c r="O419" i="9" s="1"/>
  <c r="I419" i="9"/>
  <c r="H419" i="9"/>
  <c r="F419" i="9"/>
  <c r="J419" i="9" s="1"/>
  <c r="E419" i="9"/>
  <c r="L90" i="9"/>
  <c r="K90" i="9"/>
  <c r="O90" i="9" s="1"/>
  <c r="I90" i="9"/>
  <c r="H90" i="9"/>
  <c r="F90" i="9"/>
  <c r="J90" i="9" s="1"/>
  <c r="E90" i="9"/>
  <c r="L203" i="9"/>
  <c r="K203" i="9"/>
  <c r="O203" i="9" s="1"/>
  <c r="I203" i="9"/>
  <c r="H203" i="9"/>
  <c r="F203" i="9"/>
  <c r="J203" i="9" s="1"/>
  <c r="E203" i="9"/>
  <c r="L60" i="9"/>
  <c r="K60" i="9"/>
  <c r="O60" i="9" s="1"/>
  <c r="I60" i="9"/>
  <c r="H60" i="9"/>
  <c r="F60" i="9"/>
  <c r="J60" i="9" s="1"/>
  <c r="E60" i="9"/>
  <c r="L254" i="9"/>
  <c r="K254" i="9"/>
  <c r="O254" i="9" s="1"/>
  <c r="I254" i="9"/>
  <c r="H254" i="9"/>
  <c r="F254" i="9"/>
  <c r="J254" i="9" s="1"/>
  <c r="E254" i="9"/>
  <c r="L440" i="9"/>
  <c r="K440" i="9"/>
  <c r="O440" i="9" s="1"/>
  <c r="I440" i="9"/>
  <c r="H440" i="9"/>
  <c r="F440" i="9"/>
  <c r="J440" i="9" s="1"/>
  <c r="E440" i="9"/>
  <c r="L441" i="9"/>
  <c r="K441" i="9"/>
  <c r="O441" i="9" s="1"/>
  <c r="I441" i="9"/>
  <c r="H441" i="9"/>
  <c r="F441" i="9"/>
  <c r="J441" i="9" s="1"/>
  <c r="E441" i="9"/>
  <c r="L222" i="9"/>
  <c r="K222" i="9"/>
  <c r="O222" i="9" s="1"/>
  <c r="I222" i="9"/>
  <c r="H222" i="9"/>
  <c r="F222" i="9"/>
  <c r="J222" i="9" s="1"/>
  <c r="E222" i="9"/>
  <c r="L135" i="9"/>
  <c r="K135" i="9"/>
  <c r="O135" i="9" s="1"/>
  <c r="I135" i="9"/>
  <c r="H135" i="9"/>
  <c r="F135" i="9"/>
  <c r="J135" i="9" s="1"/>
  <c r="E135" i="9"/>
  <c r="L154" i="9"/>
  <c r="K154" i="9"/>
  <c r="O154" i="9" s="1"/>
  <c r="I154" i="9"/>
  <c r="H154" i="9"/>
  <c r="F154" i="9"/>
  <c r="J154" i="9" s="1"/>
  <c r="E154" i="9"/>
  <c r="L204" i="9"/>
  <c r="K204" i="9"/>
  <c r="O204" i="9" s="1"/>
  <c r="I204" i="9"/>
  <c r="H204" i="9"/>
  <c r="F204" i="9"/>
  <c r="J204" i="9" s="1"/>
  <c r="E204" i="9"/>
  <c r="L81" i="9"/>
  <c r="K81" i="9"/>
  <c r="O81" i="9" s="1"/>
  <c r="I81" i="9"/>
  <c r="H81" i="9"/>
  <c r="F81" i="9"/>
  <c r="J81" i="9" s="1"/>
  <c r="E81" i="9"/>
  <c r="L146" i="9"/>
  <c r="K146" i="9"/>
  <c r="O146" i="9" s="1"/>
  <c r="I146" i="9"/>
  <c r="H146" i="9"/>
  <c r="F146" i="9"/>
  <c r="J146" i="9" s="1"/>
  <c r="E146" i="9"/>
  <c r="L155" i="9"/>
  <c r="K155" i="9"/>
  <c r="O155" i="9" s="1"/>
  <c r="I155" i="9"/>
  <c r="H155" i="9"/>
  <c r="F155" i="9"/>
  <c r="J155" i="9" s="1"/>
  <c r="E155" i="9"/>
  <c r="L349" i="9"/>
  <c r="K349" i="9"/>
  <c r="O349" i="9" s="1"/>
  <c r="I349" i="9"/>
  <c r="H349" i="9"/>
  <c r="F349" i="9"/>
  <c r="J349" i="9" s="1"/>
  <c r="E349" i="9"/>
  <c r="L255" i="9"/>
  <c r="K255" i="9"/>
  <c r="O255" i="9" s="1"/>
  <c r="I255" i="9"/>
  <c r="H255" i="9"/>
  <c r="F255" i="9"/>
  <c r="J255" i="9" s="1"/>
  <c r="E255" i="9"/>
  <c r="L181" i="9"/>
  <c r="K181" i="9"/>
  <c r="O181" i="9" s="1"/>
  <c r="I181" i="9"/>
  <c r="H181" i="9"/>
  <c r="F181" i="9"/>
  <c r="J181" i="9" s="1"/>
  <c r="E181" i="9"/>
  <c r="L157" i="9"/>
  <c r="K157" i="9"/>
  <c r="I157" i="9"/>
  <c r="H157" i="9"/>
  <c r="F157" i="9"/>
  <c r="J157" i="9" s="1"/>
  <c r="E157" i="9"/>
  <c r="L156" i="9"/>
  <c r="K156" i="9"/>
  <c r="I156" i="9"/>
  <c r="H156" i="9"/>
  <c r="F156" i="9"/>
  <c r="J156" i="9" s="1"/>
  <c r="Q156" i="9" s="1"/>
  <c r="E156" i="9"/>
  <c r="L82" i="9"/>
  <c r="K82" i="9"/>
  <c r="I82" i="9"/>
  <c r="H82" i="9"/>
  <c r="F82" i="9"/>
  <c r="J82" i="9" s="1"/>
  <c r="E82" i="9"/>
  <c r="L227" i="5"/>
  <c r="L228" i="5"/>
  <c r="L229" i="5"/>
  <c r="L230" i="5"/>
  <c r="L231" i="5"/>
  <c r="L219" i="5"/>
  <c r="L185" i="5"/>
  <c r="L186" i="5"/>
  <c r="L187" i="5"/>
  <c r="L188" i="5"/>
  <c r="L122" i="5"/>
  <c r="L123" i="5"/>
  <c r="L124" i="5"/>
  <c r="L125" i="5"/>
  <c r="L97" i="5"/>
  <c r="L382" i="5"/>
  <c r="L288" i="5"/>
  <c r="L277" i="5"/>
  <c r="L232" i="5"/>
  <c r="L233" i="5"/>
  <c r="L234" i="5"/>
  <c r="L235" i="5"/>
  <c r="L236" i="5"/>
  <c r="L237" i="5"/>
  <c r="L189" i="5"/>
  <c r="L190" i="5"/>
  <c r="L173" i="5"/>
  <c r="L157" i="5"/>
  <c r="L68" i="5"/>
  <c r="L55" i="5"/>
  <c r="L39" i="5"/>
  <c r="L442" i="5"/>
  <c r="L238" i="5"/>
  <c r="L239" i="5"/>
  <c r="L240" i="5"/>
  <c r="L241" i="5"/>
  <c r="L213" i="5"/>
  <c r="L191" i="5"/>
  <c r="L126" i="5"/>
  <c r="L112" i="5"/>
  <c r="L95" i="5"/>
  <c r="L69" i="5"/>
  <c r="L40" i="5"/>
  <c r="L318" i="5"/>
  <c r="L313" i="5"/>
  <c r="L278" i="5"/>
  <c r="L242" i="5"/>
  <c r="L220" i="5"/>
  <c r="L192" i="5"/>
  <c r="L127" i="5"/>
  <c r="L128" i="5"/>
  <c r="L129" i="5"/>
  <c r="L106" i="5"/>
  <c r="L86" i="5"/>
  <c r="L80" i="5"/>
  <c r="L59" i="5"/>
  <c r="L29" i="5"/>
  <c r="L18" i="5"/>
  <c r="L289" i="5"/>
  <c r="L181" i="5"/>
  <c r="L158" i="5"/>
  <c r="L130" i="5"/>
  <c r="L131" i="5"/>
  <c r="L132" i="5"/>
  <c r="L105" i="5"/>
  <c r="L91" i="5"/>
  <c r="L61" i="5"/>
  <c r="L62" i="5"/>
  <c r="L41" i="5"/>
  <c r="L451" i="5"/>
  <c r="L421" i="5"/>
  <c r="L379" i="5"/>
  <c r="L243" i="5"/>
  <c r="L244" i="5"/>
  <c r="L245" i="5"/>
  <c r="L221" i="5"/>
  <c r="L159" i="5"/>
  <c r="L83" i="5"/>
  <c r="L10" i="5"/>
  <c r="L2" i="5"/>
  <c r="L320" i="5"/>
  <c r="L246" i="5"/>
  <c r="L133" i="5"/>
  <c r="L134" i="5"/>
  <c r="L111" i="5"/>
  <c r="L78" i="5"/>
  <c r="L70" i="5"/>
  <c r="L20" i="5"/>
  <c r="L336" i="5"/>
  <c r="L321" i="5"/>
  <c r="L322" i="5"/>
  <c r="L290" i="5"/>
  <c r="L247" i="5"/>
  <c r="L248" i="5"/>
  <c r="L249" i="5"/>
  <c r="L250" i="5"/>
  <c r="L207" i="5"/>
  <c r="L174" i="5"/>
  <c r="L175" i="5"/>
  <c r="L160" i="5"/>
  <c r="L135" i="5"/>
  <c r="L94" i="5"/>
  <c r="L71" i="5"/>
  <c r="L42" i="5"/>
  <c r="L36" i="5"/>
  <c r="L424" i="5"/>
  <c r="L328" i="5"/>
  <c r="L279" i="5"/>
  <c r="L251" i="5"/>
  <c r="L176" i="5"/>
  <c r="L136" i="5"/>
  <c r="L56" i="5"/>
  <c r="L409" i="5"/>
  <c r="L397" i="5"/>
  <c r="L323" i="5"/>
  <c r="L291" i="5"/>
  <c r="L252" i="5"/>
  <c r="L253" i="5"/>
  <c r="L254" i="5"/>
  <c r="L214" i="5"/>
  <c r="L210" i="5"/>
  <c r="L193" i="5"/>
  <c r="L137" i="5"/>
  <c r="L138" i="5"/>
  <c r="L139" i="5"/>
  <c r="L140" i="5"/>
  <c r="L107" i="5"/>
  <c r="L98" i="5"/>
  <c r="L81" i="5"/>
  <c r="L58" i="5"/>
  <c r="L43" i="5"/>
  <c r="L23" i="5"/>
  <c r="L13" i="5"/>
  <c r="L443" i="5"/>
  <c r="L360" i="5"/>
  <c r="L337" i="5"/>
  <c r="L327" i="5"/>
  <c r="L292" i="5"/>
  <c r="L255" i="5"/>
  <c r="L256" i="5"/>
  <c r="L257" i="5"/>
  <c r="L194" i="5"/>
  <c r="L108" i="5"/>
  <c r="L9" i="5"/>
  <c r="L117" i="5"/>
  <c r="L118" i="5"/>
  <c r="L37" i="5"/>
  <c r="L93" i="5"/>
  <c r="L25" i="5"/>
  <c r="L12" i="5"/>
  <c r="L293" i="5"/>
  <c r="L222" i="5"/>
  <c r="L8" i="5"/>
  <c r="L4" i="5"/>
  <c r="L3" i="5"/>
  <c r="L310" i="5"/>
  <c r="L305" i="5"/>
  <c r="L306" i="5"/>
  <c r="L258" i="5"/>
  <c r="L259" i="5"/>
  <c r="L161" i="5"/>
  <c r="L162" i="5"/>
  <c r="L141" i="5"/>
  <c r="L142" i="5"/>
  <c r="L143" i="5"/>
  <c r="L88" i="5"/>
  <c r="L51" i="5"/>
  <c r="L48" i="5"/>
  <c r="L180" i="5"/>
  <c r="L319" i="5"/>
  <c r="L155" i="5"/>
  <c r="L156" i="5"/>
  <c r="L276" i="5"/>
  <c r="L212" i="5"/>
  <c r="L104" i="5"/>
  <c r="L22" i="5"/>
  <c r="L5" i="5"/>
  <c r="L50" i="5"/>
  <c r="L28" i="5"/>
  <c r="L361" i="5"/>
  <c r="L359" i="5"/>
  <c r="L326" i="5"/>
  <c r="L314" i="5"/>
  <c r="L311" i="5"/>
  <c r="L307" i="5"/>
  <c r="L294" i="5"/>
  <c r="L295" i="5"/>
  <c r="L296" i="5"/>
  <c r="L280" i="5"/>
  <c r="L260" i="5"/>
  <c r="L223" i="5"/>
  <c r="L215" i="5"/>
  <c r="L211" i="5"/>
  <c r="L195" i="5"/>
  <c r="L163" i="5"/>
  <c r="L164" i="5"/>
  <c r="L144" i="5"/>
  <c r="L145" i="5"/>
  <c r="L146" i="5"/>
  <c r="L103" i="5"/>
  <c r="L19" i="5"/>
  <c r="L11" i="5"/>
  <c r="L362" i="5"/>
  <c r="L363" i="5"/>
  <c r="L355" i="5"/>
  <c r="L338" i="5"/>
  <c r="L333" i="5"/>
  <c r="L316" i="5"/>
  <c r="L312" i="5"/>
  <c r="L297" i="5"/>
  <c r="L298" i="5"/>
  <c r="L261" i="5"/>
  <c r="L262" i="5"/>
  <c r="L263" i="5"/>
  <c r="L196" i="5"/>
  <c r="L197" i="5"/>
  <c r="L147" i="5"/>
  <c r="L60" i="5"/>
  <c r="L49" i="5"/>
  <c r="L14" i="5"/>
  <c r="L119" i="5"/>
  <c r="L120" i="5"/>
  <c r="L264" i="5"/>
  <c r="L208" i="5"/>
  <c r="L177" i="5"/>
  <c r="L148" i="5"/>
  <c r="L149" i="5"/>
  <c r="L33" i="5"/>
  <c r="L410" i="5"/>
  <c r="L121" i="5"/>
  <c r="L265" i="5"/>
  <c r="L266" i="5"/>
  <c r="L224" i="5"/>
  <c r="L209" i="5"/>
  <c r="L165" i="5"/>
  <c r="L150" i="5"/>
  <c r="L87" i="5"/>
  <c r="L46" i="5"/>
  <c r="L38" i="5"/>
  <c r="L35" i="5"/>
  <c r="L30" i="5"/>
  <c r="L82" i="5"/>
  <c r="L74" i="5"/>
  <c r="L308" i="5"/>
  <c r="L299" i="5"/>
  <c r="L267" i="5"/>
  <c r="L151" i="5"/>
  <c r="L152" i="5"/>
  <c r="L99" i="5"/>
  <c r="L17" i="5"/>
  <c r="L6" i="5"/>
  <c r="L65" i="5"/>
  <c r="L44" i="5"/>
  <c r="L425" i="5"/>
  <c r="L411" i="5"/>
  <c r="L399" i="5"/>
  <c r="L400" i="5"/>
  <c r="L401" i="5"/>
  <c r="L388" i="5"/>
  <c r="L389" i="5"/>
  <c r="L380" i="5"/>
  <c r="L364" i="5"/>
  <c r="L365" i="5"/>
  <c r="L356" i="5"/>
  <c r="L339" i="5"/>
  <c r="L340" i="5"/>
  <c r="L341" i="5"/>
  <c r="L109" i="5"/>
  <c r="L77" i="5"/>
  <c r="L75" i="5"/>
  <c r="L72" i="5"/>
  <c r="L45" i="5"/>
  <c r="L452" i="5"/>
  <c r="L450" i="5"/>
  <c r="L446" i="5"/>
  <c r="L444" i="5"/>
  <c r="L438" i="5"/>
  <c r="L402" i="5"/>
  <c r="L390" i="5"/>
  <c r="L383" i="5"/>
  <c r="L384" i="5"/>
  <c r="L342" i="5"/>
  <c r="L343" i="5"/>
  <c r="L344" i="5"/>
  <c r="L345" i="5"/>
  <c r="L73" i="5"/>
  <c r="L63" i="5"/>
  <c r="L457" i="5"/>
  <c r="L416" i="5"/>
  <c r="L420" i="5"/>
  <c r="L398" i="5"/>
  <c r="L334" i="5"/>
  <c r="L350" i="5"/>
  <c r="L351" i="5"/>
  <c r="L352" i="5"/>
  <c r="L353" i="5"/>
  <c r="L354" i="5"/>
  <c r="L335" i="5"/>
  <c r="L329" i="5"/>
  <c r="L330" i="5"/>
  <c r="L275" i="5"/>
  <c r="L114" i="5"/>
  <c r="L435" i="5"/>
  <c r="L432" i="5"/>
  <c r="L426" i="5"/>
  <c r="L427" i="5"/>
  <c r="L417" i="5"/>
  <c r="L403" i="5"/>
  <c r="L385" i="5"/>
  <c r="L386" i="5"/>
  <c r="L357" i="5"/>
  <c r="L331" i="5"/>
  <c r="L453" i="5"/>
  <c r="L315" i="5"/>
  <c r="L300" i="5"/>
  <c r="L301" i="5"/>
  <c r="L281" i="5"/>
  <c r="L268" i="5"/>
  <c r="L225" i="5"/>
  <c r="L178" i="5"/>
  <c r="L84" i="5"/>
  <c r="L456" i="5"/>
  <c r="L449" i="5"/>
  <c r="L440" i="5"/>
  <c r="L428" i="5"/>
  <c r="L422" i="5"/>
  <c r="L412" i="5"/>
  <c r="L413" i="5"/>
  <c r="L404" i="5"/>
  <c r="L366" i="5"/>
  <c r="L325" i="5"/>
  <c r="L110" i="5"/>
  <c r="L100" i="5"/>
  <c r="L7" i="5"/>
  <c r="L102" i="5"/>
  <c r="L391" i="5"/>
  <c r="L392" i="5"/>
  <c r="L393" i="5"/>
  <c r="L367" i="5"/>
  <c r="L368" i="5"/>
  <c r="L369" i="5"/>
  <c r="L370" i="5"/>
  <c r="L371" i="5"/>
  <c r="L372" i="5"/>
  <c r="L373" i="5"/>
  <c r="L374" i="5"/>
  <c r="L346" i="5"/>
  <c r="L448" i="5"/>
  <c r="L439" i="5"/>
  <c r="L437" i="5"/>
  <c r="L414" i="5"/>
  <c r="L405" i="5"/>
  <c r="L375" i="5"/>
  <c r="L376" i="5"/>
  <c r="L358" i="5"/>
  <c r="L347" i="5"/>
  <c r="L348" i="5"/>
  <c r="L183" i="5"/>
  <c r="L90" i="5"/>
  <c r="L454" i="5"/>
  <c r="L455" i="5"/>
  <c r="L447" i="5"/>
  <c r="L445" i="5"/>
  <c r="L441" i="5"/>
  <c r="L433" i="5"/>
  <c r="L430" i="5"/>
  <c r="L418" i="5"/>
  <c r="L419" i="5"/>
  <c r="L406" i="5"/>
  <c r="L407" i="5"/>
  <c r="L394" i="5"/>
  <c r="L395" i="5"/>
  <c r="L396" i="5"/>
  <c r="L381" i="5"/>
  <c r="L377" i="5"/>
  <c r="L378" i="5"/>
  <c r="L349" i="5"/>
  <c r="L153" i="5"/>
  <c r="L113" i="5"/>
  <c r="L434" i="5"/>
  <c r="L387" i="5"/>
  <c r="L302" i="5"/>
  <c r="L269" i="5"/>
  <c r="L216" i="5"/>
  <c r="L198" i="5"/>
  <c r="L199" i="5"/>
  <c r="L200" i="5"/>
  <c r="L184" i="5"/>
  <c r="L79" i="5"/>
  <c r="L26" i="5"/>
  <c r="L423" i="5"/>
  <c r="L415" i="5"/>
  <c r="L282" i="5"/>
  <c r="L283" i="5"/>
  <c r="L270" i="5"/>
  <c r="L201" i="5"/>
  <c r="L115" i="5"/>
  <c r="L96" i="5"/>
  <c r="L66" i="5"/>
  <c r="L47" i="5"/>
  <c r="L31" i="5"/>
  <c r="L436" i="5"/>
  <c r="L431" i="5"/>
  <c r="L429" i="5"/>
  <c r="L317" i="5"/>
  <c r="L304" i="5"/>
  <c r="L284" i="5"/>
  <c r="L271" i="5"/>
  <c r="L272" i="5"/>
  <c r="L226" i="5"/>
  <c r="L202" i="5"/>
  <c r="L182" i="5"/>
  <c r="L154" i="5"/>
  <c r="L76" i="5"/>
  <c r="L32" i="5"/>
  <c r="L27" i="5"/>
  <c r="L21" i="5"/>
  <c r="L408" i="5"/>
  <c r="L332" i="5"/>
  <c r="L309" i="5"/>
  <c r="L285" i="5"/>
  <c r="L286" i="5"/>
  <c r="L203" i="5"/>
  <c r="L166" i="5"/>
  <c r="L167" i="5"/>
  <c r="L168" i="5"/>
  <c r="L169" i="5"/>
  <c r="L170" i="5"/>
  <c r="L116" i="5"/>
  <c r="L101" i="5"/>
  <c r="L85" i="5"/>
  <c r="L64" i="5"/>
  <c r="L52" i="5"/>
  <c r="L53" i="5"/>
  <c r="L54" i="5"/>
  <c r="L34" i="5"/>
  <c r="L24" i="5"/>
  <c r="L16" i="5"/>
  <c r="L15" i="5"/>
  <c r="L204" i="5"/>
  <c r="L303" i="5"/>
  <c r="L273" i="5"/>
  <c r="L179" i="5"/>
  <c r="L217" i="5"/>
  <c r="L218" i="5"/>
  <c r="L205" i="5"/>
  <c r="L206" i="5"/>
  <c r="L171" i="5"/>
  <c r="L172" i="5"/>
  <c r="L92" i="5"/>
  <c r="L89" i="5"/>
  <c r="L67" i="5"/>
  <c r="L57" i="5"/>
  <c r="L324" i="5"/>
  <c r="L274" i="5"/>
  <c r="L287" i="5"/>
  <c r="Q390" i="9" l="1"/>
  <c r="Q442" i="9"/>
  <c r="Q447" i="9"/>
  <c r="Q382" i="9"/>
  <c r="Q350" i="9"/>
  <c r="Q362" i="9"/>
  <c r="Q456" i="9"/>
  <c r="Q311" i="9"/>
  <c r="Q308" i="9"/>
  <c r="Q208" i="9"/>
  <c r="Q347" i="9"/>
  <c r="Q445" i="9"/>
  <c r="Q425" i="9"/>
  <c r="Q448" i="9"/>
  <c r="Q446" i="9"/>
  <c r="Q372" i="9"/>
  <c r="Q394" i="9"/>
  <c r="Q351" i="9"/>
  <c r="Q410" i="9"/>
  <c r="Q396" i="9"/>
  <c r="Q423" i="9"/>
  <c r="Q443" i="9"/>
  <c r="Q422" i="9"/>
  <c r="Q407" i="9"/>
  <c r="Q345" i="9"/>
  <c r="Q377" i="9"/>
  <c r="Q440" i="9"/>
  <c r="Q60" i="9"/>
  <c r="Q181" i="9"/>
  <c r="Q349" i="9"/>
  <c r="Q146" i="9"/>
  <c r="Q204" i="9"/>
  <c r="Q135" i="9"/>
  <c r="Q441" i="9"/>
  <c r="Q254" i="9"/>
  <c r="Q203" i="9"/>
  <c r="Q419" i="9"/>
  <c r="Q134" i="9"/>
  <c r="Q418" i="9"/>
  <c r="Q59" i="9"/>
  <c r="Q403" i="9"/>
  <c r="Q230" i="9"/>
  <c r="Q242" i="9"/>
  <c r="Q152" i="9"/>
  <c r="Q33" i="9"/>
  <c r="Q430" i="9"/>
  <c r="Q451" i="9"/>
  <c r="Q255" i="9"/>
  <c r="Q81" i="9"/>
  <c r="Q222" i="9"/>
  <c r="Q90" i="9"/>
  <c r="Q180" i="9"/>
  <c r="Q439" i="9"/>
  <c r="Q243" i="9"/>
  <c r="Q417" i="9"/>
  <c r="Q438" i="9"/>
  <c r="Q107" i="9"/>
  <c r="Q241" i="9"/>
  <c r="P150" i="9"/>
  <c r="Q79" i="9"/>
  <c r="Q163" i="9"/>
  <c r="Q236" i="9"/>
  <c r="Q427" i="9"/>
  <c r="Q450" i="9"/>
  <c r="Q155" i="9"/>
  <c r="Q154" i="9"/>
  <c r="R392" i="9"/>
  <c r="Q392" i="9"/>
  <c r="Q179" i="9"/>
  <c r="Q82" i="9"/>
  <c r="Q157" i="9"/>
  <c r="Q71" i="9"/>
  <c r="Q274" i="9"/>
  <c r="Q402" i="9"/>
  <c r="Q221" i="9"/>
  <c r="Q169" i="9"/>
  <c r="Q436" i="9"/>
  <c r="Q32" i="9"/>
  <c r="Q455" i="9"/>
  <c r="Q58" i="9"/>
  <c r="Q69" i="9"/>
  <c r="Q289" i="9"/>
  <c r="Q252" i="9"/>
  <c r="Q454" i="9"/>
  <c r="Q44" i="9"/>
  <c r="Q105" i="9"/>
  <c r="Q288" i="9"/>
  <c r="Q272" i="9"/>
  <c r="Q271" i="9"/>
  <c r="Q391" i="9"/>
  <c r="Q131" i="9"/>
  <c r="Q80" i="9"/>
  <c r="Q433" i="9"/>
  <c r="Q239" i="9"/>
  <c r="Q453" i="9"/>
  <c r="Q68" i="9"/>
  <c r="Q151" i="9"/>
  <c r="Q43" i="9"/>
  <c r="Q17" i="9"/>
  <c r="Q249" i="9"/>
  <c r="Q432" i="9"/>
  <c r="Q202" i="9"/>
  <c r="Q67" i="9"/>
  <c r="Q129" i="9"/>
  <c r="Q270" i="9"/>
  <c r="Q87" i="9"/>
  <c r="Q381" i="9"/>
  <c r="Q399" i="9"/>
  <c r="Q149" i="9"/>
  <c r="Q228" i="9"/>
  <c r="Q237" i="9"/>
  <c r="Q16" i="9"/>
  <c r="Q52" i="9"/>
  <c r="Q65" i="9"/>
  <c r="Q85" i="9"/>
  <c r="Q103" i="9"/>
  <c r="Q125" i="9"/>
  <c r="Q165" i="9"/>
  <c r="Q167" i="9"/>
  <c r="Q200" i="9"/>
  <c r="Q219" i="9"/>
  <c r="Q429" i="9"/>
  <c r="Q29" i="9"/>
  <c r="Q225" i="9"/>
  <c r="Q62" i="9"/>
  <c r="Q360" i="9"/>
  <c r="Q9" i="9"/>
  <c r="Q11" i="9"/>
  <c r="Q27" i="9"/>
  <c r="Q40" i="9"/>
  <c r="Q124" i="9"/>
  <c r="Q196" i="9"/>
  <c r="Q218" i="9"/>
  <c r="Q388" i="9"/>
  <c r="Q398" i="9"/>
  <c r="Q99" i="9"/>
  <c r="Q235" i="9"/>
  <c r="Q195" i="9"/>
  <c r="Q39" i="9"/>
  <c r="Q194" i="9"/>
  <c r="Q8" i="9"/>
  <c r="Q78" i="9"/>
  <c r="Q193" i="9"/>
  <c r="Q282" i="9"/>
  <c r="Q300" i="9"/>
  <c r="Q383" i="9"/>
  <c r="Q262" i="9"/>
  <c r="Q336" i="9"/>
  <c r="Q338" i="9"/>
  <c r="Q374" i="9"/>
  <c r="Q116" i="9"/>
  <c r="Q258" i="9"/>
  <c r="Q260" i="9"/>
  <c r="Q298" i="9"/>
  <c r="Q354" i="9"/>
  <c r="Q115" i="9"/>
  <c r="Q257" i="9"/>
  <c r="Q330" i="9"/>
  <c r="Q297" i="9"/>
  <c r="Q370" i="9"/>
  <c r="Q256" i="9"/>
  <c r="Q294" i="9"/>
  <c r="Q406" i="9"/>
  <c r="Q405" i="9"/>
  <c r="Q367" i="9"/>
  <c r="Q291" i="9"/>
  <c r="Q352" i="9"/>
  <c r="Q366" i="9"/>
  <c r="Q136" i="9"/>
  <c r="Q365" i="9"/>
  <c r="Q364" i="9"/>
  <c r="Q325" i="9"/>
  <c r="Q72" i="9"/>
  <c r="Q315" i="9"/>
  <c r="Q363" i="9"/>
  <c r="Q290" i="9"/>
  <c r="Q227" i="9"/>
  <c r="Q247" i="9"/>
  <c r="Q380" i="9"/>
  <c r="Q175" i="9"/>
  <c r="Q321" i="9"/>
  <c r="R3" i="9"/>
  <c r="Q5" i="9"/>
  <c r="Q7" i="9"/>
  <c r="Q22" i="9"/>
  <c r="Q24" i="9"/>
  <c r="Q26" i="9"/>
  <c r="Q36" i="9"/>
  <c r="Q38" i="9"/>
  <c r="Q75" i="9"/>
  <c r="Q77" i="9"/>
  <c r="Q95" i="9"/>
  <c r="Q97" i="9"/>
  <c r="Q111" i="9"/>
  <c r="Q141" i="9"/>
  <c r="Q143" i="9"/>
  <c r="Q162" i="9"/>
  <c r="Q214" i="9"/>
  <c r="Q216" i="9"/>
  <c r="Q232" i="9"/>
  <c r="Q246" i="9"/>
  <c r="Q385" i="9"/>
  <c r="Q444" i="9"/>
  <c r="Q313" i="9"/>
  <c r="Q20" i="9"/>
  <c r="Q110" i="9"/>
  <c r="Q319" i="9"/>
  <c r="Q2" i="9"/>
  <c r="Q61" i="9"/>
  <c r="Q118" i="9"/>
  <c r="Q147" i="9"/>
  <c r="Q189" i="9"/>
  <c r="Q212" i="9"/>
  <c r="Q245" i="9"/>
  <c r="Q318" i="9"/>
  <c r="Q159" i="9"/>
  <c r="Q187" i="9"/>
  <c r="Q186" i="9"/>
  <c r="Q47" i="9"/>
  <c r="Q316" i="9"/>
  <c r="Q171" i="9"/>
  <c r="Q92" i="9"/>
  <c r="Q117" i="9"/>
  <c r="Q333" i="9"/>
  <c r="Q139" i="9"/>
  <c r="Q310" i="9"/>
  <c r="Q312" i="9"/>
  <c r="Q209" i="9"/>
  <c r="Q309" i="9"/>
  <c r="Q138" i="9"/>
  <c r="Q267" i="9"/>
  <c r="Q269" i="9"/>
  <c r="Q285" i="9"/>
  <c r="Q287" i="9"/>
  <c r="Q358" i="9"/>
  <c r="Q379" i="9"/>
  <c r="Q303" i="9"/>
  <c r="Q306" i="9"/>
  <c r="Q207" i="9"/>
  <c r="Q305" i="9"/>
  <c r="Q183" i="9"/>
  <c r="Q182" i="9"/>
  <c r="Q206" i="9"/>
  <c r="Q265" i="9"/>
  <c r="Q339" i="9"/>
  <c r="Q341" i="9"/>
  <c r="Q343" i="9"/>
  <c r="Q355" i="9"/>
  <c r="Q74" i="9"/>
  <c r="Q376" i="9"/>
  <c r="Q63" i="9"/>
  <c r="Q102" i="9"/>
  <c r="Q164" i="9"/>
  <c r="Q198" i="9"/>
  <c r="Q426" i="9"/>
  <c r="Q428" i="9"/>
  <c r="Q100" i="9"/>
  <c r="Q112" i="9"/>
  <c r="Q322" i="9"/>
  <c r="Q174" i="9"/>
  <c r="Q414" i="9"/>
  <c r="Q10" i="9"/>
  <c r="Q12" i="9"/>
  <c r="Q28" i="9"/>
  <c r="Q51" i="9"/>
  <c r="Q144" i="9"/>
  <c r="Q217" i="9"/>
  <c r="Q387" i="9"/>
  <c r="Q389" i="9"/>
  <c r="Q413" i="9"/>
  <c r="Q449" i="9"/>
  <c r="Q224" i="9"/>
  <c r="Q173" i="9"/>
  <c r="Q122" i="9"/>
  <c r="Q386" i="9"/>
  <c r="Q50" i="9"/>
  <c r="Q148" i="9"/>
  <c r="Q234" i="9"/>
  <c r="Q283" i="9"/>
  <c r="Q301" i="9"/>
  <c r="Q261" i="9"/>
  <c r="Q281" i="9"/>
  <c r="Q337" i="9"/>
  <c r="Q375" i="9"/>
  <c r="Q299" i="9"/>
  <c r="Q259" i="9"/>
  <c r="Q280" i="9"/>
  <c r="Q331" i="9"/>
  <c r="Q371" i="9"/>
  <c r="Q231" i="9"/>
  <c r="Q329" i="9"/>
  <c r="Q353" i="9"/>
  <c r="Q296" i="9"/>
  <c r="Q369" i="9"/>
  <c r="Q295" i="9"/>
  <c r="Q328" i="9"/>
  <c r="Q108" i="9"/>
  <c r="Q293" i="9"/>
  <c r="Q327" i="9"/>
  <c r="Q292" i="9"/>
  <c r="Q404" i="9"/>
  <c r="Q279" i="9"/>
  <c r="Q326" i="9"/>
  <c r="Q34" i="9"/>
  <c r="Q278" i="9"/>
  <c r="Q277" i="9"/>
  <c r="Q276" i="9"/>
  <c r="Q275" i="9"/>
  <c r="Q3" i="9"/>
  <c r="Q324" i="9"/>
  <c r="P178" i="9"/>
  <c r="P13" i="9"/>
  <c r="P317" i="9"/>
  <c r="R347" i="9"/>
  <c r="R302" i="9"/>
  <c r="P266" i="9"/>
  <c r="R440" i="9"/>
  <c r="R401" i="9"/>
  <c r="R361" i="9"/>
  <c r="R335" i="9"/>
  <c r="P228" i="9"/>
  <c r="P237" i="9"/>
  <c r="P236" i="9"/>
  <c r="P427" i="9"/>
  <c r="P429" i="9"/>
  <c r="P448" i="9"/>
  <c r="P99" i="9"/>
  <c r="P235" i="9"/>
  <c r="P195" i="9"/>
  <c r="R318" i="9"/>
  <c r="R310" i="9"/>
  <c r="P268" i="9"/>
  <c r="P286" i="9"/>
  <c r="R332" i="9"/>
  <c r="R346" i="9"/>
  <c r="P375" i="9"/>
  <c r="P259" i="9"/>
  <c r="P331" i="9"/>
  <c r="P420" i="9"/>
  <c r="P329" i="9"/>
  <c r="P296" i="9"/>
  <c r="P295" i="9"/>
  <c r="P108" i="9"/>
  <c r="P327" i="9"/>
  <c r="P278" i="9"/>
  <c r="P350" i="9"/>
  <c r="P324" i="9"/>
  <c r="R453" i="9"/>
  <c r="N398" i="9"/>
  <c r="R305" i="9"/>
  <c r="R341" i="9"/>
  <c r="R355" i="9"/>
  <c r="N18" i="9"/>
  <c r="R376" i="9"/>
  <c r="R157" i="9"/>
  <c r="R154" i="9"/>
  <c r="R439" i="9"/>
  <c r="R240" i="9"/>
  <c r="R69" i="9"/>
  <c r="R252" i="9"/>
  <c r="R391" i="9"/>
  <c r="R432" i="9"/>
  <c r="R202" i="9"/>
  <c r="R381" i="9"/>
  <c r="R163" i="9"/>
  <c r="R122" i="9"/>
  <c r="R234" i="9"/>
  <c r="R422" i="9"/>
  <c r="R407" i="9"/>
  <c r="R139" i="9"/>
  <c r="R312" i="9"/>
  <c r="R343" i="9"/>
  <c r="R345" i="9"/>
  <c r="R377" i="9"/>
  <c r="R74" i="9"/>
  <c r="R181" i="9"/>
  <c r="R349" i="9"/>
  <c r="R146" i="9"/>
  <c r="P439" i="9"/>
  <c r="R243" i="9"/>
  <c r="R417" i="9"/>
  <c r="R438" i="9"/>
  <c r="R107" i="9"/>
  <c r="R241" i="9"/>
  <c r="R178" i="9"/>
  <c r="R435" i="9"/>
  <c r="R437" i="9"/>
  <c r="R114" i="9"/>
  <c r="P69" i="9"/>
  <c r="P289" i="9"/>
  <c r="P252" i="9"/>
  <c r="P454" i="9"/>
  <c r="P44" i="9"/>
  <c r="R228" i="9"/>
  <c r="R237" i="9"/>
  <c r="R16" i="9"/>
  <c r="R52" i="9"/>
  <c r="R65" i="9"/>
  <c r="R85" i="9"/>
  <c r="R103" i="9"/>
  <c r="R125" i="9"/>
  <c r="R165" i="9"/>
  <c r="R167" i="9"/>
  <c r="R200" i="9"/>
  <c r="R219" i="9"/>
  <c r="R227" i="9"/>
  <c r="R247" i="9"/>
  <c r="R380" i="9"/>
  <c r="R175" i="9"/>
  <c r="R236" i="9"/>
  <c r="R427" i="9"/>
  <c r="R429" i="9"/>
  <c r="R450" i="9"/>
  <c r="R29" i="9"/>
  <c r="R225" i="9"/>
  <c r="R445" i="9"/>
  <c r="R62" i="9"/>
  <c r="R360" i="9"/>
  <c r="R9" i="9"/>
  <c r="R11" i="9"/>
  <c r="R27" i="9"/>
  <c r="R40" i="9"/>
  <c r="R124" i="9"/>
  <c r="R196" i="9"/>
  <c r="R218" i="9"/>
  <c r="R388" i="9"/>
  <c r="R398" i="9"/>
  <c r="R425" i="9"/>
  <c r="R448" i="9"/>
  <c r="R99" i="9"/>
  <c r="R235" i="9"/>
  <c r="R195" i="9"/>
  <c r="P50" i="9"/>
  <c r="P148" i="9"/>
  <c r="P234" i="9"/>
  <c r="R4" i="9"/>
  <c r="R6" i="9"/>
  <c r="R21" i="9"/>
  <c r="R23" i="9"/>
  <c r="R25" i="9"/>
  <c r="R35" i="9"/>
  <c r="R37" i="9"/>
  <c r="R49" i="9"/>
  <c r="R76" i="9"/>
  <c r="R84" i="9"/>
  <c r="R96" i="9"/>
  <c r="R98" i="9"/>
  <c r="R119" i="9"/>
  <c r="R121" i="9"/>
  <c r="R142" i="9"/>
  <c r="R161" i="9"/>
  <c r="R192" i="9"/>
  <c r="R215" i="9"/>
  <c r="R223" i="9"/>
  <c r="R233" i="9"/>
  <c r="R320" i="9"/>
  <c r="R397" i="9"/>
  <c r="R411" i="9"/>
  <c r="R457" i="9"/>
  <c r="R172" i="9"/>
  <c r="R48" i="9"/>
  <c r="R191" i="9"/>
  <c r="R395" i="9"/>
  <c r="R409" i="9"/>
  <c r="R424" i="9"/>
  <c r="R19" i="9"/>
  <c r="R94" i="9"/>
  <c r="R140" i="9"/>
  <c r="R188" i="9"/>
  <c r="R190" i="9"/>
  <c r="R213" i="9"/>
  <c r="R267" i="9"/>
  <c r="R269" i="9"/>
  <c r="R285" i="9"/>
  <c r="R304" i="9"/>
  <c r="R307" i="9"/>
  <c r="R18" i="9"/>
  <c r="R283" i="9"/>
  <c r="R301" i="9"/>
  <c r="R261" i="9"/>
  <c r="R281" i="9"/>
  <c r="R337" i="9"/>
  <c r="R373" i="9"/>
  <c r="R375" i="9"/>
  <c r="R299" i="9"/>
  <c r="R259" i="9"/>
  <c r="R280" i="9"/>
  <c r="R331" i="9"/>
  <c r="R371" i="9"/>
  <c r="R420" i="9"/>
  <c r="R231" i="9"/>
  <c r="R329" i="9"/>
  <c r="R353" i="9"/>
  <c r="R296" i="9"/>
  <c r="R369" i="9"/>
  <c r="R295" i="9"/>
  <c r="R328" i="9"/>
  <c r="R108" i="9"/>
  <c r="R293" i="9"/>
  <c r="R327" i="9"/>
  <c r="R368" i="9"/>
  <c r="R292" i="9"/>
  <c r="R382" i="9"/>
  <c r="R404" i="9"/>
  <c r="R279" i="9"/>
  <c r="R326" i="9"/>
  <c r="R34" i="9"/>
  <c r="R278" i="9"/>
  <c r="R277" i="9"/>
  <c r="R350" i="9"/>
  <c r="R276" i="9"/>
  <c r="R275" i="9"/>
  <c r="R362" i="9"/>
  <c r="R324" i="9"/>
  <c r="R106" i="9"/>
  <c r="R289" i="9"/>
  <c r="R454" i="9"/>
  <c r="R44" i="9"/>
  <c r="R105" i="9"/>
  <c r="R288" i="9"/>
  <c r="R131" i="9"/>
  <c r="R80" i="9"/>
  <c r="R433" i="9"/>
  <c r="R239" i="9"/>
  <c r="R151" i="9"/>
  <c r="R43" i="9"/>
  <c r="R17" i="9"/>
  <c r="R129" i="9"/>
  <c r="R87" i="9"/>
  <c r="R79" i="9"/>
  <c r="R447" i="9"/>
  <c r="R50" i="9"/>
  <c r="R443" i="9"/>
  <c r="R187" i="9"/>
  <c r="R316" i="9"/>
  <c r="R171" i="9"/>
  <c r="R92" i="9"/>
  <c r="R117" i="9"/>
  <c r="R209" i="9"/>
  <c r="R359" i="9"/>
  <c r="R182" i="9"/>
  <c r="R206" i="9"/>
  <c r="R265" i="9"/>
  <c r="R82" i="9"/>
  <c r="R156" i="9"/>
  <c r="R204" i="9"/>
  <c r="R135" i="9"/>
  <c r="R203" i="9"/>
  <c r="R418" i="9"/>
  <c r="R71" i="9"/>
  <c r="R402" i="9"/>
  <c r="R132" i="9"/>
  <c r="R220" i="9"/>
  <c r="R70" i="9"/>
  <c r="R31" i="9"/>
  <c r="R89" i="9"/>
  <c r="R273" i="9"/>
  <c r="R251" i="9"/>
  <c r="R416" i="9"/>
  <c r="R88" i="9"/>
  <c r="R57" i="9"/>
  <c r="R250" i="9"/>
  <c r="R323" i="9"/>
  <c r="R56" i="9"/>
  <c r="R168" i="9"/>
  <c r="R452" i="9"/>
  <c r="R104" i="9"/>
  <c r="R400" i="9"/>
  <c r="R130" i="9"/>
  <c r="R348" i="9"/>
  <c r="R177" i="9"/>
  <c r="R55" i="9"/>
  <c r="R145" i="9"/>
  <c r="R334" i="9"/>
  <c r="R42" i="9"/>
  <c r="R314" i="9"/>
  <c r="R431" i="9"/>
  <c r="R63" i="9"/>
  <c r="R102" i="9"/>
  <c r="R164" i="9"/>
  <c r="R39" i="9"/>
  <c r="R194" i="9"/>
  <c r="R446" i="9"/>
  <c r="R8" i="9"/>
  <c r="R78" i="9"/>
  <c r="R193" i="9"/>
  <c r="R317" i="9"/>
  <c r="R384" i="9"/>
  <c r="R408" i="9"/>
  <c r="R160" i="9"/>
  <c r="R244" i="9"/>
  <c r="R158" i="9"/>
  <c r="R211" i="9"/>
  <c r="R185" i="9"/>
  <c r="R210" i="9"/>
  <c r="R46" i="9"/>
  <c r="R83" i="9"/>
  <c r="R93" i="9"/>
  <c r="R456" i="9"/>
  <c r="R184" i="9"/>
  <c r="R109" i="9"/>
  <c r="R311" i="9"/>
  <c r="R308" i="9"/>
  <c r="R287" i="9"/>
  <c r="R358" i="9"/>
  <c r="R379" i="9"/>
  <c r="R303" i="9"/>
  <c r="R266" i="9"/>
  <c r="R357" i="9"/>
  <c r="R205" i="9"/>
  <c r="R264" i="9"/>
  <c r="R340" i="9"/>
  <c r="R342" i="9"/>
  <c r="R344" i="9"/>
  <c r="R356" i="9"/>
  <c r="R378" i="9"/>
  <c r="R263" i="9"/>
  <c r="R222" i="9"/>
  <c r="R60" i="9"/>
  <c r="R90" i="9"/>
  <c r="R180" i="9"/>
  <c r="R179" i="9"/>
  <c r="R253" i="9"/>
  <c r="R170" i="9"/>
  <c r="R455" i="9"/>
  <c r="R58" i="9"/>
  <c r="R272" i="9"/>
  <c r="R271" i="9"/>
  <c r="R68" i="9"/>
  <c r="R249" i="9"/>
  <c r="R67" i="9"/>
  <c r="R270" i="9"/>
  <c r="R399" i="9"/>
  <c r="R149" i="9"/>
  <c r="R173" i="9"/>
  <c r="R386" i="9"/>
  <c r="R148" i="9"/>
  <c r="R159" i="9"/>
  <c r="R186" i="9"/>
  <c r="R47" i="9"/>
  <c r="R333" i="9"/>
  <c r="R309" i="9"/>
  <c r="R138" i="9"/>
  <c r="R183" i="9"/>
  <c r="R339" i="9"/>
  <c r="R441" i="9"/>
  <c r="R254" i="9"/>
  <c r="R419" i="9"/>
  <c r="R134" i="9"/>
  <c r="R274" i="9"/>
  <c r="R434" i="9"/>
  <c r="R255" i="9"/>
  <c r="R155" i="9"/>
  <c r="R81" i="9"/>
  <c r="P135" i="9"/>
  <c r="P441" i="9"/>
  <c r="P254" i="9"/>
  <c r="R59" i="9"/>
  <c r="R403" i="9"/>
  <c r="R230" i="9"/>
  <c r="R242" i="9"/>
  <c r="R152" i="9"/>
  <c r="R33" i="9"/>
  <c r="P71" i="9"/>
  <c r="P274" i="9"/>
  <c r="P402" i="9"/>
  <c r="R221" i="9"/>
  <c r="R169" i="9"/>
  <c r="R436" i="9"/>
  <c r="R32" i="9"/>
  <c r="P132" i="9"/>
  <c r="R150" i="9"/>
  <c r="R229" i="9"/>
  <c r="R13" i="9"/>
  <c r="R15" i="9"/>
  <c r="R41" i="9"/>
  <c r="R53" i="9"/>
  <c r="R64" i="9"/>
  <c r="R66" i="9"/>
  <c r="R86" i="9"/>
  <c r="R113" i="9"/>
  <c r="R126" i="9"/>
  <c r="R128" i="9"/>
  <c r="R166" i="9"/>
  <c r="R199" i="9"/>
  <c r="R201" i="9"/>
  <c r="R226" i="9"/>
  <c r="R238" i="9"/>
  <c r="R248" i="9"/>
  <c r="R415" i="9"/>
  <c r="R176" i="9"/>
  <c r="R198" i="9"/>
  <c r="R426" i="9"/>
  <c r="R428" i="9"/>
  <c r="R430" i="9"/>
  <c r="R451" i="9"/>
  <c r="R100" i="9"/>
  <c r="R112" i="9"/>
  <c r="R322" i="9"/>
  <c r="R174" i="9"/>
  <c r="R414" i="9"/>
  <c r="R390" i="9"/>
  <c r="R10" i="9"/>
  <c r="R12" i="9"/>
  <c r="R28" i="9"/>
  <c r="R51" i="9"/>
  <c r="R144" i="9"/>
  <c r="R217" i="9"/>
  <c r="R387" i="9"/>
  <c r="R389" i="9"/>
  <c r="R413" i="9"/>
  <c r="R442" i="9"/>
  <c r="R449" i="9"/>
  <c r="R224" i="9"/>
  <c r="P39" i="9"/>
  <c r="P194" i="9"/>
  <c r="P446" i="9"/>
  <c r="P8" i="9"/>
  <c r="R321" i="9"/>
  <c r="R5" i="9"/>
  <c r="R7" i="9"/>
  <c r="R22" i="9"/>
  <c r="R24" i="9"/>
  <c r="R26" i="9"/>
  <c r="R36" i="9"/>
  <c r="R38" i="9"/>
  <c r="R75" i="9"/>
  <c r="R77" i="9"/>
  <c r="R95" i="9"/>
  <c r="R97" i="9"/>
  <c r="R111" i="9"/>
  <c r="R141" i="9"/>
  <c r="R143" i="9"/>
  <c r="R162" i="9"/>
  <c r="R214" i="9"/>
  <c r="R216" i="9"/>
  <c r="R232" i="9"/>
  <c r="R246" i="9"/>
  <c r="R385" i="9"/>
  <c r="R410" i="9"/>
  <c r="R444" i="9"/>
  <c r="R313" i="9"/>
  <c r="R20" i="9"/>
  <c r="R110" i="9"/>
  <c r="R319" i="9"/>
  <c r="R396" i="9"/>
  <c r="R423" i="9"/>
  <c r="R2" i="9"/>
  <c r="R61" i="9"/>
  <c r="R118" i="9"/>
  <c r="R147" i="9"/>
  <c r="R189" i="9"/>
  <c r="R212" i="9"/>
  <c r="R245" i="9"/>
  <c r="P384" i="9"/>
  <c r="P408" i="9"/>
  <c r="P210" i="9"/>
  <c r="R208" i="9"/>
  <c r="R268" i="9"/>
  <c r="R284" i="9"/>
  <c r="R286" i="9"/>
  <c r="R306" i="9"/>
  <c r="R207" i="9"/>
  <c r="P205" i="9"/>
  <c r="P340" i="9"/>
  <c r="R282" i="9"/>
  <c r="R300" i="9"/>
  <c r="R383" i="9"/>
  <c r="R262" i="9"/>
  <c r="R336" i="9"/>
  <c r="R338" i="9"/>
  <c r="R374" i="9"/>
  <c r="R116" i="9"/>
  <c r="R258" i="9"/>
  <c r="R260" i="9"/>
  <c r="R298" i="9"/>
  <c r="R354" i="9"/>
  <c r="R372" i="9"/>
  <c r="R115" i="9"/>
  <c r="R257" i="9"/>
  <c r="R330" i="9"/>
  <c r="R394" i="9"/>
  <c r="R297" i="9"/>
  <c r="R370" i="9"/>
  <c r="R256" i="9"/>
  <c r="R294" i="9"/>
  <c r="R406" i="9"/>
  <c r="R405" i="9"/>
  <c r="R367" i="9"/>
  <c r="R291" i="9"/>
  <c r="R352" i="9"/>
  <c r="R351" i="9"/>
  <c r="R366" i="9"/>
  <c r="R136" i="9"/>
  <c r="R365" i="9"/>
  <c r="R364" i="9"/>
  <c r="R325" i="9"/>
  <c r="R72" i="9"/>
  <c r="R315" i="9"/>
  <c r="R363" i="9"/>
  <c r="R290" i="9"/>
  <c r="P31" i="9"/>
  <c r="N31" i="9"/>
  <c r="P169" i="9"/>
  <c r="N169" i="9"/>
  <c r="P156" i="9"/>
  <c r="P58" i="9"/>
  <c r="N58" i="9"/>
  <c r="P157" i="9"/>
  <c r="P255" i="9"/>
  <c r="P155" i="9"/>
  <c r="P203" i="9"/>
  <c r="P288" i="9"/>
  <c r="P272" i="9"/>
  <c r="P131" i="9"/>
  <c r="P80" i="9"/>
  <c r="P239" i="9"/>
  <c r="P453" i="9"/>
  <c r="P68" i="9"/>
  <c r="P43" i="9"/>
  <c r="P17" i="9"/>
  <c r="P249" i="9"/>
  <c r="P432" i="9"/>
  <c r="P202" i="9"/>
  <c r="P67" i="9"/>
  <c r="P129" i="9"/>
  <c r="P270" i="9"/>
  <c r="P87" i="9"/>
  <c r="P381" i="9"/>
  <c r="P399" i="9"/>
  <c r="P149" i="9"/>
  <c r="P41" i="9"/>
  <c r="P53" i="9"/>
  <c r="P86" i="9"/>
  <c r="P126" i="9"/>
  <c r="P415" i="9"/>
  <c r="P90" i="9"/>
  <c r="P179" i="9"/>
  <c r="P348" i="9"/>
  <c r="P165" i="9"/>
  <c r="P167" i="9"/>
  <c r="P200" i="9"/>
  <c r="P219" i="9"/>
  <c r="P227" i="9"/>
  <c r="P247" i="9"/>
  <c r="P380" i="9"/>
  <c r="P175" i="9"/>
  <c r="P163" i="9"/>
  <c r="P290" i="9"/>
  <c r="P413" i="9"/>
  <c r="P442" i="9"/>
  <c r="P449" i="9"/>
  <c r="P37" i="9"/>
  <c r="P49" i="9"/>
  <c r="P76" i="9"/>
  <c r="P84" i="9"/>
  <c r="P96" i="9"/>
  <c r="P233" i="9"/>
  <c r="P320" i="9"/>
  <c r="P457" i="9"/>
  <c r="P191" i="9"/>
  <c r="P395" i="9"/>
  <c r="P409" i="9"/>
  <c r="P424" i="9"/>
  <c r="P19" i="9"/>
  <c r="P94" i="9"/>
  <c r="P140" i="9"/>
  <c r="P188" i="9"/>
  <c r="P190" i="9"/>
  <c r="P213" i="9"/>
  <c r="P318" i="9"/>
  <c r="P443" i="9"/>
  <c r="P159" i="9"/>
  <c r="P187" i="9"/>
  <c r="P422" i="9"/>
  <c r="P186" i="9"/>
  <c r="P47" i="9"/>
  <c r="P407" i="9"/>
  <c r="P171" i="9"/>
  <c r="P92" i="9"/>
  <c r="P117" i="9"/>
  <c r="P333" i="9"/>
  <c r="P139" i="9"/>
  <c r="P310" i="9"/>
  <c r="P312" i="9"/>
  <c r="P209" i="9"/>
  <c r="P450" i="9"/>
  <c r="P29" i="9"/>
  <c r="P225" i="9"/>
  <c r="P445" i="9"/>
  <c r="P62" i="9"/>
  <c r="P360" i="9"/>
  <c r="P124" i="9"/>
  <c r="P196" i="9"/>
  <c r="P218" i="9"/>
  <c r="P388" i="9"/>
  <c r="P122" i="9"/>
  <c r="P386" i="9"/>
  <c r="P447" i="9"/>
  <c r="P3" i="9"/>
  <c r="P5" i="9"/>
  <c r="P7" i="9"/>
  <c r="P22" i="9"/>
  <c r="P24" i="9"/>
  <c r="P26" i="9"/>
  <c r="P224" i="9"/>
  <c r="N224" i="9"/>
  <c r="P316" i="9"/>
  <c r="N316" i="9"/>
  <c r="P110" i="9"/>
  <c r="N110" i="9"/>
  <c r="O45" i="9"/>
  <c r="Q45" i="9" s="1"/>
  <c r="O14" i="9"/>
  <c r="Q14" i="9" s="1"/>
  <c r="O54" i="9"/>
  <c r="Q54" i="9" s="1"/>
  <c r="P113" i="9"/>
  <c r="P9" i="9"/>
  <c r="P11" i="9"/>
  <c r="P27" i="9"/>
  <c r="P40" i="9"/>
  <c r="O412" i="9"/>
  <c r="Q412" i="9" s="1"/>
  <c r="P368" i="9"/>
  <c r="O153" i="9"/>
  <c r="Q153" i="9" s="1"/>
  <c r="N82" i="9"/>
  <c r="P82" i="9"/>
  <c r="P440" i="9"/>
  <c r="P134" i="9"/>
  <c r="P418" i="9"/>
  <c r="P417" i="9"/>
  <c r="P438" i="9"/>
  <c r="P107" i="9"/>
  <c r="P241" i="9"/>
  <c r="P106" i="9"/>
  <c r="N253" i="9"/>
  <c r="P253" i="9"/>
  <c r="N170" i="9"/>
  <c r="P170" i="9"/>
  <c r="N114" i="9"/>
  <c r="P114" i="9"/>
  <c r="P89" i="9"/>
  <c r="P273" i="9"/>
  <c r="P251" i="9"/>
  <c r="P416" i="9"/>
  <c r="N88" i="9"/>
  <c r="P88" i="9"/>
  <c r="N57" i="9"/>
  <c r="P57" i="9"/>
  <c r="P250" i="9"/>
  <c r="P323" i="9"/>
  <c r="P56" i="9"/>
  <c r="P168" i="9"/>
  <c r="P361" i="9"/>
  <c r="P452" i="9"/>
  <c r="P400" i="9"/>
  <c r="P130" i="9"/>
  <c r="P335" i="9"/>
  <c r="P177" i="9"/>
  <c r="P55" i="9"/>
  <c r="P145" i="9"/>
  <c r="P334" i="9"/>
  <c r="P42" i="9"/>
  <c r="P314" i="9"/>
  <c r="P431" i="9"/>
  <c r="P16" i="9"/>
  <c r="P52" i="9"/>
  <c r="P65" i="9"/>
  <c r="P85" i="9"/>
  <c r="P128" i="9"/>
  <c r="P166" i="9"/>
  <c r="P199" i="9"/>
  <c r="P201" i="9"/>
  <c r="P226" i="9"/>
  <c r="P238" i="9"/>
  <c r="P248" i="9"/>
  <c r="P176" i="9"/>
  <c r="P63" i="9"/>
  <c r="P102" i="9"/>
  <c r="P164" i="9"/>
  <c r="P425" i="9"/>
  <c r="O123" i="9"/>
  <c r="P173" i="9"/>
  <c r="P4" i="9"/>
  <c r="P6" i="9"/>
  <c r="P21" i="9"/>
  <c r="P23" i="9"/>
  <c r="P98" i="9"/>
  <c r="P119" i="9"/>
  <c r="P121" i="9"/>
  <c r="P142" i="9"/>
  <c r="P161" i="9"/>
  <c r="P192" i="9"/>
  <c r="P215" i="9"/>
  <c r="N223" i="9"/>
  <c r="P223" i="9"/>
  <c r="P397" i="9"/>
  <c r="P411" i="9"/>
  <c r="P172" i="9"/>
  <c r="P48" i="9"/>
  <c r="P396" i="9"/>
  <c r="P2" i="9"/>
  <c r="P46" i="9"/>
  <c r="N60" i="9"/>
  <c r="P60" i="9"/>
  <c r="N204" i="9"/>
  <c r="P204" i="9"/>
  <c r="P222" i="9"/>
  <c r="P419" i="9"/>
  <c r="P181" i="9"/>
  <c r="P349" i="9"/>
  <c r="P146" i="9"/>
  <c r="O133" i="9"/>
  <c r="Q133" i="9" s="1"/>
  <c r="P240" i="9"/>
  <c r="N435" i="9"/>
  <c r="P435" i="9"/>
  <c r="P437" i="9"/>
  <c r="N220" i="9"/>
  <c r="P220" i="9"/>
  <c r="P70" i="9"/>
  <c r="P434" i="9"/>
  <c r="P401" i="9"/>
  <c r="P229" i="9"/>
  <c r="P103" i="9"/>
  <c r="P125" i="9"/>
  <c r="O127" i="9"/>
  <c r="Q127" i="9" s="1"/>
  <c r="O30" i="9"/>
  <c r="Q30" i="9" s="1"/>
  <c r="N197" i="9"/>
  <c r="O197" i="9"/>
  <c r="Q197" i="9" s="1"/>
  <c r="P426" i="9"/>
  <c r="P428" i="9"/>
  <c r="P430" i="9"/>
  <c r="P100" i="9"/>
  <c r="P112" i="9"/>
  <c r="P322" i="9"/>
  <c r="P174" i="9"/>
  <c r="P414" i="9"/>
  <c r="P390" i="9"/>
  <c r="P10" i="9"/>
  <c r="P12" i="9"/>
  <c r="P28" i="9"/>
  <c r="P51" i="9"/>
  <c r="P144" i="9"/>
  <c r="P217" i="9"/>
  <c r="P387" i="9"/>
  <c r="P389" i="9"/>
  <c r="P398" i="9"/>
  <c r="P78" i="9"/>
  <c r="P193" i="9"/>
  <c r="P25" i="9"/>
  <c r="P35" i="9"/>
  <c r="P36" i="9"/>
  <c r="P38" i="9"/>
  <c r="P75" i="9"/>
  <c r="P77" i="9"/>
  <c r="P95" i="9"/>
  <c r="O120" i="9"/>
  <c r="Q120" i="9" s="1"/>
  <c r="P61" i="9"/>
  <c r="P118" i="9"/>
  <c r="P147" i="9"/>
  <c r="P189" i="9"/>
  <c r="P212" i="9"/>
  <c r="P160" i="9"/>
  <c r="P244" i="9"/>
  <c r="P158" i="9"/>
  <c r="P211" i="9"/>
  <c r="P185" i="9"/>
  <c r="P83" i="9"/>
  <c r="P93" i="9"/>
  <c r="P456" i="9"/>
  <c r="N81" i="9"/>
  <c r="P81" i="9"/>
  <c r="P154" i="9"/>
  <c r="N180" i="9"/>
  <c r="P180" i="9"/>
  <c r="N392" i="9"/>
  <c r="P392" i="9"/>
  <c r="N59" i="9"/>
  <c r="P243" i="9"/>
  <c r="N230" i="9"/>
  <c r="P230" i="9"/>
  <c r="N152" i="9"/>
  <c r="P152" i="9"/>
  <c r="N105" i="9"/>
  <c r="P105" i="9"/>
  <c r="N271" i="9"/>
  <c r="P271" i="9"/>
  <c r="P391" i="9"/>
  <c r="P433" i="9"/>
  <c r="P151" i="9"/>
  <c r="P104" i="9"/>
  <c r="P15" i="9"/>
  <c r="P64" i="9"/>
  <c r="P66" i="9"/>
  <c r="P79" i="9"/>
  <c r="O101" i="9"/>
  <c r="Q101" i="9" s="1"/>
  <c r="N246" i="9"/>
  <c r="P246" i="9"/>
  <c r="P284" i="9"/>
  <c r="P369" i="9"/>
  <c r="P184" i="9"/>
  <c r="P109" i="9"/>
  <c r="P311" i="9"/>
  <c r="P308" i="9"/>
  <c r="P285" i="9"/>
  <c r="P307" i="9"/>
  <c r="O137" i="9"/>
  <c r="Q137" i="9" s="1"/>
  <c r="P206" i="9"/>
  <c r="P265" i="9"/>
  <c r="P339" i="9"/>
  <c r="P283" i="9"/>
  <c r="P301" i="9"/>
  <c r="P261" i="9"/>
  <c r="P281" i="9"/>
  <c r="P370" i="9"/>
  <c r="P256" i="9"/>
  <c r="P292" i="9"/>
  <c r="P382" i="9"/>
  <c r="P404" i="9"/>
  <c r="P279" i="9"/>
  <c r="N326" i="9"/>
  <c r="P326" i="9"/>
  <c r="P277" i="9"/>
  <c r="P276" i="9"/>
  <c r="P275" i="9"/>
  <c r="P362" i="9"/>
  <c r="P358" i="9"/>
  <c r="P379" i="9"/>
  <c r="P303" i="9"/>
  <c r="P357" i="9"/>
  <c r="P341" i="9"/>
  <c r="P343" i="9"/>
  <c r="P345" i="9"/>
  <c r="P355" i="9"/>
  <c r="P377" i="9"/>
  <c r="P74" i="9"/>
  <c r="P376" i="9"/>
  <c r="P18" i="9"/>
  <c r="P373" i="9"/>
  <c r="P299" i="9"/>
  <c r="P280" i="9"/>
  <c r="P371" i="9"/>
  <c r="P231" i="9"/>
  <c r="P353" i="9"/>
  <c r="P406" i="9"/>
  <c r="O393" i="9"/>
  <c r="Q393" i="9" s="1"/>
  <c r="P309" i="9"/>
  <c r="N138" i="9"/>
  <c r="P138" i="9"/>
  <c r="P304" i="9"/>
  <c r="P306" i="9"/>
  <c r="P207" i="9"/>
  <c r="P264" i="9"/>
  <c r="P332" i="9"/>
  <c r="N282" i="9"/>
  <c r="P282" i="9"/>
  <c r="P300" i="9"/>
  <c r="P383" i="9"/>
  <c r="P262" i="9"/>
  <c r="P336" i="9"/>
  <c r="P328" i="9"/>
  <c r="P293" i="9"/>
  <c r="P405" i="9"/>
  <c r="P367" i="9"/>
  <c r="P291" i="9"/>
  <c r="P352" i="9"/>
  <c r="P351" i="9"/>
  <c r="P366" i="9"/>
  <c r="P34" i="9"/>
  <c r="P136" i="9"/>
  <c r="P365" i="9"/>
  <c r="N364" i="9"/>
  <c r="P364" i="9"/>
  <c r="P325" i="9"/>
  <c r="P72" i="9"/>
  <c r="P315" i="9"/>
  <c r="P363" i="9"/>
  <c r="O421" i="9"/>
  <c r="Q421" i="9" s="1"/>
  <c r="O91" i="9"/>
  <c r="Q91" i="9" s="1"/>
  <c r="P208" i="9"/>
  <c r="P267" i="9"/>
  <c r="P269" i="9"/>
  <c r="P287" i="9"/>
  <c r="P347" i="9"/>
  <c r="P359" i="9"/>
  <c r="P302" i="9"/>
  <c r="P305" i="9"/>
  <c r="P183" i="9"/>
  <c r="P182" i="9"/>
  <c r="P342" i="9"/>
  <c r="N344" i="9"/>
  <c r="P344" i="9"/>
  <c r="P346" i="9"/>
  <c r="N356" i="9"/>
  <c r="P356" i="9"/>
  <c r="P378" i="9"/>
  <c r="P263" i="9"/>
  <c r="N337" i="9"/>
  <c r="P337" i="9"/>
  <c r="P338" i="9"/>
  <c r="P374" i="9"/>
  <c r="P116" i="9"/>
  <c r="P258" i="9"/>
  <c r="P260" i="9"/>
  <c r="P298" i="9"/>
  <c r="P354" i="9"/>
  <c r="P372" i="9"/>
  <c r="P115" i="9"/>
  <c r="P257" i="9"/>
  <c r="P330" i="9"/>
  <c r="P394" i="9"/>
  <c r="P297" i="9"/>
  <c r="N294" i="9"/>
  <c r="P294" i="9"/>
  <c r="O73" i="9"/>
  <c r="Q73" i="9" s="1"/>
  <c r="N396" i="9"/>
  <c r="N245" i="9"/>
  <c r="N368" i="9"/>
  <c r="N255" i="9"/>
  <c r="N133" i="9"/>
  <c r="N222" i="9"/>
  <c r="N419" i="9"/>
  <c r="N153" i="9"/>
  <c r="N254" i="9"/>
  <c r="N32" i="9"/>
  <c r="N289" i="9"/>
  <c r="N417" i="9"/>
  <c r="N107" i="9"/>
  <c r="N373" i="9"/>
  <c r="N299" i="9"/>
  <c r="N280" i="9"/>
  <c r="N371" i="9"/>
  <c r="N118" i="9"/>
  <c r="N189" i="9"/>
  <c r="N184" i="9"/>
  <c r="N231" i="9"/>
  <c r="N353" i="9"/>
  <c r="N278" i="9"/>
  <c r="N275" i="9"/>
  <c r="N45" i="9"/>
  <c r="N442" i="9"/>
  <c r="N313" i="9"/>
  <c r="N187" i="9"/>
  <c r="N186" i="9"/>
  <c r="N374" i="9"/>
  <c r="N258" i="9"/>
  <c r="N298" i="9"/>
  <c r="N386" i="9"/>
  <c r="N117" i="9"/>
  <c r="N333" i="9"/>
  <c r="N310" i="9"/>
  <c r="N209" i="9"/>
  <c r="N379" i="9"/>
  <c r="N281" i="9"/>
  <c r="N257" i="9"/>
  <c r="N173" i="9"/>
  <c r="N2" i="9"/>
  <c r="N443" i="9"/>
  <c r="N171" i="9"/>
  <c r="N287" i="9"/>
  <c r="N304" i="9"/>
  <c r="N389" i="9"/>
  <c r="N394" i="9"/>
  <c r="N369" i="9"/>
  <c r="N34" i="9"/>
  <c r="N157" i="9"/>
  <c r="N146" i="9"/>
  <c r="N440" i="9"/>
  <c r="N439" i="9"/>
  <c r="N438" i="9"/>
  <c r="N33" i="9"/>
  <c r="N106" i="9"/>
  <c r="N402" i="9"/>
  <c r="N181" i="9"/>
  <c r="N154" i="9"/>
  <c r="N179" i="9"/>
  <c r="N403" i="9"/>
  <c r="N178" i="9"/>
  <c r="N132" i="9"/>
  <c r="N454" i="9"/>
  <c r="N251" i="9"/>
  <c r="N242" i="9"/>
  <c r="N240" i="9"/>
  <c r="N434" i="9"/>
  <c r="N89" i="9"/>
  <c r="N155" i="9"/>
  <c r="N90" i="9"/>
  <c r="N135" i="9"/>
  <c r="N418" i="9"/>
  <c r="N437" i="9"/>
  <c r="N70" i="9"/>
  <c r="N401" i="9"/>
  <c r="N416" i="9"/>
  <c r="N56" i="9"/>
  <c r="N168" i="9"/>
  <c r="N130" i="9"/>
  <c r="N67" i="9"/>
  <c r="N381" i="9"/>
  <c r="N14" i="9"/>
  <c r="N54" i="9"/>
  <c r="N127" i="9"/>
  <c r="N219" i="9"/>
  <c r="N102" i="9"/>
  <c r="N429" i="9"/>
  <c r="N101" i="9"/>
  <c r="N445" i="9"/>
  <c r="N10" i="9"/>
  <c r="N124" i="9"/>
  <c r="N196" i="9"/>
  <c r="N156" i="9"/>
  <c r="N349" i="9"/>
  <c r="N441" i="9"/>
  <c r="N203" i="9"/>
  <c r="N134" i="9"/>
  <c r="N243" i="9"/>
  <c r="N241" i="9"/>
  <c r="N71" i="9"/>
  <c r="N274" i="9"/>
  <c r="N221" i="9"/>
  <c r="N436" i="9"/>
  <c r="N455" i="9"/>
  <c r="N69" i="9"/>
  <c r="N252" i="9"/>
  <c r="N44" i="9"/>
  <c r="N288" i="9"/>
  <c r="N391" i="9"/>
  <c r="N80" i="9"/>
  <c r="N361" i="9"/>
  <c r="N452" i="9"/>
  <c r="N43" i="9"/>
  <c r="N348" i="9"/>
  <c r="N334" i="9"/>
  <c r="N228" i="9"/>
  <c r="N16" i="9"/>
  <c r="N103" i="9"/>
  <c r="N165" i="9"/>
  <c r="N167" i="9"/>
  <c r="N227" i="9"/>
  <c r="N380" i="9"/>
  <c r="N164" i="9"/>
  <c r="N236" i="9"/>
  <c r="N450" i="9"/>
  <c r="N62" i="9"/>
  <c r="N360" i="9"/>
  <c r="N28" i="9"/>
  <c r="N218" i="9"/>
  <c r="N388" i="9"/>
  <c r="N131" i="9"/>
  <c r="N239" i="9"/>
  <c r="N17" i="9"/>
  <c r="N249" i="9"/>
  <c r="N129" i="9"/>
  <c r="N399" i="9"/>
  <c r="N237" i="9"/>
  <c r="N65" i="9"/>
  <c r="N125" i="9"/>
  <c r="N200" i="9"/>
  <c r="N427" i="9"/>
  <c r="N225" i="9"/>
  <c r="N9" i="9"/>
  <c r="N11" i="9"/>
  <c r="N144" i="9"/>
  <c r="N273" i="9"/>
  <c r="N272" i="9"/>
  <c r="N250" i="9"/>
  <c r="N323" i="9"/>
  <c r="N68" i="9"/>
  <c r="N432" i="9"/>
  <c r="N202" i="9"/>
  <c r="N270" i="9"/>
  <c r="N87" i="9"/>
  <c r="N149" i="9"/>
  <c r="N52" i="9"/>
  <c r="N85" i="9"/>
  <c r="N166" i="9"/>
  <c r="N247" i="9"/>
  <c r="N175" i="9"/>
  <c r="N63" i="9"/>
  <c r="N29" i="9"/>
  <c r="N414" i="9"/>
  <c r="N27" i="9"/>
  <c r="N40" i="9"/>
  <c r="N387" i="9"/>
  <c r="N433" i="9"/>
  <c r="N453" i="9"/>
  <c r="N151" i="9"/>
  <c r="N400" i="9"/>
  <c r="N335" i="9"/>
  <c r="N177" i="9"/>
  <c r="N145" i="9"/>
  <c r="N42" i="9"/>
  <c r="N431" i="9"/>
  <c r="N229" i="9"/>
  <c r="N15" i="9"/>
  <c r="N53" i="9"/>
  <c r="N66" i="9"/>
  <c r="N113" i="9"/>
  <c r="N128" i="9"/>
  <c r="N199" i="9"/>
  <c r="N226" i="9"/>
  <c r="N248" i="9"/>
  <c r="N176" i="9"/>
  <c r="N79" i="9"/>
  <c r="N426" i="9"/>
  <c r="N430" i="9"/>
  <c r="N100" i="9"/>
  <c r="N322" i="9"/>
  <c r="N425" i="9"/>
  <c r="N123" i="9"/>
  <c r="N50" i="9"/>
  <c r="N412" i="9"/>
  <c r="N25" i="9"/>
  <c r="N84" i="9"/>
  <c r="N120" i="9"/>
  <c r="N141" i="9"/>
  <c r="N215" i="9"/>
  <c r="N194" i="9"/>
  <c r="N148" i="9"/>
  <c r="N21" i="9"/>
  <c r="N35" i="9"/>
  <c r="N38" i="9"/>
  <c r="N75" i="9"/>
  <c r="N98" i="9"/>
  <c r="N143" i="9"/>
  <c r="N162" i="9"/>
  <c r="N104" i="9"/>
  <c r="N55" i="9"/>
  <c r="N314" i="9"/>
  <c r="N150" i="9"/>
  <c r="N13" i="9"/>
  <c r="N41" i="9"/>
  <c r="N64" i="9"/>
  <c r="N86" i="9"/>
  <c r="N126" i="9"/>
  <c r="N201" i="9"/>
  <c r="N238" i="9"/>
  <c r="N415" i="9"/>
  <c r="N30" i="9"/>
  <c r="N163" i="9"/>
  <c r="N198" i="9"/>
  <c r="N428" i="9"/>
  <c r="N451" i="9"/>
  <c r="N112" i="9"/>
  <c r="N174" i="9"/>
  <c r="N390" i="9"/>
  <c r="N12" i="9"/>
  <c r="N51" i="9"/>
  <c r="N217" i="9"/>
  <c r="N448" i="9"/>
  <c r="N99" i="9"/>
  <c r="N195" i="9"/>
  <c r="N447" i="9"/>
  <c r="N4" i="9"/>
  <c r="N23" i="9"/>
  <c r="N77" i="9"/>
  <c r="N95" i="9"/>
  <c r="N121" i="9"/>
  <c r="N214" i="9"/>
  <c r="N413" i="9"/>
  <c r="N449" i="9"/>
  <c r="N122" i="9"/>
  <c r="N234" i="9"/>
  <c r="N6" i="9"/>
  <c r="N49" i="9"/>
  <c r="N97" i="9"/>
  <c r="N111" i="9"/>
  <c r="N161" i="9"/>
  <c r="N232" i="9"/>
  <c r="N8" i="9"/>
  <c r="N193" i="9"/>
  <c r="N3" i="9"/>
  <c r="N7" i="9"/>
  <c r="N24" i="9"/>
  <c r="N385" i="9"/>
  <c r="N444" i="9"/>
  <c r="N395" i="9"/>
  <c r="N61" i="9"/>
  <c r="N213" i="9"/>
  <c r="N159" i="9"/>
  <c r="N185" i="9"/>
  <c r="N92" i="9"/>
  <c r="N139" i="9"/>
  <c r="N216" i="9"/>
  <c r="N48" i="9"/>
  <c r="N423" i="9"/>
  <c r="N188" i="9"/>
  <c r="N318" i="9"/>
  <c r="N158" i="9"/>
  <c r="N407" i="9"/>
  <c r="N235" i="9"/>
  <c r="N39" i="9"/>
  <c r="N446" i="9"/>
  <c r="N78" i="9"/>
  <c r="N321" i="9"/>
  <c r="N5" i="9"/>
  <c r="N22" i="9"/>
  <c r="N26" i="9"/>
  <c r="N37" i="9"/>
  <c r="N76" i="9"/>
  <c r="N96" i="9"/>
  <c r="N119" i="9"/>
  <c r="N142" i="9"/>
  <c r="N192" i="9"/>
  <c r="N233" i="9"/>
  <c r="N457" i="9"/>
  <c r="N319" i="9"/>
  <c r="N94" i="9"/>
  <c r="N212" i="9"/>
  <c r="N160" i="9"/>
  <c r="N47" i="9"/>
  <c r="N93" i="9"/>
  <c r="N320" i="9"/>
  <c r="N397" i="9"/>
  <c r="N410" i="9"/>
  <c r="N20" i="9"/>
  <c r="N424" i="9"/>
  <c r="N147" i="9"/>
  <c r="N384" i="9"/>
  <c r="N422" i="9"/>
  <c r="N46" i="9"/>
  <c r="N411" i="9"/>
  <c r="N172" i="9"/>
  <c r="N191" i="9"/>
  <c r="N409" i="9"/>
  <c r="N19" i="9"/>
  <c r="N140" i="9"/>
  <c r="N190" i="9"/>
  <c r="N317" i="9"/>
  <c r="N408" i="9"/>
  <c r="N244" i="9"/>
  <c r="N211" i="9"/>
  <c r="N210" i="9"/>
  <c r="N83" i="9"/>
  <c r="N456" i="9"/>
  <c r="N311" i="9"/>
  <c r="N308" i="9"/>
  <c r="N91" i="9"/>
  <c r="N268" i="9"/>
  <c r="N359" i="9"/>
  <c r="N306" i="9"/>
  <c r="N183" i="9"/>
  <c r="N376" i="9"/>
  <c r="N300" i="9"/>
  <c r="N383" i="9"/>
  <c r="N109" i="9"/>
  <c r="N309" i="9"/>
  <c r="N208" i="9"/>
  <c r="N286" i="9"/>
  <c r="N303" i="9"/>
  <c r="N207" i="9"/>
  <c r="N265" i="9"/>
  <c r="N342" i="9"/>
  <c r="N345" i="9"/>
  <c r="N355" i="9"/>
  <c r="N378" i="9"/>
  <c r="N421" i="9"/>
  <c r="N267" i="9"/>
  <c r="N269" i="9"/>
  <c r="N358" i="9"/>
  <c r="N182" i="9"/>
  <c r="N339" i="9"/>
  <c r="N301" i="9"/>
  <c r="N261" i="9"/>
  <c r="N336" i="9"/>
  <c r="N375" i="9"/>
  <c r="N312" i="9"/>
  <c r="N285" i="9"/>
  <c r="N305" i="9"/>
  <c r="N206" i="9"/>
  <c r="N341" i="9"/>
  <c r="N343" i="9"/>
  <c r="N346" i="9"/>
  <c r="N377" i="9"/>
  <c r="N74" i="9"/>
  <c r="N284" i="9"/>
  <c r="N347" i="9"/>
  <c r="N302" i="9"/>
  <c r="N307" i="9"/>
  <c r="N357" i="9"/>
  <c r="N205" i="9"/>
  <c r="N332" i="9"/>
  <c r="N262" i="9"/>
  <c r="N115" i="9"/>
  <c r="N296" i="9"/>
  <c r="N370" i="9"/>
  <c r="N73" i="9"/>
  <c r="N393" i="9"/>
  <c r="N382" i="9"/>
  <c r="N283" i="9"/>
  <c r="N116" i="9"/>
  <c r="N260" i="9"/>
  <c r="N354" i="9"/>
  <c r="N330" i="9"/>
  <c r="N256" i="9"/>
  <c r="N327" i="9"/>
  <c r="N405" i="9"/>
  <c r="N351" i="9"/>
  <c r="N136" i="9"/>
  <c r="N277" i="9"/>
  <c r="N325" i="9"/>
  <c r="N72" i="9"/>
  <c r="N362" i="9"/>
  <c r="N324" i="9"/>
  <c r="N266" i="9"/>
  <c r="N137" i="9"/>
  <c r="N264" i="9"/>
  <c r="N340" i="9"/>
  <c r="N263" i="9"/>
  <c r="N338" i="9"/>
  <c r="N297" i="9"/>
  <c r="N295" i="9"/>
  <c r="N328" i="9"/>
  <c r="N367" i="9"/>
  <c r="N291" i="9"/>
  <c r="N331" i="9"/>
  <c r="N372" i="9"/>
  <c r="N329" i="9"/>
  <c r="N293" i="9"/>
  <c r="N406" i="9"/>
  <c r="N352" i="9"/>
  <c r="N366" i="9"/>
  <c r="N365" i="9"/>
  <c r="N350" i="9"/>
  <c r="N276" i="9"/>
  <c r="N315" i="9"/>
  <c r="N363" i="9"/>
  <c r="N290" i="9"/>
  <c r="N279" i="9"/>
  <c r="N259" i="9"/>
  <c r="N420" i="9"/>
  <c r="N108" i="9"/>
  <c r="N292" i="9"/>
  <c r="N404" i="9"/>
  <c r="J382" i="5"/>
  <c r="J157" i="5"/>
  <c r="J442" i="5"/>
  <c r="J239" i="5"/>
  <c r="J40" i="5"/>
  <c r="J94" i="5"/>
  <c r="J163" i="5"/>
  <c r="J30" i="5"/>
  <c r="J201" i="5"/>
  <c r="H185" i="5"/>
  <c r="H186" i="5"/>
  <c r="H228" i="5"/>
  <c r="H187" i="5"/>
  <c r="H188" i="5"/>
  <c r="H122" i="5"/>
  <c r="H287" i="5"/>
  <c r="H219" i="5"/>
  <c r="H123" i="5"/>
  <c r="H229" i="5"/>
  <c r="H124" i="5"/>
  <c r="H97" i="5"/>
  <c r="H230" i="5"/>
  <c r="H125" i="5"/>
  <c r="H231" i="5"/>
  <c r="H382" i="5"/>
  <c r="H157" i="5"/>
  <c r="H39" i="5"/>
  <c r="H288" i="5"/>
  <c r="H68" i="5"/>
  <c r="H232" i="5"/>
  <c r="H233" i="5"/>
  <c r="H277" i="5"/>
  <c r="H234" i="5"/>
  <c r="H235" i="5"/>
  <c r="H189" i="5"/>
  <c r="H190" i="5"/>
  <c r="H173" i="5"/>
  <c r="H236" i="5"/>
  <c r="H237" i="5"/>
  <c r="H55" i="5"/>
  <c r="H238" i="5"/>
  <c r="H69" i="5"/>
  <c r="H112" i="5"/>
  <c r="H442" i="5"/>
  <c r="H239" i="5"/>
  <c r="H40" i="5"/>
  <c r="H213" i="5"/>
  <c r="H240" i="5"/>
  <c r="H241" i="5"/>
  <c r="H95" i="5"/>
  <c r="H191" i="5"/>
  <c r="H126" i="5"/>
  <c r="H29" i="5"/>
  <c r="H313" i="5"/>
  <c r="H127" i="5"/>
  <c r="H59" i="5"/>
  <c r="H220" i="5"/>
  <c r="H18" i="5"/>
  <c r="H128" i="5"/>
  <c r="H192" i="5"/>
  <c r="H278" i="5"/>
  <c r="H242" i="5"/>
  <c r="H318" i="5"/>
  <c r="H86" i="5"/>
  <c r="H106" i="5"/>
  <c r="H80" i="5"/>
  <c r="H129" i="5"/>
  <c r="H61" i="5"/>
  <c r="H62" i="5"/>
  <c r="H105" i="5"/>
  <c r="H41" i="5"/>
  <c r="H130" i="5"/>
  <c r="H131" i="5"/>
  <c r="H91" i="5"/>
  <c r="H289" i="5"/>
  <c r="H181" i="5"/>
  <c r="H132" i="5"/>
  <c r="H158" i="5"/>
  <c r="H83" i="5"/>
  <c r="H221" i="5"/>
  <c r="H243" i="5"/>
  <c r="H159" i="5"/>
  <c r="H244" i="5"/>
  <c r="H451" i="5"/>
  <c r="H421" i="5"/>
  <c r="H2" i="5"/>
  <c r="H245" i="5"/>
  <c r="H379" i="5"/>
  <c r="H10" i="5"/>
  <c r="H78" i="5"/>
  <c r="H20" i="5"/>
  <c r="H320" i="5"/>
  <c r="H133" i="5"/>
  <c r="H70" i="5"/>
  <c r="H111" i="5"/>
  <c r="H134" i="5"/>
  <c r="H246" i="5"/>
  <c r="H42" i="5"/>
  <c r="H247" i="5"/>
  <c r="H174" i="5"/>
  <c r="H94" i="5"/>
  <c r="H135" i="5"/>
  <c r="H71" i="5"/>
  <c r="H248" i="5"/>
  <c r="H249" i="5"/>
  <c r="H36" i="5"/>
  <c r="H321" i="5"/>
  <c r="H336" i="5"/>
  <c r="H250" i="5"/>
  <c r="H290" i="5"/>
  <c r="H175" i="5"/>
  <c r="H160" i="5"/>
  <c r="H207" i="5"/>
  <c r="H322" i="5"/>
  <c r="H251" i="5"/>
  <c r="H279" i="5"/>
  <c r="H424" i="5"/>
  <c r="H136" i="5"/>
  <c r="H56" i="5"/>
  <c r="H328" i="5"/>
  <c r="H176" i="5"/>
  <c r="H137" i="5"/>
  <c r="H138" i="5"/>
  <c r="H13" i="5"/>
  <c r="H210" i="5"/>
  <c r="H58" i="5"/>
  <c r="H98" i="5"/>
  <c r="H43" i="5"/>
  <c r="H139" i="5"/>
  <c r="H323" i="5"/>
  <c r="H81" i="5"/>
  <c r="H397" i="5"/>
  <c r="H252" i="5"/>
  <c r="H107" i="5"/>
  <c r="H253" i="5"/>
  <c r="H291" i="5"/>
  <c r="H193" i="5"/>
  <c r="H23" i="5"/>
  <c r="H254" i="5"/>
  <c r="H140" i="5"/>
  <c r="H409" i="5"/>
  <c r="H214" i="5"/>
  <c r="H443" i="5"/>
  <c r="H255" i="5"/>
  <c r="H327" i="5"/>
  <c r="H292" i="5"/>
  <c r="H194" i="5"/>
  <c r="H108" i="5"/>
  <c r="H9" i="5"/>
  <c r="H256" i="5"/>
  <c r="H257" i="5"/>
  <c r="H360" i="5"/>
  <c r="H337" i="5"/>
  <c r="H293" i="5"/>
  <c r="H3" i="5"/>
  <c r="H12" i="5"/>
  <c r="H93" i="5"/>
  <c r="H8" i="5"/>
  <c r="H117" i="5"/>
  <c r="H4" i="5"/>
  <c r="H118" i="5"/>
  <c r="H25" i="5"/>
  <c r="H37" i="5"/>
  <c r="H222" i="5"/>
  <c r="H141" i="5"/>
  <c r="H51" i="5"/>
  <c r="H142" i="5"/>
  <c r="H310" i="5"/>
  <c r="H143" i="5"/>
  <c r="H48" i="5"/>
  <c r="H305" i="5"/>
  <c r="H306" i="5"/>
  <c r="H88" i="5"/>
  <c r="H258" i="5"/>
  <c r="H161" i="5"/>
  <c r="H162" i="5"/>
  <c r="H259" i="5"/>
  <c r="H104" i="5"/>
  <c r="H180" i="5"/>
  <c r="H319" i="5"/>
  <c r="H212" i="5"/>
  <c r="H50" i="5"/>
  <c r="H28" i="5"/>
  <c r="H155" i="5"/>
  <c r="H156" i="5"/>
  <c r="H276" i="5"/>
  <c r="H5" i="5"/>
  <c r="H22" i="5"/>
  <c r="H307" i="5"/>
  <c r="H195" i="5"/>
  <c r="H359" i="5"/>
  <c r="H294" i="5"/>
  <c r="H314" i="5"/>
  <c r="H19" i="5"/>
  <c r="H295" i="5"/>
  <c r="H11" i="5"/>
  <c r="H144" i="5"/>
  <c r="H223" i="5"/>
  <c r="H311" i="5"/>
  <c r="H211" i="5"/>
  <c r="H361" i="5"/>
  <c r="H163" i="5"/>
  <c r="H326" i="5"/>
  <c r="H145" i="5"/>
  <c r="H215" i="5"/>
  <c r="H280" i="5"/>
  <c r="H260" i="5"/>
  <c r="H103" i="5"/>
  <c r="H296" i="5"/>
  <c r="H164" i="5"/>
  <c r="H146" i="5"/>
  <c r="H362" i="5"/>
  <c r="H297" i="5"/>
  <c r="H338" i="5"/>
  <c r="H60" i="5"/>
  <c r="H49" i="5"/>
  <c r="H261" i="5"/>
  <c r="H298" i="5"/>
  <c r="H196" i="5"/>
  <c r="H262" i="5"/>
  <c r="H363" i="5"/>
  <c r="H14" i="5"/>
  <c r="H197" i="5"/>
  <c r="H316" i="5"/>
  <c r="H312" i="5"/>
  <c r="H355" i="5"/>
  <c r="H263" i="5"/>
  <c r="H333" i="5"/>
  <c r="H147" i="5"/>
  <c r="H177" i="5"/>
  <c r="H148" i="5"/>
  <c r="H264" i="5"/>
  <c r="H208" i="5"/>
  <c r="H149" i="5"/>
  <c r="H33" i="5"/>
  <c r="H119" i="5"/>
  <c r="H120" i="5"/>
  <c r="H46" i="5"/>
  <c r="H265" i="5"/>
  <c r="H121" i="5"/>
  <c r="H224" i="5"/>
  <c r="H35" i="5"/>
  <c r="H410" i="5"/>
  <c r="H266" i="5"/>
  <c r="H87" i="5"/>
  <c r="H165" i="5"/>
  <c r="H38" i="5"/>
  <c r="H30" i="5"/>
  <c r="H150" i="5"/>
  <c r="H209" i="5"/>
  <c r="H65" i="5"/>
  <c r="H74" i="5"/>
  <c r="H99" i="5"/>
  <c r="H44" i="5"/>
  <c r="H82" i="5"/>
  <c r="H308" i="5"/>
  <c r="H151" i="5"/>
  <c r="H6" i="5"/>
  <c r="H17" i="5"/>
  <c r="H299" i="5"/>
  <c r="H267" i="5"/>
  <c r="H152" i="5"/>
  <c r="H388" i="5"/>
  <c r="H389" i="5"/>
  <c r="H72" i="5"/>
  <c r="H339" i="5"/>
  <c r="H109" i="5"/>
  <c r="H77" i="5"/>
  <c r="H364" i="5"/>
  <c r="H365" i="5"/>
  <c r="H45" i="5"/>
  <c r="H425" i="5"/>
  <c r="H75" i="5"/>
  <c r="H356" i="5"/>
  <c r="H399" i="5"/>
  <c r="H340" i="5"/>
  <c r="H411" i="5"/>
  <c r="H341" i="5"/>
  <c r="H400" i="5"/>
  <c r="H380" i="5"/>
  <c r="H401" i="5"/>
  <c r="H342" i="5"/>
  <c r="H343" i="5"/>
  <c r="H73" i="5"/>
  <c r="H344" i="5"/>
  <c r="H383" i="5"/>
  <c r="H390" i="5"/>
  <c r="H402" i="5"/>
  <c r="H446" i="5"/>
  <c r="H452" i="5"/>
  <c r="H444" i="5"/>
  <c r="H345" i="5"/>
  <c r="H63" i="5"/>
  <c r="H384" i="5"/>
  <c r="H438" i="5"/>
  <c r="H450" i="5"/>
  <c r="H420" i="5"/>
  <c r="H350" i="5"/>
  <c r="H351" i="5"/>
  <c r="H385" i="5"/>
  <c r="H403" i="5"/>
  <c r="H352" i="5"/>
  <c r="H426" i="5"/>
  <c r="H432" i="5"/>
  <c r="H334" i="5"/>
  <c r="H329" i="5"/>
  <c r="H114" i="5"/>
  <c r="H330" i="5"/>
  <c r="H435" i="5"/>
  <c r="H357" i="5"/>
  <c r="H353" i="5"/>
  <c r="H354" i="5"/>
  <c r="H331" i="5"/>
  <c r="H427" i="5"/>
  <c r="H386" i="5"/>
  <c r="H398" i="5"/>
  <c r="H275" i="5"/>
  <c r="H416" i="5"/>
  <c r="H417" i="5"/>
  <c r="H335" i="5"/>
  <c r="H457" i="5"/>
  <c r="H178" i="5"/>
  <c r="H300" i="5"/>
  <c r="H281" i="5"/>
  <c r="H268" i="5"/>
  <c r="H301" i="5"/>
  <c r="H315" i="5"/>
  <c r="H84" i="5"/>
  <c r="H225" i="5"/>
  <c r="H453" i="5"/>
  <c r="H422" i="5"/>
  <c r="H110" i="5"/>
  <c r="H456" i="5"/>
  <c r="H366" i="5"/>
  <c r="H428" i="5"/>
  <c r="H412" i="5"/>
  <c r="H413" i="5"/>
  <c r="H100" i="5"/>
  <c r="H449" i="5"/>
  <c r="H325" i="5"/>
  <c r="H440" i="5"/>
  <c r="H404" i="5"/>
  <c r="H102" i="5"/>
  <c r="H367" i="5"/>
  <c r="H368" i="5"/>
  <c r="H369" i="5"/>
  <c r="H391" i="5"/>
  <c r="H370" i="5"/>
  <c r="H371" i="5"/>
  <c r="H346" i="5"/>
  <c r="H7" i="5"/>
  <c r="H372" i="5"/>
  <c r="H373" i="5"/>
  <c r="H374" i="5"/>
  <c r="H392" i="5"/>
  <c r="H393" i="5"/>
  <c r="H358" i="5"/>
  <c r="H375" i="5"/>
  <c r="H347" i="5"/>
  <c r="H376" i="5"/>
  <c r="H448" i="5"/>
  <c r="H90" i="5"/>
  <c r="H183" i="5"/>
  <c r="H414" i="5"/>
  <c r="H439" i="5"/>
  <c r="H405" i="5"/>
  <c r="H437" i="5"/>
  <c r="H348" i="5"/>
  <c r="H454" i="5"/>
  <c r="H455" i="5"/>
  <c r="H381" i="5"/>
  <c r="H349" i="5"/>
  <c r="H394" i="5"/>
  <c r="H395" i="5"/>
  <c r="H153" i="5"/>
  <c r="H445" i="5"/>
  <c r="H430" i="5"/>
  <c r="H396" i="5"/>
  <c r="H441" i="5"/>
  <c r="H418" i="5"/>
  <c r="H377" i="5"/>
  <c r="H406" i="5"/>
  <c r="H433" i="5"/>
  <c r="H113" i="5"/>
  <c r="H407" i="5"/>
  <c r="H447" i="5"/>
  <c r="H378" i="5"/>
  <c r="H419" i="5"/>
  <c r="H302" i="5"/>
  <c r="H198" i="5"/>
  <c r="H216" i="5"/>
  <c r="H269" i="5"/>
  <c r="H434" i="5"/>
  <c r="H387" i="5"/>
  <c r="H79" i="5"/>
  <c r="H199" i="5"/>
  <c r="H184" i="5"/>
  <c r="H26" i="5"/>
  <c r="H200" i="5"/>
  <c r="H31" i="5"/>
  <c r="H415" i="5"/>
  <c r="H270" i="5"/>
  <c r="H115" i="5"/>
  <c r="H47" i="5"/>
  <c r="H96" i="5"/>
  <c r="H201" i="5"/>
  <c r="H282" i="5"/>
  <c r="H423" i="5"/>
  <c r="H283" i="5"/>
  <c r="H66" i="5"/>
  <c r="H27" i="5"/>
  <c r="H32" i="5"/>
  <c r="H304" i="5"/>
  <c r="H154" i="5"/>
  <c r="H429" i="5"/>
  <c r="H76" i="5"/>
  <c r="H271" i="5"/>
  <c r="H431" i="5"/>
  <c r="H284" i="5"/>
  <c r="H202" i="5"/>
  <c r="H317" i="5"/>
  <c r="H436" i="5"/>
  <c r="H182" i="5"/>
  <c r="H272" i="5"/>
  <c r="H21" i="5"/>
  <c r="H226" i="5"/>
  <c r="H85" i="5"/>
  <c r="H64" i="5"/>
  <c r="H52" i="5"/>
  <c r="H166" i="5"/>
  <c r="H34" i="5"/>
  <c r="H332" i="5"/>
  <c r="H167" i="5"/>
  <c r="H168" i="5"/>
  <c r="H53" i="5"/>
  <c r="H408" i="5"/>
  <c r="H24" i="5"/>
  <c r="H16" i="5"/>
  <c r="H309" i="5"/>
  <c r="H101" i="5"/>
  <c r="H285" i="5"/>
  <c r="H169" i="5"/>
  <c r="H170" i="5"/>
  <c r="H203" i="5"/>
  <c r="H15" i="5"/>
  <c r="H286" i="5"/>
  <c r="H116" i="5"/>
  <c r="H54" i="5"/>
  <c r="H204" i="5"/>
  <c r="H273" i="5"/>
  <c r="H179" i="5"/>
  <c r="H303" i="5"/>
  <c r="H205" i="5"/>
  <c r="H89" i="5"/>
  <c r="H171" i="5"/>
  <c r="H92" i="5"/>
  <c r="H217" i="5"/>
  <c r="H206" i="5"/>
  <c r="H67" i="5"/>
  <c r="H218" i="5"/>
  <c r="H172" i="5"/>
  <c r="H57" i="5"/>
  <c r="H324" i="5"/>
  <c r="H274" i="5"/>
  <c r="I185" i="5"/>
  <c r="K185" i="5"/>
  <c r="I186" i="5"/>
  <c r="K186" i="5"/>
  <c r="I228" i="5"/>
  <c r="K228" i="5"/>
  <c r="I187" i="5"/>
  <c r="K187" i="5"/>
  <c r="I188" i="5"/>
  <c r="K188" i="5"/>
  <c r="I122" i="5"/>
  <c r="K122" i="5"/>
  <c r="I287" i="5"/>
  <c r="K287" i="5"/>
  <c r="I219" i="5"/>
  <c r="K219" i="5"/>
  <c r="I123" i="5"/>
  <c r="K123" i="5"/>
  <c r="I229" i="5"/>
  <c r="K229" i="5"/>
  <c r="I124" i="5"/>
  <c r="K124" i="5"/>
  <c r="I97" i="5"/>
  <c r="K97" i="5"/>
  <c r="I230" i="5"/>
  <c r="K230" i="5"/>
  <c r="I125" i="5"/>
  <c r="K125" i="5"/>
  <c r="I231" i="5"/>
  <c r="K231" i="5"/>
  <c r="I382" i="5"/>
  <c r="K382" i="5"/>
  <c r="I157" i="5"/>
  <c r="K157" i="5"/>
  <c r="I39" i="5"/>
  <c r="K39" i="5"/>
  <c r="I288" i="5"/>
  <c r="K288" i="5"/>
  <c r="I68" i="5"/>
  <c r="K68" i="5"/>
  <c r="I232" i="5"/>
  <c r="K232" i="5"/>
  <c r="I233" i="5"/>
  <c r="K233" i="5"/>
  <c r="I277" i="5"/>
  <c r="K277" i="5"/>
  <c r="I234" i="5"/>
  <c r="K234" i="5"/>
  <c r="I235" i="5"/>
  <c r="K235" i="5"/>
  <c r="I189" i="5"/>
  <c r="K189" i="5"/>
  <c r="I190" i="5"/>
  <c r="K190" i="5"/>
  <c r="I173" i="5"/>
  <c r="K173" i="5"/>
  <c r="I236" i="5"/>
  <c r="K236" i="5"/>
  <c r="I237" i="5"/>
  <c r="K237" i="5"/>
  <c r="I55" i="5"/>
  <c r="K55" i="5"/>
  <c r="I238" i="5"/>
  <c r="K238" i="5"/>
  <c r="I69" i="5"/>
  <c r="K69" i="5"/>
  <c r="I112" i="5"/>
  <c r="K112" i="5"/>
  <c r="I442" i="5"/>
  <c r="K442" i="5"/>
  <c r="I239" i="5"/>
  <c r="K239" i="5"/>
  <c r="I40" i="5"/>
  <c r="K40" i="5"/>
  <c r="I213" i="5"/>
  <c r="K213" i="5"/>
  <c r="I240" i="5"/>
  <c r="K240" i="5"/>
  <c r="I241" i="5"/>
  <c r="K241" i="5"/>
  <c r="I95" i="5"/>
  <c r="K95" i="5"/>
  <c r="I191" i="5"/>
  <c r="K191" i="5"/>
  <c r="I126" i="5"/>
  <c r="K126" i="5"/>
  <c r="I29" i="5"/>
  <c r="K29" i="5"/>
  <c r="I313" i="5"/>
  <c r="K313" i="5"/>
  <c r="I127" i="5"/>
  <c r="K127" i="5"/>
  <c r="I59" i="5"/>
  <c r="K59" i="5"/>
  <c r="I220" i="5"/>
  <c r="K220" i="5"/>
  <c r="I18" i="5"/>
  <c r="K18" i="5"/>
  <c r="I128" i="5"/>
  <c r="K128" i="5"/>
  <c r="I192" i="5"/>
  <c r="K192" i="5"/>
  <c r="I278" i="5"/>
  <c r="K278" i="5"/>
  <c r="I242" i="5"/>
  <c r="K242" i="5"/>
  <c r="I318" i="5"/>
  <c r="K318" i="5"/>
  <c r="I86" i="5"/>
  <c r="K86" i="5"/>
  <c r="I106" i="5"/>
  <c r="K106" i="5"/>
  <c r="I80" i="5"/>
  <c r="K80" i="5"/>
  <c r="I129" i="5"/>
  <c r="K129" i="5"/>
  <c r="I61" i="5"/>
  <c r="K61" i="5"/>
  <c r="I62" i="5"/>
  <c r="K62" i="5"/>
  <c r="I105" i="5"/>
  <c r="K105" i="5"/>
  <c r="I41" i="5"/>
  <c r="K41" i="5"/>
  <c r="I130" i="5"/>
  <c r="K130" i="5"/>
  <c r="I131" i="5"/>
  <c r="K131" i="5"/>
  <c r="I91" i="5"/>
  <c r="K91" i="5"/>
  <c r="I289" i="5"/>
  <c r="K289" i="5"/>
  <c r="I181" i="5"/>
  <c r="K181" i="5"/>
  <c r="I132" i="5"/>
  <c r="K132" i="5"/>
  <c r="I158" i="5"/>
  <c r="K158" i="5"/>
  <c r="I83" i="5"/>
  <c r="K83" i="5"/>
  <c r="I221" i="5"/>
  <c r="K221" i="5"/>
  <c r="I243" i="5"/>
  <c r="K243" i="5"/>
  <c r="I159" i="5"/>
  <c r="K159" i="5"/>
  <c r="I244" i="5"/>
  <c r="K244" i="5"/>
  <c r="I451" i="5"/>
  <c r="K451" i="5"/>
  <c r="I421" i="5"/>
  <c r="K421" i="5"/>
  <c r="I2" i="5"/>
  <c r="K2" i="5"/>
  <c r="I245" i="5"/>
  <c r="K245" i="5"/>
  <c r="I379" i="5"/>
  <c r="K379" i="5"/>
  <c r="I10" i="5"/>
  <c r="K10" i="5"/>
  <c r="I78" i="5"/>
  <c r="K78" i="5"/>
  <c r="I20" i="5"/>
  <c r="K20" i="5"/>
  <c r="I320" i="5"/>
  <c r="K320" i="5"/>
  <c r="I133" i="5"/>
  <c r="K133" i="5"/>
  <c r="I70" i="5"/>
  <c r="K70" i="5"/>
  <c r="I111" i="5"/>
  <c r="K111" i="5"/>
  <c r="I134" i="5"/>
  <c r="K134" i="5"/>
  <c r="I246" i="5"/>
  <c r="K246" i="5"/>
  <c r="I42" i="5"/>
  <c r="K42" i="5"/>
  <c r="I247" i="5"/>
  <c r="K247" i="5"/>
  <c r="I174" i="5"/>
  <c r="K174" i="5"/>
  <c r="I94" i="5"/>
  <c r="K94" i="5"/>
  <c r="I135" i="5"/>
  <c r="K135" i="5"/>
  <c r="I71" i="5"/>
  <c r="K71" i="5"/>
  <c r="I248" i="5"/>
  <c r="K248" i="5"/>
  <c r="I249" i="5"/>
  <c r="K249" i="5"/>
  <c r="I36" i="5"/>
  <c r="K36" i="5"/>
  <c r="I321" i="5"/>
  <c r="K321" i="5"/>
  <c r="I336" i="5"/>
  <c r="K336" i="5"/>
  <c r="I250" i="5"/>
  <c r="K250" i="5"/>
  <c r="I290" i="5"/>
  <c r="K290" i="5"/>
  <c r="I175" i="5"/>
  <c r="K175" i="5"/>
  <c r="I160" i="5"/>
  <c r="K160" i="5"/>
  <c r="I207" i="5"/>
  <c r="K207" i="5"/>
  <c r="I322" i="5"/>
  <c r="K322" i="5"/>
  <c r="I251" i="5"/>
  <c r="K251" i="5"/>
  <c r="I279" i="5"/>
  <c r="K279" i="5"/>
  <c r="I424" i="5"/>
  <c r="K424" i="5"/>
  <c r="I136" i="5"/>
  <c r="K136" i="5"/>
  <c r="I56" i="5"/>
  <c r="K56" i="5"/>
  <c r="I328" i="5"/>
  <c r="K328" i="5"/>
  <c r="I176" i="5"/>
  <c r="K176" i="5"/>
  <c r="I137" i="5"/>
  <c r="K137" i="5"/>
  <c r="I138" i="5"/>
  <c r="K138" i="5"/>
  <c r="I13" i="5"/>
  <c r="K13" i="5"/>
  <c r="I210" i="5"/>
  <c r="K210" i="5"/>
  <c r="I58" i="5"/>
  <c r="K58" i="5"/>
  <c r="I98" i="5"/>
  <c r="K98" i="5"/>
  <c r="I43" i="5"/>
  <c r="K43" i="5"/>
  <c r="I139" i="5"/>
  <c r="K139" i="5"/>
  <c r="I323" i="5"/>
  <c r="K323" i="5"/>
  <c r="I81" i="5"/>
  <c r="K81" i="5"/>
  <c r="I397" i="5"/>
  <c r="K397" i="5"/>
  <c r="I252" i="5"/>
  <c r="K252" i="5"/>
  <c r="I107" i="5"/>
  <c r="K107" i="5"/>
  <c r="I253" i="5"/>
  <c r="K253" i="5"/>
  <c r="I291" i="5"/>
  <c r="K291" i="5"/>
  <c r="I193" i="5"/>
  <c r="K193" i="5"/>
  <c r="I23" i="5"/>
  <c r="K23" i="5"/>
  <c r="I254" i="5"/>
  <c r="K254" i="5"/>
  <c r="I140" i="5"/>
  <c r="K140" i="5"/>
  <c r="I409" i="5"/>
  <c r="K409" i="5"/>
  <c r="I214" i="5"/>
  <c r="K214" i="5"/>
  <c r="I443" i="5"/>
  <c r="K443" i="5"/>
  <c r="I255" i="5"/>
  <c r="K255" i="5"/>
  <c r="I327" i="5"/>
  <c r="K327" i="5"/>
  <c r="I292" i="5"/>
  <c r="K292" i="5"/>
  <c r="I194" i="5"/>
  <c r="K194" i="5"/>
  <c r="I108" i="5"/>
  <c r="K108" i="5"/>
  <c r="I9" i="5"/>
  <c r="K9" i="5"/>
  <c r="I256" i="5"/>
  <c r="K256" i="5"/>
  <c r="I257" i="5"/>
  <c r="K257" i="5"/>
  <c r="I360" i="5"/>
  <c r="K360" i="5"/>
  <c r="I337" i="5"/>
  <c r="K337" i="5"/>
  <c r="I293" i="5"/>
  <c r="K293" i="5"/>
  <c r="I3" i="5"/>
  <c r="K3" i="5"/>
  <c r="I12" i="5"/>
  <c r="K12" i="5"/>
  <c r="I93" i="5"/>
  <c r="K93" i="5"/>
  <c r="I8" i="5"/>
  <c r="K8" i="5"/>
  <c r="I117" i="5"/>
  <c r="K117" i="5"/>
  <c r="I4" i="5"/>
  <c r="K4" i="5"/>
  <c r="I118" i="5"/>
  <c r="K118" i="5"/>
  <c r="I25" i="5"/>
  <c r="K25" i="5"/>
  <c r="I37" i="5"/>
  <c r="K37" i="5"/>
  <c r="I222" i="5"/>
  <c r="K222" i="5"/>
  <c r="I141" i="5"/>
  <c r="K141" i="5"/>
  <c r="I51" i="5"/>
  <c r="K51" i="5"/>
  <c r="I142" i="5"/>
  <c r="K142" i="5"/>
  <c r="I310" i="5"/>
  <c r="K310" i="5"/>
  <c r="I143" i="5"/>
  <c r="K143" i="5"/>
  <c r="I48" i="5"/>
  <c r="K48" i="5"/>
  <c r="I305" i="5"/>
  <c r="K305" i="5"/>
  <c r="I306" i="5"/>
  <c r="K306" i="5"/>
  <c r="I88" i="5"/>
  <c r="K88" i="5"/>
  <c r="I258" i="5"/>
  <c r="K258" i="5"/>
  <c r="I161" i="5"/>
  <c r="K161" i="5"/>
  <c r="I162" i="5"/>
  <c r="K162" i="5"/>
  <c r="I259" i="5"/>
  <c r="K259" i="5"/>
  <c r="I104" i="5"/>
  <c r="K104" i="5"/>
  <c r="I180" i="5"/>
  <c r="K180" i="5"/>
  <c r="I319" i="5"/>
  <c r="K319" i="5"/>
  <c r="I212" i="5"/>
  <c r="K212" i="5"/>
  <c r="I50" i="5"/>
  <c r="K50" i="5"/>
  <c r="I28" i="5"/>
  <c r="K28" i="5"/>
  <c r="I155" i="5"/>
  <c r="K155" i="5"/>
  <c r="I156" i="5"/>
  <c r="K156" i="5"/>
  <c r="I276" i="5"/>
  <c r="K276" i="5"/>
  <c r="I5" i="5"/>
  <c r="K5" i="5"/>
  <c r="I22" i="5"/>
  <c r="K22" i="5"/>
  <c r="I307" i="5"/>
  <c r="K307" i="5"/>
  <c r="I195" i="5"/>
  <c r="K195" i="5"/>
  <c r="I359" i="5"/>
  <c r="K359" i="5"/>
  <c r="I294" i="5"/>
  <c r="K294" i="5"/>
  <c r="I314" i="5"/>
  <c r="K314" i="5"/>
  <c r="I19" i="5"/>
  <c r="K19" i="5"/>
  <c r="I295" i="5"/>
  <c r="K295" i="5"/>
  <c r="I11" i="5"/>
  <c r="K11" i="5"/>
  <c r="I144" i="5"/>
  <c r="K144" i="5"/>
  <c r="I223" i="5"/>
  <c r="K223" i="5"/>
  <c r="I311" i="5"/>
  <c r="K311" i="5"/>
  <c r="I211" i="5"/>
  <c r="K211" i="5"/>
  <c r="I361" i="5"/>
  <c r="K361" i="5"/>
  <c r="I163" i="5"/>
  <c r="K163" i="5"/>
  <c r="I326" i="5"/>
  <c r="K326" i="5"/>
  <c r="I145" i="5"/>
  <c r="K145" i="5"/>
  <c r="I215" i="5"/>
  <c r="K215" i="5"/>
  <c r="I280" i="5"/>
  <c r="K280" i="5"/>
  <c r="I260" i="5"/>
  <c r="K260" i="5"/>
  <c r="I103" i="5"/>
  <c r="K103" i="5"/>
  <c r="I296" i="5"/>
  <c r="K296" i="5"/>
  <c r="I164" i="5"/>
  <c r="K164" i="5"/>
  <c r="I146" i="5"/>
  <c r="K146" i="5"/>
  <c r="I362" i="5"/>
  <c r="K362" i="5"/>
  <c r="I297" i="5"/>
  <c r="K297" i="5"/>
  <c r="I338" i="5"/>
  <c r="K338" i="5"/>
  <c r="I60" i="5"/>
  <c r="K60" i="5"/>
  <c r="I49" i="5"/>
  <c r="K49" i="5"/>
  <c r="I261" i="5"/>
  <c r="K261" i="5"/>
  <c r="I298" i="5"/>
  <c r="K298" i="5"/>
  <c r="I196" i="5"/>
  <c r="K196" i="5"/>
  <c r="I262" i="5"/>
  <c r="K262" i="5"/>
  <c r="I363" i="5"/>
  <c r="K363" i="5"/>
  <c r="I14" i="5"/>
  <c r="K14" i="5"/>
  <c r="I197" i="5"/>
  <c r="K197" i="5"/>
  <c r="I316" i="5"/>
  <c r="K316" i="5"/>
  <c r="I312" i="5"/>
  <c r="K312" i="5"/>
  <c r="I355" i="5"/>
  <c r="K355" i="5"/>
  <c r="I263" i="5"/>
  <c r="K263" i="5"/>
  <c r="I333" i="5"/>
  <c r="K333" i="5"/>
  <c r="I147" i="5"/>
  <c r="K147" i="5"/>
  <c r="I177" i="5"/>
  <c r="K177" i="5"/>
  <c r="I148" i="5"/>
  <c r="K148" i="5"/>
  <c r="I264" i="5"/>
  <c r="K264" i="5"/>
  <c r="I208" i="5"/>
  <c r="K208" i="5"/>
  <c r="I149" i="5"/>
  <c r="K149" i="5"/>
  <c r="I33" i="5"/>
  <c r="K33" i="5"/>
  <c r="I119" i="5"/>
  <c r="K119" i="5"/>
  <c r="I120" i="5"/>
  <c r="K120" i="5"/>
  <c r="I46" i="5"/>
  <c r="K46" i="5"/>
  <c r="I265" i="5"/>
  <c r="K265" i="5"/>
  <c r="I121" i="5"/>
  <c r="K121" i="5"/>
  <c r="I224" i="5"/>
  <c r="K224" i="5"/>
  <c r="I35" i="5"/>
  <c r="K35" i="5"/>
  <c r="I410" i="5"/>
  <c r="K410" i="5"/>
  <c r="I266" i="5"/>
  <c r="K266" i="5"/>
  <c r="I87" i="5"/>
  <c r="K87" i="5"/>
  <c r="I165" i="5"/>
  <c r="K165" i="5"/>
  <c r="I38" i="5"/>
  <c r="K38" i="5"/>
  <c r="I30" i="5"/>
  <c r="K30" i="5"/>
  <c r="I150" i="5"/>
  <c r="K150" i="5"/>
  <c r="I209" i="5"/>
  <c r="K209" i="5"/>
  <c r="I65" i="5"/>
  <c r="K65" i="5"/>
  <c r="I74" i="5"/>
  <c r="K74" i="5"/>
  <c r="I99" i="5"/>
  <c r="K99" i="5"/>
  <c r="I44" i="5"/>
  <c r="K44" i="5"/>
  <c r="I82" i="5"/>
  <c r="K82" i="5"/>
  <c r="I308" i="5"/>
  <c r="K308" i="5"/>
  <c r="I151" i="5"/>
  <c r="K151" i="5"/>
  <c r="I6" i="5"/>
  <c r="K6" i="5"/>
  <c r="I17" i="5"/>
  <c r="K17" i="5"/>
  <c r="I299" i="5"/>
  <c r="K299" i="5"/>
  <c r="I267" i="5"/>
  <c r="K267" i="5"/>
  <c r="I152" i="5"/>
  <c r="K152" i="5"/>
  <c r="I388" i="5"/>
  <c r="K388" i="5"/>
  <c r="I389" i="5"/>
  <c r="K389" i="5"/>
  <c r="I72" i="5"/>
  <c r="K72" i="5"/>
  <c r="I339" i="5"/>
  <c r="K339" i="5"/>
  <c r="I109" i="5"/>
  <c r="K109" i="5"/>
  <c r="I77" i="5"/>
  <c r="K77" i="5"/>
  <c r="I364" i="5"/>
  <c r="K364" i="5"/>
  <c r="I365" i="5"/>
  <c r="K365" i="5"/>
  <c r="I45" i="5"/>
  <c r="K45" i="5"/>
  <c r="I425" i="5"/>
  <c r="K425" i="5"/>
  <c r="I75" i="5"/>
  <c r="K75" i="5"/>
  <c r="I356" i="5"/>
  <c r="K356" i="5"/>
  <c r="I399" i="5"/>
  <c r="K399" i="5"/>
  <c r="I340" i="5"/>
  <c r="K340" i="5"/>
  <c r="I411" i="5"/>
  <c r="K411" i="5"/>
  <c r="I341" i="5"/>
  <c r="K341" i="5"/>
  <c r="I400" i="5"/>
  <c r="K400" i="5"/>
  <c r="I380" i="5"/>
  <c r="K380" i="5"/>
  <c r="I401" i="5"/>
  <c r="K401" i="5"/>
  <c r="I342" i="5"/>
  <c r="K342" i="5"/>
  <c r="I343" i="5"/>
  <c r="K343" i="5"/>
  <c r="I73" i="5"/>
  <c r="K73" i="5"/>
  <c r="I344" i="5"/>
  <c r="K344" i="5"/>
  <c r="I383" i="5"/>
  <c r="K383" i="5"/>
  <c r="I390" i="5"/>
  <c r="K390" i="5"/>
  <c r="I402" i="5"/>
  <c r="K402" i="5"/>
  <c r="I446" i="5"/>
  <c r="K446" i="5"/>
  <c r="I452" i="5"/>
  <c r="K452" i="5"/>
  <c r="I444" i="5"/>
  <c r="K444" i="5"/>
  <c r="I345" i="5"/>
  <c r="K345" i="5"/>
  <c r="I63" i="5"/>
  <c r="K63" i="5"/>
  <c r="I384" i="5"/>
  <c r="K384" i="5"/>
  <c r="I438" i="5"/>
  <c r="K438" i="5"/>
  <c r="I450" i="5"/>
  <c r="K450" i="5"/>
  <c r="I420" i="5"/>
  <c r="K420" i="5"/>
  <c r="I350" i="5"/>
  <c r="K350" i="5"/>
  <c r="I351" i="5"/>
  <c r="K351" i="5"/>
  <c r="I385" i="5"/>
  <c r="K385" i="5"/>
  <c r="I403" i="5"/>
  <c r="K403" i="5"/>
  <c r="I352" i="5"/>
  <c r="K352" i="5"/>
  <c r="I426" i="5"/>
  <c r="K426" i="5"/>
  <c r="I432" i="5"/>
  <c r="K432" i="5"/>
  <c r="I334" i="5"/>
  <c r="K334" i="5"/>
  <c r="I329" i="5"/>
  <c r="K329" i="5"/>
  <c r="I114" i="5"/>
  <c r="K114" i="5"/>
  <c r="I330" i="5"/>
  <c r="K330" i="5"/>
  <c r="I435" i="5"/>
  <c r="K435" i="5"/>
  <c r="I357" i="5"/>
  <c r="K357" i="5"/>
  <c r="I353" i="5"/>
  <c r="K353" i="5"/>
  <c r="I354" i="5"/>
  <c r="K354" i="5"/>
  <c r="I331" i="5"/>
  <c r="K331" i="5"/>
  <c r="I427" i="5"/>
  <c r="K427" i="5"/>
  <c r="I386" i="5"/>
  <c r="K386" i="5"/>
  <c r="I398" i="5"/>
  <c r="K398" i="5"/>
  <c r="I275" i="5"/>
  <c r="K275" i="5"/>
  <c r="I416" i="5"/>
  <c r="K416" i="5"/>
  <c r="I417" i="5"/>
  <c r="K417" i="5"/>
  <c r="I335" i="5"/>
  <c r="K335" i="5"/>
  <c r="I457" i="5"/>
  <c r="K457" i="5"/>
  <c r="I178" i="5"/>
  <c r="K178" i="5"/>
  <c r="I300" i="5"/>
  <c r="K300" i="5"/>
  <c r="I281" i="5"/>
  <c r="K281" i="5"/>
  <c r="I268" i="5"/>
  <c r="K268" i="5"/>
  <c r="I301" i="5"/>
  <c r="K301" i="5"/>
  <c r="I315" i="5"/>
  <c r="K315" i="5"/>
  <c r="I84" i="5"/>
  <c r="K84" i="5"/>
  <c r="I225" i="5"/>
  <c r="K225" i="5"/>
  <c r="I453" i="5"/>
  <c r="K453" i="5"/>
  <c r="I422" i="5"/>
  <c r="K422" i="5"/>
  <c r="I110" i="5"/>
  <c r="K110" i="5"/>
  <c r="I456" i="5"/>
  <c r="K456" i="5"/>
  <c r="I366" i="5"/>
  <c r="K366" i="5"/>
  <c r="I428" i="5"/>
  <c r="K428" i="5"/>
  <c r="I412" i="5"/>
  <c r="K412" i="5"/>
  <c r="I413" i="5"/>
  <c r="K413" i="5"/>
  <c r="I100" i="5"/>
  <c r="K100" i="5"/>
  <c r="I449" i="5"/>
  <c r="K449" i="5"/>
  <c r="I325" i="5"/>
  <c r="K325" i="5"/>
  <c r="I440" i="5"/>
  <c r="K440" i="5"/>
  <c r="I404" i="5"/>
  <c r="K404" i="5"/>
  <c r="I102" i="5"/>
  <c r="K102" i="5"/>
  <c r="I367" i="5"/>
  <c r="K367" i="5"/>
  <c r="I368" i="5"/>
  <c r="K368" i="5"/>
  <c r="I369" i="5"/>
  <c r="K369" i="5"/>
  <c r="I391" i="5"/>
  <c r="K391" i="5"/>
  <c r="I370" i="5"/>
  <c r="K370" i="5"/>
  <c r="I371" i="5"/>
  <c r="K371" i="5"/>
  <c r="I346" i="5"/>
  <c r="K346" i="5"/>
  <c r="I7" i="5"/>
  <c r="K7" i="5"/>
  <c r="I372" i="5"/>
  <c r="K372" i="5"/>
  <c r="I373" i="5"/>
  <c r="K373" i="5"/>
  <c r="I374" i="5"/>
  <c r="K374" i="5"/>
  <c r="I392" i="5"/>
  <c r="K392" i="5"/>
  <c r="I393" i="5"/>
  <c r="K393" i="5"/>
  <c r="I358" i="5"/>
  <c r="K358" i="5"/>
  <c r="I375" i="5"/>
  <c r="K375" i="5"/>
  <c r="I347" i="5"/>
  <c r="K347" i="5"/>
  <c r="I376" i="5"/>
  <c r="K376" i="5"/>
  <c r="I448" i="5"/>
  <c r="K448" i="5"/>
  <c r="I90" i="5"/>
  <c r="K90" i="5"/>
  <c r="I183" i="5"/>
  <c r="K183" i="5"/>
  <c r="I414" i="5"/>
  <c r="K414" i="5"/>
  <c r="I439" i="5"/>
  <c r="K439" i="5"/>
  <c r="I405" i="5"/>
  <c r="K405" i="5"/>
  <c r="I437" i="5"/>
  <c r="K437" i="5"/>
  <c r="I348" i="5"/>
  <c r="K348" i="5"/>
  <c r="I454" i="5"/>
  <c r="K454" i="5"/>
  <c r="I455" i="5"/>
  <c r="K455" i="5"/>
  <c r="I381" i="5"/>
  <c r="K381" i="5"/>
  <c r="I349" i="5"/>
  <c r="K349" i="5"/>
  <c r="I394" i="5"/>
  <c r="K394" i="5"/>
  <c r="I395" i="5"/>
  <c r="K395" i="5"/>
  <c r="I153" i="5"/>
  <c r="K153" i="5"/>
  <c r="I445" i="5"/>
  <c r="K445" i="5"/>
  <c r="I430" i="5"/>
  <c r="K430" i="5"/>
  <c r="I396" i="5"/>
  <c r="K396" i="5"/>
  <c r="I441" i="5"/>
  <c r="K441" i="5"/>
  <c r="I418" i="5"/>
  <c r="K418" i="5"/>
  <c r="I377" i="5"/>
  <c r="K377" i="5"/>
  <c r="I406" i="5"/>
  <c r="K406" i="5"/>
  <c r="I433" i="5"/>
  <c r="K433" i="5"/>
  <c r="I113" i="5"/>
  <c r="K113" i="5"/>
  <c r="I407" i="5"/>
  <c r="K407" i="5"/>
  <c r="I447" i="5"/>
  <c r="K447" i="5"/>
  <c r="I378" i="5"/>
  <c r="K378" i="5"/>
  <c r="I419" i="5"/>
  <c r="K419" i="5"/>
  <c r="I302" i="5"/>
  <c r="K302" i="5"/>
  <c r="I198" i="5"/>
  <c r="K198" i="5"/>
  <c r="I216" i="5"/>
  <c r="K216" i="5"/>
  <c r="I269" i="5"/>
  <c r="K269" i="5"/>
  <c r="I434" i="5"/>
  <c r="K434" i="5"/>
  <c r="I387" i="5"/>
  <c r="K387" i="5"/>
  <c r="I79" i="5"/>
  <c r="K79" i="5"/>
  <c r="I199" i="5"/>
  <c r="K199" i="5"/>
  <c r="I184" i="5"/>
  <c r="K184" i="5"/>
  <c r="I26" i="5"/>
  <c r="K26" i="5"/>
  <c r="I200" i="5"/>
  <c r="K200" i="5"/>
  <c r="I31" i="5"/>
  <c r="K31" i="5"/>
  <c r="I415" i="5"/>
  <c r="K415" i="5"/>
  <c r="I270" i="5"/>
  <c r="K270" i="5"/>
  <c r="I115" i="5"/>
  <c r="K115" i="5"/>
  <c r="I47" i="5"/>
  <c r="K47" i="5"/>
  <c r="I96" i="5"/>
  <c r="K96" i="5"/>
  <c r="I201" i="5"/>
  <c r="K201" i="5"/>
  <c r="I282" i="5"/>
  <c r="K282" i="5"/>
  <c r="I423" i="5"/>
  <c r="K423" i="5"/>
  <c r="I283" i="5"/>
  <c r="K283" i="5"/>
  <c r="I66" i="5"/>
  <c r="K66" i="5"/>
  <c r="I27" i="5"/>
  <c r="K27" i="5"/>
  <c r="I32" i="5"/>
  <c r="K32" i="5"/>
  <c r="I304" i="5"/>
  <c r="K304" i="5"/>
  <c r="I154" i="5"/>
  <c r="K154" i="5"/>
  <c r="I429" i="5"/>
  <c r="K429" i="5"/>
  <c r="I76" i="5"/>
  <c r="K76" i="5"/>
  <c r="I271" i="5"/>
  <c r="K271" i="5"/>
  <c r="I431" i="5"/>
  <c r="K431" i="5"/>
  <c r="I284" i="5"/>
  <c r="K284" i="5"/>
  <c r="I202" i="5"/>
  <c r="K202" i="5"/>
  <c r="I317" i="5"/>
  <c r="K317" i="5"/>
  <c r="I436" i="5"/>
  <c r="K436" i="5"/>
  <c r="I182" i="5"/>
  <c r="K182" i="5"/>
  <c r="I272" i="5"/>
  <c r="K272" i="5"/>
  <c r="I21" i="5"/>
  <c r="K21" i="5"/>
  <c r="I226" i="5"/>
  <c r="K226" i="5"/>
  <c r="I85" i="5"/>
  <c r="K85" i="5"/>
  <c r="I64" i="5"/>
  <c r="K64" i="5"/>
  <c r="I52" i="5"/>
  <c r="K52" i="5"/>
  <c r="I166" i="5"/>
  <c r="K166" i="5"/>
  <c r="I34" i="5"/>
  <c r="K34" i="5"/>
  <c r="I332" i="5"/>
  <c r="K332" i="5"/>
  <c r="I167" i="5"/>
  <c r="K167" i="5"/>
  <c r="I168" i="5"/>
  <c r="K168" i="5"/>
  <c r="I53" i="5"/>
  <c r="K53" i="5"/>
  <c r="I408" i="5"/>
  <c r="K408" i="5"/>
  <c r="I24" i="5"/>
  <c r="K24" i="5"/>
  <c r="I16" i="5"/>
  <c r="K16" i="5"/>
  <c r="I309" i="5"/>
  <c r="K309" i="5"/>
  <c r="I101" i="5"/>
  <c r="K101" i="5"/>
  <c r="I285" i="5"/>
  <c r="K285" i="5"/>
  <c r="I169" i="5"/>
  <c r="K169" i="5"/>
  <c r="I170" i="5"/>
  <c r="K170" i="5"/>
  <c r="I203" i="5"/>
  <c r="K203" i="5"/>
  <c r="I15" i="5"/>
  <c r="K15" i="5"/>
  <c r="I286" i="5"/>
  <c r="K286" i="5"/>
  <c r="I116" i="5"/>
  <c r="K116" i="5"/>
  <c r="I54" i="5"/>
  <c r="K54" i="5"/>
  <c r="I204" i="5"/>
  <c r="K204" i="5"/>
  <c r="I273" i="5"/>
  <c r="K273" i="5"/>
  <c r="I179" i="5"/>
  <c r="K179" i="5"/>
  <c r="I303" i="5"/>
  <c r="K303" i="5"/>
  <c r="I205" i="5"/>
  <c r="K205" i="5"/>
  <c r="I89" i="5"/>
  <c r="K89" i="5"/>
  <c r="I171" i="5"/>
  <c r="K171" i="5"/>
  <c r="I92" i="5"/>
  <c r="K92" i="5"/>
  <c r="I217" i="5"/>
  <c r="K217" i="5"/>
  <c r="I206" i="5"/>
  <c r="K206" i="5"/>
  <c r="I67" i="5"/>
  <c r="K67" i="5"/>
  <c r="I218" i="5"/>
  <c r="K218" i="5"/>
  <c r="I172" i="5"/>
  <c r="K172" i="5"/>
  <c r="I57" i="5"/>
  <c r="K57" i="5"/>
  <c r="I324" i="5"/>
  <c r="K324" i="5"/>
  <c r="I274" i="5"/>
  <c r="K274" i="5"/>
  <c r="K227" i="5"/>
  <c r="I227" i="5"/>
  <c r="H227" i="5"/>
  <c r="F185" i="5"/>
  <c r="J185" i="5" s="1"/>
  <c r="F186" i="5"/>
  <c r="J186" i="5" s="1"/>
  <c r="F228" i="5"/>
  <c r="J228" i="5" s="1"/>
  <c r="F187" i="5"/>
  <c r="J187" i="5" s="1"/>
  <c r="F188" i="5"/>
  <c r="J188" i="5" s="1"/>
  <c r="F122" i="5"/>
  <c r="J122" i="5" s="1"/>
  <c r="F287" i="5"/>
  <c r="J287" i="5" s="1"/>
  <c r="F219" i="5"/>
  <c r="J219" i="5" s="1"/>
  <c r="F123" i="5"/>
  <c r="J123" i="5" s="1"/>
  <c r="F229" i="5"/>
  <c r="J229" i="5" s="1"/>
  <c r="F124" i="5"/>
  <c r="J124" i="5" s="1"/>
  <c r="F97" i="5"/>
  <c r="J97" i="5" s="1"/>
  <c r="F230" i="5"/>
  <c r="J230" i="5" s="1"/>
  <c r="F125" i="5"/>
  <c r="J125" i="5" s="1"/>
  <c r="F231" i="5"/>
  <c r="J231" i="5" s="1"/>
  <c r="F39" i="5"/>
  <c r="F288" i="5"/>
  <c r="J288" i="5" s="1"/>
  <c r="F68" i="5"/>
  <c r="F232" i="5"/>
  <c r="J232" i="5" s="1"/>
  <c r="F233" i="5"/>
  <c r="F277" i="5"/>
  <c r="J277" i="5" s="1"/>
  <c r="F234" i="5"/>
  <c r="F235" i="5"/>
  <c r="J235" i="5" s="1"/>
  <c r="F189" i="5"/>
  <c r="F190" i="5"/>
  <c r="J190" i="5" s="1"/>
  <c r="F173" i="5"/>
  <c r="F236" i="5"/>
  <c r="J236" i="5" s="1"/>
  <c r="F237" i="5"/>
  <c r="F55" i="5"/>
  <c r="J55" i="5" s="1"/>
  <c r="F238" i="5"/>
  <c r="F69" i="5"/>
  <c r="J69" i="5" s="1"/>
  <c r="F112" i="5"/>
  <c r="F213" i="5"/>
  <c r="F240" i="5"/>
  <c r="J240" i="5" s="1"/>
  <c r="F241" i="5"/>
  <c r="F95" i="5"/>
  <c r="J95" i="5" s="1"/>
  <c r="F191" i="5"/>
  <c r="F126" i="5"/>
  <c r="J126" i="5" s="1"/>
  <c r="F29" i="5"/>
  <c r="F313" i="5"/>
  <c r="J313" i="5" s="1"/>
  <c r="F127" i="5"/>
  <c r="F59" i="5"/>
  <c r="J59" i="5" s="1"/>
  <c r="F220" i="5"/>
  <c r="F18" i="5"/>
  <c r="J18" i="5" s="1"/>
  <c r="F128" i="5"/>
  <c r="F192" i="5"/>
  <c r="J192" i="5" s="1"/>
  <c r="F278" i="5"/>
  <c r="F242" i="5"/>
  <c r="J242" i="5" s="1"/>
  <c r="F318" i="5"/>
  <c r="F86" i="5"/>
  <c r="J86" i="5" s="1"/>
  <c r="F106" i="5"/>
  <c r="F80" i="5"/>
  <c r="J80" i="5" s="1"/>
  <c r="F129" i="5"/>
  <c r="F61" i="5"/>
  <c r="J61" i="5" s="1"/>
  <c r="F62" i="5"/>
  <c r="F105" i="5"/>
  <c r="J105" i="5" s="1"/>
  <c r="F41" i="5"/>
  <c r="F130" i="5"/>
  <c r="J130" i="5" s="1"/>
  <c r="F131" i="5"/>
  <c r="F91" i="5"/>
  <c r="J91" i="5" s="1"/>
  <c r="F289" i="5"/>
  <c r="F181" i="5"/>
  <c r="J181" i="5" s="1"/>
  <c r="F132" i="5"/>
  <c r="F158" i="5"/>
  <c r="J158" i="5" s="1"/>
  <c r="F83" i="5"/>
  <c r="F221" i="5"/>
  <c r="J221" i="5" s="1"/>
  <c r="F243" i="5"/>
  <c r="F159" i="5"/>
  <c r="J159" i="5" s="1"/>
  <c r="F244" i="5"/>
  <c r="F451" i="5"/>
  <c r="J451" i="5" s="1"/>
  <c r="F421" i="5"/>
  <c r="F2" i="5"/>
  <c r="J2" i="5" s="1"/>
  <c r="F245" i="5"/>
  <c r="J245" i="5" s="1"/>
  <c r="F379" i="5"/>
  <c r="F10" i="5"/>
  <c r="J10" i="5" s="1"/>
  <c r="F78" i="5"/>
  <c r="J78" i="5" s="1"/>
  <c r="F20" i="5"/>
  <c r="F320" i="5"/>
  <c r="J320" i="5" s="1"/>
  <c r="F133" i="5"/>
  <c r="F70" i="5"/>
  <c r="J70" i="5" s="1"/>
  <c r="F111" i="5"/>
  <c r="F134" i="5"/>
  <c r="J134" i="5" s="1"/>
  <c r="F246" i="5"/>
  <c r="F42" i="5"/>
  <c r="J42" i="5" s="1"/>
  <c r="F247" i="5"/>
  <c r="F174" i="5"/>
  <c r="J174" i="5" s="1"/>
  <c r="F135" i="5"/>
  <c r="J135" i="5" s="1"/>
  <c r="F71" i="5"/>
  <c r="F248" i="5"/>
  <c r="J248" i="5" s="1"/>
  <c r="F249" i="5"/>
  <c r="F36" i="5"/>
  <c r="J36" i="5" s="1"/>
  <c r="F321" i="5"/>
  <c r="F336" i="5"/>
  <c r="J336" i="5" s="1"/>
  <c r="F250" i="5"/>
  <c r="F290" i="5"/>
  <c r="J290" i="5" s="1"/>
  <c r="F175" i="5"/>
  <c r="F160" i="5"/>
  <c r="J160" i="5" s="1"/>
  <c r="F207" i="5"/>
  <c r="F322" i="5"/>
  <c r="J322" i="5" s="1"/>
  <c r="F251" i="5"/>
  <c r="F279" i="5"/>
  <c r="J279" i="5" s="1"/>
  <c r="F424" i="5"/>
  <c r="F136" i="5"/>
  <c r="J136" i="5" s="1"/>
  <c r="F56" i="5"/>
  <c r="F328" i="5"/>
  <c r="J328" i="5" s="1"/>
  <c r="F176" i="5"/>
  <c r="F137" i="5"/>
  <c r="J137" i="5" s="1"/>
  <c r="F138" i="5"/>
  <c r="F13" i="5"/>
  <c r="J13" i="5" s="1"/>
  <c r="F210" i="5"/>
  <c r="F58" i="5"/>
  <c r="J58" i="5" s="1"/>
  <c r="F98" i="5"/>
  <c r="F43" i="5"/>
  <c r="J43" i="5" s="1"/>
  <c r="F139" i="5"/>
  <c r="F323" i="5"/>
  <c r="J323" i="5" s="1"/>
  <c r="F81" i="5"/>
  <c r="F397" i="5"/>
  <c r="J397" i="5" s="1"/>
  <c r="F252" i="5"/>
  <c r="F107" i="5"/>
  <c r="J107" i="5" s="1"/>
  <c r="F253" i="5"/>
  <c r="F291" i="5"/>
  <c r="J291" i="5" s="1"/>
  <c r="F193" i="5"/>
  <c r="F23" i="5"/>
  <c r="J23" i="5" s="1"/>
  <c r="F254" i="5"/>
  <c r="F140" i="5"/>
  <c r="J140" i="5" s="1"/>
  <c r="F409" i="5"/>
  <c r="F214" i="5"/>
  <c r="J214" i="5" s="1"/>
  <c r="F443" i="5"/>
  <c r="F255" i="5"/>
  <c r="J255" i="5" s="1"/>
  <c r="F327" i="5"/>
  <c r="F292" i="5"/>
  <c r="J292" i="5" s="1"/>
  <c r="F194" i="5"/>
  <c r="F108" i="5"/>
  <c r="J108" i="5" s="1"/>
  <c r="F9" i="5"/>
  <c r="F256" i="5"/>
  <c r="J256" i="5" s="1"/>
  <c r="F257" i="5"/>
  <c r="F360" i="5"/>
  <c r="J360" i="5" s="1"/>
  <c r="F337" i="5"/>
  <c r="F293" i="5"/>
  <c r="J293" i="5" s="1"/>
  <c r="F3" i="5"/>
  <c r="F12" i="5"/>
  <c r="J12" i="5" s="1"/>
  <c r="F93" i="5"/>
  <c r="J93" i="5" s="1"/>
  <c r="F8" i="5"/>
  <c r="J8" i="5" s="1"/>
  <c r="F117" i="5"/>
  <c r="J117" i="5" s="1"/>
  <c r="F4" i="5"/>
  <c r="J4" i="5" s="1"/>
  <c r="F118" i="5"/>
  <c r="J118" i="5" s="1"/>
  <c r="F25" i="5"/>
  <c r="J25" i="5" s="1"/>
  <c r="F37" i="5"/>
  <c r="J37" i="5" s="1"/>
  <c r="F222" i="5"/>
  <c r="J222" i="5" s="1"/>
  <c r="F141" i="5"/>
  <c r="J141" i="5" s="1"/>
  <c r="F51" i="5"/>
  <c r="J51" i="5" s="1"/>
  <c r="F142" i="5"/>
  <c r="J142" i="5" s="1"/>
  <c r="F310" i="5"/>
  <c r="J310" i="5" s="1"/>
  <c r="F143" i="5"/>
  <c r="J143" i="5" s="1"/>
  <c r="F48" i="5"/>
  <c r="J48" i="5" s="1"/>
  <c r="F305" i="5"/>
  <c r="J305" i="5" s="1"/>
  <c r="F306" i="5"/>
  <c r="J306" i="5" s="1"/>
  <c r="F88" i="5"/>
  <c r="F258" i="5"/>
  <c r="J258" i="5" s="1"/>
  <c r="F161" i="5"/>
  <c r="J161" i="5" s="1"/>
  <c r="F162" i="5"/>
  <c r="J162" i="5" s="1"/>
  <c r="F259" i="5"/>
  <c r="F104" i="5"/>
  <c r="F180" i="5"/>
  <c r="J180" i="5" s="1"/>
  <c r="F319" i="5"/>
  <c r="F212" i="5"/>
  <c r="J212" i="5" s="1"/>
  <c r="F50" i="5"/>
  <c r="F28" i="5"/>
  <c r="J28" i="5" s="1"/>
  <c r="F155" i="5"/>
  <c r="F156" i="5"/>
  <c r="J156" i="5" s="1"/>
  <c r="F276" i="5"/>
  <c r="F5" i="5"/>
  <c r="J5" i="5" s="1"/>
  <c r="F22" i="5"/>
  <c r="F307" i="5"/>
  <c r="J307" i="5" s="1"/>
  <c r="F195" i="5"/>
  <c r="F359" i="5"/>
  <c r="F294" i="5"/>
  <c r="J294" i="5" s="1"/>
  <c r="F314" i="5"/>
  <c r="J314" i="5" s="1"/>
  <c r="F19" i="5"/>
  <c r="F295" i="5"/>
  <c r="F11" i="5"/>
  <c r="J11" i="5" s="1"/>
  <c r="F144" i="5"/>
  <c r="J144" i="5" s="1"/>
  <c r="F223" i="5"/>
  <c r="F311" i="5"/>
  <c r="F211" i="5"/>
  <c r="J211" i="5" s="1"/>
  <c r="F361" i="5"/>
  <c r="J361" i="5" s="1"/>
  <c r="F326" i="5"/>
  <c r="F145" i="5"/>
  <c r="J145" i="5" s="1"/>
  <c r="F215" i="5"/>
  <c r="J215" i="5" s="1"/>
  <c r="F280" i="5"/>
  <c r="F260" i="5"/>
  <c r="F103" i="5"/>
  <c r="J103" i="5" s="1"/>
  <c r="F296" i="5"/>
  <c r="J296" i="5" s="1"/>
  <c r="F164" i="5"/>
  <c r="F146" i="5"/>
  <c r="F362" i="5"/>
  <c r="J362" i="5" s="1"/>
  <c r="F297" i="5"/>
  <c r="J297" i="5" s="1"/>
  <c r="F338" i="5"/>
  <c r="F60" i="5"/>
  <c r="F49" i="5"/>
  <c r="J49" i="5" s="1"/>
  <c r="F261" i="5"/>
  <c r="J261" i="5" s="1"/>
  <c r="F298" i="5"/>
  <c r="F196" i="5"/>
  <c r="F262" i="5"/>
  <c r="J262" i="5" s="1"/>
  <c r="F363" i="5"/>
  <c r="J363" i="5" s="1"/>
  <c r="F14" i="5"/>
  <c r="F197" i="5"/>
  <c r="F316" i="5"/>
  <c r="J316" i="5" s="1"/>
  <c r="F312" i="5"/>
  <c r="J312" i="5" s="1"/>
  <c r="F355" i="5"/>
  <c r="F263" i="5"/>
  <c r="F333" i="5"/>
  <c r="J333" i="5" s="1"/>
  <c r="F147" i="5"/>
  <c r="J147" i="5" s="1"/>
  <c r="F177" i="5"/>
  <c r="F148" i="5"/>
  <c r="F264" i="5"/>
  <c r="J264" i="5" s="1"/>
  <c r="F208" i="5"/>
  <c r="J208" i="5" s="1"/>
  <c r="F149" i="5"/>
  <c r="F33" i="5"/>
  <c r="J33" i="5" s="1"/>
  <c r="F119" i="5"/>
  <c r="F120" i="5"/>
  <c r="J120" i="5" s="1"/>
  <c r="F46" i="5"/>
  <c r="F265" i="5"/>
  <c r="F121" i="5"/>
  <c r="J121" i="5" s="1"/>
  <c r="F224" i="5"/>
  <c r="F35" i="5"/>
  <c r="J35" i="5" s="1"/>
  <c r="F410" i="5"/>
  <c r="J410" i="5" s="1"/>
  <c r="F266" i="5"/>
  <c r="F87" i="5"/>
  <c r="F165" i="5"/>
  <c r="J165" i="5" s="1"/>
  <c r="F38" i="5"/>
  <c r="F150" i="5"/>
  <c r="J150" i="5" s="1"/>
  <c r="F209" i="5"/>
  <c r="J209" i="5" s="1"/>
  <c r="F65" i="5"/>
  <c r="F74" i="5"/>
  <c r="J74" i="5" s="1"/>
  <c r="F99" i="5"/>
  <c r="J99" i="5" s="1"/>
  <c r="F44" i="5"/>
  <c r="F82" i="5"/>
  <c r="J82" i="5" s="1"/>
  <c r="F308" i="5"/>
  <c r="J308" i="5" s="1"/>
  <c r="F151" i="5"/>
  <c r="F6" i="5"/>
  <c r="J6" i="5" s="1"/>
  <c r="F17" i="5"/>
  <c r="F299" i="5"/>
  <c r="F267" i="5"/>
  <c r="J267" i="5" s="1"/>
  <c r="F152" i="5"/>
  <c r="J152" i="5" s="1"/>
  <c r="F388" i="5"/>
  <c r="F389" i="5"/>
  <c r="F72" i="5"/>
  <c r="J72" i="5" s="1"/>
  <c r="F339" i="5"/>
  <c r="J339" i="5" s="1"/>
  <c r="F109" i="5"/>
  <c r="F77" i="5"/>
  <c r="F364" i="5"/>
  <c r="J364" i="5" s="1"/>
  <c r="F365" i="5"/>
  <c r="J365" i="5" s="1"/>
  <c r="F45" i="5"/>
  <c r="F425" i="5"/>
  <c r="F75" i="5"/>
  <c r="J75" i="5" s="1"/>
  <c r="F356" i="5"/>
  <c r="J356" i="5" s="1"/>
  <c r="F399" i="5"/>
  <c r="F340" i="5"/>
  <c r="F411" i="5"/>
  <c r="J411" i="5" s="1"/>
  <c r="F341" i="5"/>
  <c r="J341" i="5" s="1"/>
  <c r="F400" i="5"/>
  <c r="F380" i="5"/>
  <c r="F401" i="5"/>
  <c r="J401" i="5" s="1"/>
  <c r="F342" i="5"/>
  <c r="J342" i="5" s="1"/>
  <c r="F343" i="5"/>
  <c r="F73" i="5"/>
  <c r="F344" i="5"/>
  <c r="J344" i="5" s="1"/>
  <c r="F383" i="5"/>
  <c r="J383" i="5" s="1"/>
  <c r="F390" i="5"/>
  <c r="F402" i="5"/>
  <c r="F446" i="5"/>
  <c r="J446" i="5" s="1"/>
  <c r="F452" i="5"/>
  <c r="J452" i="5" s="1"/>
  <c r="F444" i="5"/>
  <c r="F345" i="5"/>
  <c r="J345" i="5" s="1"/>
  <c r="F63" i="5"/>
  <c r="J63" i="5" s="1"/>
  <c r="F384" i="5"/>
  <c r="J384" i="5" s="1"/>
  <c r="F438" i="5"/>
  <c r="F450" i="5"/>
  <c r="J450" i="5" s="1"/>
  <c r="F420" i="5"/>
  <c r="J420" i="5" s="1"/>
  <c r="F350" i="5"/>
  <c r="J350" i="5" s="1"/>
  <c r="F351" i="5"/>
  <c r="F385" i="5"/>
  <c r="J385" i="5" s="1"/>
  <c r="F403" i="5"/>
  <c r="F352" i="5"/>
  <c r="J352" i="5" s="1"/>
  <c r="F426" i="5"/>
  <c r="F432" i="5"/>
  <c r="J432" i="5" s="1"/>
  <c r="F334" i="5"/>
  <c r="J334" i="5" s="1"/>
  <c r="F329" i="5"/>
  <c r="J329" i="5" s="1"/>
  <c r="F114" i="5"/>
  <c r="J114" i="5" s="1"/>
  <c r="F330" i="5"/>
  <c r="J330" i="5" s="1"/>
  <c r="F435" i="5"/>
  <c r="J435" i="5" s="1"/>
  <c r="F357" i="5"/>
  <c r="J357" i="5" s="1"/>
  <c r="F353" i="5"/>
  <c r="J353" i="5" s="1"/>
  <c r="F354" i="5"/>
  <c r="J354" i="5" s="1"/>
  <c r="F331" i="5"/>
  <c r="J331" i="5" s="1"/>
  <c r="F427" i="5"/>
  <c r="J427" i="5" s="1"/>
  <c r="F386" i="5"/>
  <c r="J386" i="5" s="1"/>
  <c r="F398" i="5"/>
  <c r="J398" i="5" s="1"/>
  <c r="F275" i="5"/>
  <c r="J275" i="5" s="1"/>
  <c r="F416" i="5"/>
  <c r="J416" i="5" s="1"/>
  <c r="F417" i="5"/>
  <c r="J417" i="5" s="1"/>
  <c r="F335" i="5"/>
  <c r="J335" i="5" s="1"/>
  <c r="F457" i="5"/>
  <c r="J457" i="5" s="1"/>
  <c r="F178" i="5"/>
  <c r="J178" i="5" s="1"/>
  <c r="F300" i="5"/>
  <c r="J300" i="5" s="1"/>
  <c r="F281" i="5"/>
  <c r="J281" i="5" s="1"/>
  <c r="F268" i="5"/>
  <c r="J268" i="5" s="1"/>
  <c r="F301" i="5"/>
  <c r="J301" i="5" s="1"/>
  <c r="F315" i="5"/>
  <c r="J315" i="5" s="1"/>
  <c r="F84" i="5"/>
  <c r="J84" i="5" s="1"/>
  <c r="F225" i="5"/>
  <c r="J225" i="5" s="1"/>
  <c r="F453" i="5"/>
  <c r="J453" i="5" s="1"/>
  <c r="F422" i="5"/>
  <c r="J422" i="5" s="1"/>
  <c r="F110" i="5"/>
  <c r="J110" i="5" s="1"/>
  <c r="F456" i="5"/>
  <c r="J456" i="5" s="1"/>
  <c r="F366" i="5"/>
  <c r="J366" i="5" s="1"/>
  <c r="F428" i="5"/>
  <c r="J428" i="5" s="1"/>
  <c r="F412" i="5"/>
  <c r="J412" i="5" s="1"/>
  <c r="F413" i="5"/>
  <c r="J413" i="5" s="1"/>
  <c r="F100" i="5"/>
  <c r="J100" i="5" s="1"/>
  <c r="F449" i="5"/>
  <c r="J449" i="5" s="1"/>
  <c r="F325" i="5"/>
  <c r="J325" i="5" s="1"/>
  <c r="F440" i="5"/>
  <c r="J440" i="5" s="1"/>
  <c r="F404" i="5"/>
  <c r="J404" i="5" s="1"/>
  <c r="F102" i="5"/>
  <c r="J102" i="5" s="1"/>
  <c r="F367" i="5"/>
  <c r="J367" i="5" s="1"/>
  <c r="F368" i="5"/>
  <c r="J368" i="5" s="1"/>
  <c r="F369" i="5"/>
  <c r="J369" i="5" s="1"/>
  <c r="F391" i="5"/>
  <c r="J391" i="5" s="1"/>
  <c r="F370" i="5"/>
  <c r="J370" i="5" s="1"/>
  <c r="F371" i="5"/>
  <c r="J371" i="5" s="1"/>
  <c r="F346" i="5"/>
  <c r="J346" i="5" s="1"/>
  <c r="F7" i="5"/>
  <c r="J7" i="5" s="1"/>
  <c r="F372" i="5"/>
  <c r="J372" i="5" s="1"/>
  <c r="F373" i="5"/>
  <c r="J373" i="5" s="1"/>
  <c r="F374" i="5"/>
  <c r="J374" i="5" s="1"/>
  <c r="F392" i="5"/>
  <c r="J392" i="5" s="1"/>
  <c r="F393" i="5"/>
  <c r="J393" i="5" s="1"/>
  <c r="F358" i="5"/>
  <c r="J358" i="5" s="1"/>
  <c r="F375" i="5"/>
  <c r="J375" i="5" s="1"/>
  <c r="F347" i="5"/>
  <c r="J347" i="5" s="1"/>
  <c r="F376" i="5"/>
  <c r="J376" i="5" s="1"/>
  <c r="F448" i="5"/>
  <c r="J448" i="5" s="1"/>
  <c r="F90" i="5"/>
  <c r="J90" i="5" s="1"/>
  <c r="F183" i="5"/>
  <c r="J183" i="5" s="1"/>
  <c r="F414" i="5"/>
  <c r="J414" i="5" s="1"/>
  <c r="F439" i="5"/>
  <c r="J439" i="5" s="1"/>
  <c r="F405" i="5"/>
  <c r="J405" i="5" s="1"/>
  <c r="F437" i="5"/>
  <c r="J437" i="5" s="1"/>
  <c r="F348" i="5"/>
  <c r="J348" i="5" s="1"/>
  <c r="F454" i="5"/>
  <c r="J454" i="5" s="1"/>
  <c r="F455" i="5"/>
  <c r="J455" i="5" s="1"/>
  <c r="F381" i="5"/>
  <c r="J381" i="5" s="1"/>
  <c r="F349" i="5"/>
  <c r="J349" i="5" s="1"/>
  <c r="F394" i="5"/>
  <c r="J394" i="5" s="1"/>
  <c r="F395" i="5"/>
  <c r="J395" i="5" s="1"/>
  <c r="F153" i="5"/>
  <c r="J153" i="5" s="1"/>
  <c r="F445" i="5"/>
  <c r="J445" i="5" s="1"/>
  <c r="F430" i="5"/>
  <c r="J430" i="5" s="1"/>
  <c r="F396" i="5"/>
  <c r="J396" i="5" s="1"/>
  <c r="F441" i="5"/>
  <c r="J441" i="5" s="1"/>
  <c r="F418" i="5"/>
  <c r="J418" i="5" s="1"/>
  <c r="F377" i="5"/>
  <c r="J377" i="5" s="1"/>
  <c r="F406" i="5"/>
  <c r="J406" i="5" s="1"/>
  <c r="F433" i="5"/>
  <c r="J433" i="5" s="1"/>
  <c r="F113" i="5"/>
  <c r="J113" i="5" s="1"/>
  <c r="F407" i="5"/>
  <c r="J407" i="5" s="1"/>
  <c r="F447" i="5"/>
  <c r="J447" i="5" s="1"/>
  <c r="F378" i="5"/>
  <c r="J378" i="5" s="1"/>
  <c r="F419" i="5"/>
  <c r="J419" i="5" s="1"/>
  <c r="F302" i="5"/>
  <c r="J302" i="5" s="1"/>
  <c r="F198" i="5"/>
  <c r="J198" i="5" s="1"/>
  <c r="F216" i="5"/>
  <c r="J216" i="5" s="1"/>
  <c r="F269" i="5"/>
  <c r="J269" i="5" s="1"/>
  <c r="F434" i="5"/>
  <c r="J434" i="5" s="1"/>
  <c r="F387" i="5"/>
  <c r="J387" i="5" s="1"/>
  <c r="F79" i="5"/>
  <c r="J79" i="5" s="1"/>
  <c r="F199" i="5"/>
  <c r="J199" i="5" s="1"/>
  <c r="F184" i="5"/>
  <c r="J184" i="5" s="1"/>
  <c r="F26" i="5"/>
  <c r="J26" i="5" s="1"/>
  <c r="F200" i="5"/>
  <c r="J200" i="5" s="1"/>
  <c r="F31" i="5"/>
  <c r="J31" i="5" s="1"/>
  <c r="F415" i="5"/>
  <c r="J415" i="5" s="1"/>
  <c r="F270" i="5"/>
  <c r="J270" i="5" s="1"/>
  <c r="F115" i="5"/>
  <c r="J115" i="5" s="1"/>
  <c r="F47" i="5"/>
  <c r="J47" i="5" s="1"/>
  <c r="F96" i="5"/>
  <c r="J96" i="5" s="1"/>
  <c r="F282" i="5"/>
  <c r="J282" i="5" s="1"/>
  <c r="F423" i="5"/>
  <c r="J423" i="5" s="1"/>
  <c r="F283" i="5"/>
  <c r="J283" i="5" s="1"/>
  <c r="F66" i="5"/>
  <c r="J66" i="5" s="1"/>
  <c r="F27" i="5"/>
  <c r="J27" i="5" s="1"/>
  <c r="F32" i="5"/>
  <c r="J32" i="5" s="1"/>
  <c r="F304" i="5"/>
  <c r="J304" i="5" s="1"/>
  <c r="F154" i="5"/>
  <c r="J154" i="5" s="1"/>
  <c r="F429" i="5"/>
  <c r="J429" i="5" s="1"/>
  <c r="F76" i="5"/>
  <c r="J76" i="5" s="1"/>
  <c r="F271" i="5"/>
  <c r="J271" i="5" s="1"/>
  <c r="F431" i="5"/>
  <c r="J431" i="5" s="1"/>
  <c r="F284" i="5"/>
  <c r="J284" i="5" s="1"/>
  <c r="F202" i="5"/>
  <c r="J202" i="5" s="1"/>
  <c r="F317" i="5"/>
  <c r="J317" i="5" s="1"/>
  <c r="F436" i="5"/>
  <c r="J436" i="5" s="1"/>
  <c r="F182" i="5"/>
  <c r="J182" i="5" s="1"/>
  <c r="F272" i="5"/>
  <c r="J272" i="5" s="1"/>
  <c r="F21" i="5"/>
  <c r="J21" i="5" s="1"/>
  <c r="F226" i="5"/>
  <c r="J226" i="5" s="1"/>
  <c r="F85" i="5"/>
  <c r="J85" i="5" s="1"/>
  <c r="F64" i="5"/>
  <c r="J64" i="5" s="1"/>
  <c r="F52" i="5"/>
  <c r="J52" i="5" s="1"/>
  <c r="F166" i="5"/>
  <c r="J166" i="5" s="1"/>
  <c r="F34" i="5"/>
  <c r="J34" i="5" s="1"/>
  <c r="F332" i="5"/>
  <c r="J332" i="5" s="1"/>
  <c r="F167" i="5"/>
  <c r="J167" i="5" s="1"/>
  <c r="F168" i="5"/>
  <c r="J168" i="5" s="1"/>
  <c r="F53" i="5"/>
  <c r="J53" i="5" s="1"/>
  <c r="F408" i="5"/>
  <c r="J408" i="5" s="1"/>
  <c r="F24" i="5"/>
  <c r="J24" i="5" s="1"/>
  <c r="F16" i="5"/>
  <c r="J16" i="5" s="1"/>
  <c r="F309" i="5"/>
  <c r="J309" i="5" s="1"/>
  <c r="F101" i="5"/>
  <c r="J101" i="5" s="1"/>
  <c r="F285" i="5"/>
  <c r="J285" i="5" s="1"/>
  <c r="F169" i="5"/>
  <c r="J169" i="5" s="1"/>
  <c r="F170" i="5"/>
  <c r="J170" i="5" s="1"/>
  <c r="F203" i="5"/>
  <c r="J203" i="5" s="1"/>
  <c r="F15" i="5"/>
  <c r="J15" i="5" s="1"/>
  <c r="F286" i="5"/>
  <c r="J286" i="5" s="1"/>
  <c r="F116" i="5"/>
  <c r="J116" i="5" s="1"/>
  <c r="F54" i="5"/>
  <c r="J54" i="5" s="1"/>
  <c r="F204" i="5"/>
  <c r="J204" i="5" s="1"/>
  <c r="F273" i="5"/>
  <c r="J273" i="5" s="1"/>
  <c r="F179" i="5"/>
  <c r="J179" i="5" s="1"/>
  <c r="F303" i="5"/>
  <c r="J303" i="5" s="1"/>
  <c r="F205" i="5"/>
  <c r="J205" i="5" s="1"/>
  <c r="F89" i="5"/>
  <c r="J89" i="5" s="1"/>
  <c r="F171" i="5"/>
  <c r="J171" i="5" s="1"/>
  <c r="F92" i="5"/>
  <c r="J92" i="5" s="1"/>
  <c r="F217" i="5"/>
  <c r="J217" i="5" s="1"/>
  <c r="F206" i="5"/>
  <c r="J206" i="5" s="1"/>
  <c r="F67" i="5"/>
  <c r="J67" i="5" s="1"/>
  <c r="F218" i="5"/>
  <c r="J218" i="5" s="1"/>
  <c r="F172" i="5"/>
  <c r="J172" i="5" s="1"/>
  <c r="F57" i="5"/>
  <c r="J57" i="5" s="1"/>
  <c r="F324" i="5"/>
  <c r="J324" i="5" s="1"/>
  <c r="F274" i="5"/>
  <c r="J274" i="5" s="1"/>
  <c r="F227" i="5"/>
  <c r="J227" i="5" s="1"/>
  <c r="E287" i="5"/>
  <c r="E219" i="5"/>
  <c r="E123" i="5"/>
  <c r="E229" i="5"/>
  <c r="E124" i="5"/>
  <c r="E97" i="5"/>
  <c r="E230" i="5"/>
  <c r="E125" i="5"/>
  <c r="E231" i="5"/>
  <c r="E382" i="5"/>
  <c r="E157" i="5"/>
  <c r="E39" i="5"/>
  <c r="E288" i="5"/>
  <c r="E68" i="5"/>
  <c r="E232" i="5"/>
  <c r="E233" i="5"/>
  <c r="E277" i="5"/>
  <c r="E234" i="5"/>
  <c r="E235" i="5"/>
  <c r="E189" i="5"/>
  <c r="E190" i="5"/>
  <c r="E173" i="5"/>
  <c r="E236" i="5"/>
  <c r="E237" i="5"/>
  <c r="E55" i="5"/>
  <c r="E238" i="5"/>
  <c r="E69" i="5"/>
  <c r="E112" i="5"/>
  <c r="E442" i="5"/>
  <c r="E239" i="5"/>
  <c r="E40" i="5"/>
  <c r="E213" i="5"/>
  <c r="E240" i="5"/>
  <c r="E241" i="5"/>
  <c r="E95" i="5"/>
  <c r="E191" i="5"/>
  <c r="E126" i="5"/>
  <c r="E29" i="5"/>
  <c r="E313" i="5"/>
  <c r="E127" i="5"/>
  <c r="E59" i="5"/>
  <c r="E220" i="5"/>
  <c r="E18" i="5"/>
  <c r="E128" i="5"/>
  <c r="E192" i="5"/>
  <c r="E278" i="5"/>
  <c r="E242" i="5"/>
  <c r="E318" i="5"/>
  <c r="E86" i="5"/>
  <c r="E106" i="5"/>
  <c r="E80" i="5"/>
  <c r="E129" i="5"/>
  <c r="E61" i="5"/>
  <c r="E62" i="5"/>
  <c r="E105" i="5"/>
  <c r="E41" i="5"/>
  <c r="E130" i="5"/>
  <c r="E131" i="5"/>
  <c r="E91" i="5"/>
  <c r="E289" i="5"/>
  <c r="E181" i="5"/>
  <c r="E132" i="5"/>
  <c r="E158" i="5"/>
  <c r="E83" i="5"/>
  <c r="E221" i="5"/>
  <c r="E243" i="5"/>
  <c r="E159" i="5"/>
  <c r="E244" i="5"/>
  <c r="E451" i="5"/>
  <c r="E421" i="5"/>
  <c r="E2" i="5"/>
  <c r="E245" i="5"/>
  <c r="E379" i="5"/>
  <c r="E10" i="5"/>
  <c r="E78" i="5"/>
  <c r="E20" i="5"/>
  <c r="E320" i="5"/>
  <c r="E133" i="5"/>
  <c r="E70" i="5"/>
  <c r="E111" i="5"/>
  <c r="E134" i="5"/>
  <c r="E246" i="5"/>
  <c r="E42" i="5"/>
  <c r="E247" i="5"/>
  <c r="E174" i="5"/>
  <c r="E94" i="5"/>
  <c r="E135" i="5"/>
  <c r="E71" i="5"/>
  <c r="E248" i="5"/>
  <c r="E249" i="5"/>
  <c r="E36" i="5"/>
  <c r="E321" i="5"/>
  <c r="E336" i="5"/>
  <c r="E250" i="5"/>
  <c r="E290" i="5"/>
  <c r="E175" i="5"/>
  <c r="E160" i="5"/>
  <c r="E207" i="5"/>
  <c r="E322" i="5"/>
  <c r="E251" i="5"/>
  <c r="E279" i="5"/>
  <c r="E424" i="5"/>
  <c r="E136" i="5"/>
  <c r="E56" i="5"/>
  <c r="E328" i="5"/>
  <c r="E176" i="5"/>
  <c r="E137" i="5"/>
  <c r="E138" i="5"/>
  <c r="E13" i="5"/>
  <c r="E210" i="5"/>
  <c r="E58" i="5"/>
  <c r="E98" i="5"/>
  <c r="E43" i="5"/>
  <c r="E139" i="5"/>
  <c r="E323" i="5"/>
  <c r="E81" i="5"/>
  <c r="E397" i="5"/>
  <c r="E252" i="5"/>
  <c r="E107" i="5"/>
  <c r="E253" i="5"/>
  <c r="E291" i="5"/>
  <c r="E193" i="5"/>
  <c r="E23" i="5"/>
  <c r="E254" i="5"/>
  <c r="E140" i="5"/>
  <c r="E409" i="5"/>
  <c r="E214" i="5"/>
  <c r="E443" i="5"/>
  <c r="E255" i="5"/>
  <c r="E327" i="5"/>
  <c r="E292" i="5"/>
  <c r="E194" i="5"/>
  <c r="E108" i="5"/>
  <c r="E9" i="5"/>
  <c r="E256" i="5"/>
  <c r="E257" i="5"/>
  <c r="E360" i="5"/>
  <c r="E337" i="5"/>
  <c r="E293" i="5"/>
  <c r="E3" i="5"/>
  <c r="E12" i="5"/>
  <c r="E93" i="5"/>
  <c r="E8" i="5"/>
  <c r="E117" i="5"/>
  <c r="E4" i="5"/>
  <c r="E118" i="5"/>
  <c r="E25" i="5"/>
  <c r="E37" i="5"/>
  <c r="E222" i="5"/>
  <c r="E141" i="5"/>
  <c r="E51" i="5"/>
  <c r="E142" i="5"/>
  <c r="E310" i="5"/>
  <c r="E143" i="5"/>
  <c r="E48" i="5"/>
  <c r="E305" i="5"/>
  <c r="E306" i="5"/>
  <c r="E88" i="5"/>
  <c r="E258" i="5"/>
  <c r="E161" i="5"/>
  <c r="E162" i="5"/>
  <c r="E259" i="5"/>
  <c r="E104" i="5"/>
  <c r="E180" i="5"/>
  <c r="E319" i="5"/>
  <c r="E212" i="5"/>
  <c r="E50" i="5"/>
  <c r="E28" i="5"/>
  <c r="E155" i="5"/>
  <c r="E156" i="5"/>
  <c r="E276" i="5"/>
  <c r="E5" i="5"/>
  <c r="E22" i="5"/>
  <c r="E307" i="5"/>
  <c r="E195" i="5"/>
  <c r="E359" i="5"/>
  <c r="E294" i="5"/>
  <c r="E314" i="5"/>
  <c r="E19" i="5"/>
  <c r="E295" i="5"/>
  <c r="E11" i="5"/>
  <c r="E144" i="5"/>
  <c r="E223" i="5"/>
  <c r="E311" i="5"/>
  <c r="E211" i="5"/>
  <c r="E361" i="5"/>
  <c r="E163" i="5"/>
  <c r="E326" i="5"/>
  <c r="E145" i="5"/>
  <c r="E215" i="5"/>
  <c r="E280" i="5"/>
  <c r="E260" i="5"/>
  <c r="E103" i="5"/>
  <c r="E296" i="5"/>
  <c r="E164" i="5"/>
  <c r="E146" i="5"/>
  <c r="E362" i="5"/>
  <c r="E297" i="5"/>
  <c r="E338" i="5"/>
  <c r="E60" i="5"/>
  <c r="E49" i="5"/>
  <c r="E261" i="5"/>
  <c r="E298" i="5"/>
  <c r="E196" i="5"/>
  <c r="E262" i="5"/>
  <c r="E363" i="5"/>
  <c r="E14" i="5"/>
  <c r="E197" i="5"/>
  <c r="E316" i="5"/>
  <c r="E312" i="5"/>
  <c r="E355" i="5"/>
  <c r="E263" i="5"/>
  <c r="E333" i="5"/>
  <c r="E147" i="5"/>
  <c r="E177" i="5"/>
  <c r="E148" i="5"/>
  <c r="E264" i="5"/>
  <c r="E208" i="5"/>
  <c r="E149" i="5"/>
  <c r="E33" i="5"/>
  <c r="E119" i="5"/>
  <c r="E120" i="5"/>
  <c r="E46" i="5"/>
  <c r="E265" i="5"/>
  <c r="E121" i="5"/>
  <c r="E224" i="5"/>
  <c r="E35" i="5"/>
  <c r="E410" i="5"/>
  <c r="E266" i="5"/>
  <c r="E87" i="5"/>
  <c r="E165" i="5"/>
  <c r="E38" i="5"/>
  <c r="E30" i="5"/>
  <c r="E150" i="5"/>
  <c r="E209" i="5"/>
  <c r="E65" i="5"/>
  <c r="E74" i="5"/>
  <c r="E99" i="5"/>
  <c r="E44" i="5"/>
  <c r="E82" i="5"/>
  <c r="E308" i="5"/>
  <c r="E151" i="5"/>
  <c r="E6" i="5"/>
  <c r="E17" i="5"/>
  <c r="E299" i="5"/>
  <c r="E267" i="5"/>
  <c r="E152" i="5"/>
  <c r="E388" i="5"/>
  <c r="E389" i="5"/>
  <c r="E72" i="5"/>
  <c r="E339" i="5"/>
  <c r="E109" i="5"/>
  <c r="E77" i="5"/>
  <c r="E364" i="5"/>
  <c r="E365" i="5"/>
  <c r="E45" i="5"/>
  <c r="E425" i="5"/>
  <c r="E75" i="5"/>
  <c r="E356" i="5"/>
  <c r="E399" i="5"/>
  <c r="E340" i="5"/>
  <c r="E411" i="5"/>
  <c r="E341" i="5"/>
  <c r="E400" i="5"/>
  <c r="E380" i="5"/>
  <c r="E401" i="5"/>
  <c r="E342" i="5"/>
  <c r="E343" i="5"/>
  <c r="E73" i="5"/>
  <c r="E344" i="5"/>
  <c r="E383" i="5"/>
  <c r="E390" i="5"/>
  <c r="E402" i="5"/>
  <c r="E446" i="5"/>
  <c r="E452" i="5"/>
  <c r="E444" i="5"/>
  <c r="E345" i="5"/>
  <c r="E63" i="5"/>
  <c r="E384" i="5"/>
  <c r="E438" i="5"/>
  <c r="E450" i="5"/>
  <c r="E420" i="5"/>
  <c r="E350" i="5"/>
  <c r="E351" i="5"/>
  <c r="E385" i="5"/>
  <c r="E403" i="5"/>
  <c r="E352" i="5"/>
  <c r="E426" i="5"/>
  <c r="E432" i="5"/>
  <c r="E334" i="5"/>
  <c r="E329" i="5"/>
  <c r="E114" i="5"/>
  <c r="E330" i="5"/>
  <c r="E435" i="5"/>
  <c r="E357" i="5"/>
  <c r="E353" i="5"/>
  <c r="E354" i="5"/>
  <c r="E331" i="5"/>
  <c r="E427" i="5"/>
  <c r="E386" i="5"/>
  <c r="E398" i="5"/>
  <c r="E275" i="5"/>
  <c r="E416" i="5"/>
  <c r="E417" i="5"/>
  <c r="E335" i="5"/>
  <c r="E457" i="5"/>
  <c r="E178" i="5"/>
  <c r="E300" i="5"/>
  <c r="E281" i="5"/>
  <c r="E268" i="5"/>
  <c r="E301" i="5"/>
  <c r="E315" i="5"/>
  <c r="E84" i="5"/>
  <c r="E225" i="5"/>
  <c r="E453" i="5"/>
  <c r="E422" i="5"/>
  <c r="E110" i="5"/>
  <c r="E456" i="5"/>
  <c r="E366" i="5"/>
  <c r="E428" i="5"/>
  <c r="E412" i="5"/>
  <c r="E413" i="5"/>
  <c r="E100" i="5"/>
  <c r="E449" i="5"/>
  <c r="E325" i="5"/>
  <c r="E440" i="5"/>
  <c r="E404" i="5"/>
  <c r="E102" i="5"/>
  <c r="E367" i="5"/>
  <c r="E368" i="5"/>
  <c r="E369" i="5"/>
  <c r="E391" i="5"/>
  <c r="E370" i="5"/>
  <c r="E371" i="5"/>
  <c r="E346" i="5"/>
  <c r="E7" i="5"/>
  <c r="E372" i="5"/>
  <c r="E373" i="5"/>
  <c r="E374" i="5"/>
  <c r="E392" i="5"/>
  <c r="E393" i="5"/>
  <c r="E358" i="5"/>
  <c r="E375" i="5"/>
  <c r="E347" i="5"/>
  <c r="E376" i="5"/>
  <c r="E448" i="5"/>
  <c r="E90" i="5"/>
  <c r="E183" i="5"/>
  <c r="E414" i="5"/>
  <c r="E439" i="5"/>
  <c r="E405" i="5"/>
  <c r="E437" i="5"/>
  <c r="E348" i="5"/>
  <c r="E454" i="5"/>
  <c r="E455" i="5"/>
  <c r="E381" i="5"/>
  <c r="E349" i="5"/>
  <c r="E394" i="5"/>
  <c r="E395" i="5"/>
  <c r="E153" i="5"/>
  <c r="E445" i="5"/>
  <c r="E430" i="5"/>
  <c r="E396" i="5"/>
  <c r="E441" i="5"/>
  <c r="E418" i="5"/>
  <c r="E377" i="5"/>
  <c r="E406" i="5"/>
  <c r="E433" i="5"/>
  <c r="E113" i="5"/>
  <c r="E407" i="5"/>
  <c r="E447" i="5"/>
  <c r="E378" i="5"/>
  <c r="E419" i="5"/>
  <c r="E302" i="5"/>
  <c r="E198" i="5"/>
  <c r="E216" i="5"/>
  <c r="E269" i="5"/>
  <c r="E434" i="5"/>
  <c r="E387" i="5"/>
  <c r="E79" i="5"/>
  <c r="E199" i="5"/>
  <c r="E184" i="5"/>
  <c r="E26" i="5"/>
  <c r="E200" i="5"/>
  <c r="E31" i="5"/>
  <c r="E415" i="5"/>
  <c r="E270" i="5"/>
  <c r="E115" i="5"/>
  <c r="E47" i="5"/>
  <c r="E96" i="5"/>
  <c r="E201" i="5"/>
  <c r="E282" i="5"/>
  <c r="E423" i="5"/>
  <c r="E283" i="5"/>
  <c r="E66" i="5"/>
  <c r="E27" i="5"/>
  <c r="E32" i="5"/>
  <c r="E304" i="5"/>
  <c r="E154" i="5"/>
  <c r="E429" i="5"/>
  <c r="E76" i="5"/>
  <c r="E271" i="5"/>
  <c r="E431" i="5"/>
  <c r="E284" i="5"/>
  <c r="E202" i="5"/>
  <c r="E317" i="5"/>
  <c r="E436" i="5"/>
  <c r="E182" i="5"/>
  <c r="E272" i="5"/>
  <c r="E21" i="5"/>
  <c r="E226" i="5"/>
  <c r="E85" i="5"/>
  <c r="E64" i="5"/>
  <c r="E52" i="5"/>
  <c r="E166" i="5"/>
  <c r="E34" i="5"/>
  <c r="E332" i="5"/>
  <c r="E167" i="5"/>
  <c r="E168" i="5"/>
  <c r="E53" i="5"/>
  <c r="E408" i="5"/>
  <c r="E24" i="5"/>
  <c r="E16" i="5"/>
  <c r="E309" i="5"/>
  <c r="E101" i="5"/>
  <c r="E285" i="5"/>
  <c r="E169" i="5"/>
  <c r="E170" i="5"/>
  <c r="E203" i="5"/>
  <c r="E15" i="5"/>
  <c r="E286" i="5"/>
  <c r="E116" i="5"/>
  <c r="E54" i="5"/>
  <c r="E204" i="5"/>
  <c r="E273" i="5"/>
  <c r="E179" i="5"/>
  <c r="E303" i="5"/>
  <c r="E205" i="5"/>
  <c r="E89" i="5"/>
  <c r="E171" i="5"/>
  <c r="E92" i="5"/>
  <c r="E217" i="5"/>
  <c r="E206" i="5"/>
  <c r="E67" i="5"/>
  <c r="E218" i="5"/>
  <c r="E172" i="5"/>
  <c r="E57" i="5"/>
  <c r="E324" i="5"/>
  <c r="E274" i="5"/>
  <c r="E185" i="5"/>
  <c r="E186" i="5"/>
  <c r="E228" i="5"/>
  <c r="E187" i="5"/>
  <c r="E188" i="5"/>
  <c r="E122" i="5"/>
  <c r="E227" i="5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1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1" i="3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" i="1"/>
  <c r="D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22" i="2"/>
  <c r="D11" i="2"/>
  <c r="D23" i="2"/>
  <c r="D5" i="2"/>
  <c r="D24" i="2"/>
  <c r="D178" i="2"/>
  <c r="D179" i="2"/>
  <c r="D180" i="2"/>
  <c r="D181" i="2"/>
  <c r="D182" i="2"/>
  <c r="D183" i="2"/>
  <c r="D184" i="2"/>
  <c r="D6" i="2"/>
  <c r="D4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" i="2"/>
  <c r="D25" i="2"/>
  <c r="D12" i="2"/>
  <c r="D13" i="2"/>
  <c r="D7" i="2"/>
  <c r="D26" i="2"/>
  <c r="D8" i="2"/>
  <c r="D9" i="2"/>
  <c r="D27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18" i="2"/>
  <c r="D28" i="2"/>
  <c r="D56" i="2"/>
  <c r="D45" i="2"/>
  <c r="D29" i="2"/>
  <c r="D14" i="2"/>
  <c r="D30" i="2"/>
  <c r="D46" i="2"/>
  <c r="D57" i="2"/>
  <c r="D67" i="2"/>
  <c r="D63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36" i="2"/>
  <c r="D31" i="2"/>
  <c r="D4" i="2"/>
  <c r="D47" i="2"/>
  <c r="D64" i="2"/>
  <c r="D66" i="2"/>
  <c r="D37" i="2"/>
  <c r="D17" i="2"/>
  <c r="D48" i="2"/>
  <c r="D19" i="2"/>
  <c r="D49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2" i="2"/>
  <c r="D50" i="2"/>
  <c r="D38" i="2"/>
  <c r="D61" i="2"/>
  <c r="D15" i="2"/>
  <c r="D58" i="2"/>
  <c r="D39" i="2"/>
  <c r="D33" i="2"/>
  <c r="D65" i="2"/>
  <c r="D51" i="2"/>
  <c r="D68" i="2"/>
  <c r="D52" i="2"/>
  <c r="D20" i="2"/>
  <c r="D40" i="2"/>
  <c r="D70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34" i="2"/>
  <c r="D53" i="2"/>
  <c r="D41" i="2"/>
  <c r="D62" i="2"/>
  <c r="D16" i="2"/>
  <c r="D59" i="2"/>
  <c r="D42" i="2"/>
  <c r="D35" i="2"/>
  <c r="D60" i="2"/>
  <c r="D54" i="2"/>
  <c r="D69" i="2"/>
  <c r="D55" i="2"/>
  <c r="D21" i="2"/>
  <c r="D43" i="2"/>
  <c r="D71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10" i="2"/>
  <c r="D3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" i="2"/>
  <c r="D72" i="2"/>
  <c r="P133" i="9" l="1"/>
  <c r="P123" i="9"/>
  <c r="Q123" i="9"/>
  <c r="R101" i="9"/>
  <c r="R30" i="9"/>
  <c r="R153" i="9"/>
  <c r="R54" i="9"/>
  <c r="R73" i="9"/>
  <c r="R91" i="9"/>
  <c r="R137" i="9"/>
  <c r="R120" i="9"/>
  <c r="R127" i="9"/>
  <c r="P54" i="9"/>
  <c r="R14" i="9"/>
  <c r="R421" i="9"/>
  <c r="R393" i="9"/>
  <c r="P127" i="9"/>
  <c r="R197" i="9"/>
  <c r="R133" i="9"/>
  <c r="P153" i="9"/>
  <c r="R123" i="9"/>
  <c r="R412" i="9"/>
  <c r="R45" i="9"/>
  <c r="P101" i="9"/>
  <c r="P14" i="9"/>
  <c r="P30" i="9"/>
  <c r="P73" i="9"/>
  <c r="P120" i="9"/>
  <c r="P412" i="9"/>
  <c r="P197" i="9"/>
  <c r="P421" i="9"/>
  <c r="P137" i="9"/>
  <c r="P393" i="9"/>
  <c r="P91" i="9"/>
  <c r="P45" i="9"/>
  <c r="N172" i="5"/>
  <c r="P172" i="5"/>
  <c r="O172" i="5"/>
  <c r="N204" i="5"/>
  <c r="P204" i="5"/>
  <c r="O204" i="5"/>
  <c r="N24" i="5"/>
  <c r="P24" i="5"/>
  <c r="O24" i="5"/>
  <c r="N52" i="5"/>
  <c r="P52" i="5"/>
  <c r="O52" i="5"/>
  <c r="N317" i="5"/>
  <c r="P317" i="5"/>
  <c r="O317" i="5"/>
  <c r="N283" i="5"/>
  <c r="P283" i="5"/>
  <c r="O283" i="5"/>
  <c r="N47" i="5"/>
  <c r="P47" i="5"/>
  <c r="O47" i="5"/>
  <c r="N419" i="5"/>
  <c r="P419" i="5"/>
  <c r="O419" i="5"/>
  <c r="N418" i="5"/>
  <c r="P418" i="5"/>
  <c r="O418" i="5"/>
  <c r="N349" i="5"/>
  <c r="P349" i="5"/>
  <c r="O349" i="5"/>
  <c r="N414" i="5"/>
  <c r="P414" i="5"/>
  <c r="O414" i="5"/>
  <c r="N393" i="5"/>
  <c r="P393" i="5"/>
  <c r="O393" i="5"/>
  <c r="N367" i="5"/>
  <c r="P367" i="5"/>
  <c r="O367" i="5"/>
  <c r="N110" i="5"/>
  <c r="P110" i="5"/>
  <c r="O110" i="5"/>
  <c r="N335" i="5"/>
  <c r="P335" i="5"/>
  <c r="O335" i="5"/>
  <c r="N354" i="5"/>
  <c r="P354" i="5"/>
  <c r="O354" i="5"/>
  <c r="N385" i="5"/>
  <c r="P385" i="5"/>
  <c r="O385" i="5"/>
  <c r="N308" i="5"/>
  <c r="P308" i="5"/>
  <c r="O308" i="5"/>
  <c r="N410" i="5"/>
  <c r="P410" i="5"/>
  <c r="O410" i="5"/>
  <c r="N33" i="5"/>
  <c r="P33" i="5"/>
  <c r="O33" i="5"/>
  <c r="N48" i="5"/>
  <c r="P48" i="5"/>
  <c r="O48" i="5"/>
  <c r="N293" i="5"/>
  <c r="P293" i="5"/>
  <c r="O293" i="5"/>
  <c r="N23" i="5"/>
  <c r="P23" i="5"/>
  <c r="O23" i="5"/>
  <c r="N137" i="5"/>
  <c r="P137" i="5"/>
  <c r="O137" i="5"/>
  <c r="N136" i="5"/>
  <c r="P136" i="5"/>
  <c r="O136" i="5"/>
  <c r="N36" i="5"/>
  <c r="P36" i="5"/>
  <c r="O36" i="5"/>
  <c r="N135" i="5"/>
  <c r="P135" i="5"/>
  <c r="O135" i="5"/>
  <c r="N10" i="5"/>
  <c r="P10" i="5"/>
  <c r="O10" i="5"/>
  <c r="N69" i="5"/>
  <c r="P69" i="5"/>
  <c r="O69" i="5"/>
  <c r="N236" i="5"/>
  <c r="P236" i="5"/>
  <c r="O236" i="5"/>
  <c r="N235" i="5"/>
  <c r="P235" i="5"/>
  <c r="O235" i="5"/>
  <c r="N232" i="5"/>
  <c r="P232" i="5"/>
  <c r="O232" i="5"/>
  <c r="N231" i="5"/>
  <c r="P231" i="5"/>
  <c r="O231" i="5"/>
  <c r="N124" i="5"/>
  <c r="P124" i="5"/>
  <c r="O124" i="5"/>
  <c r="N287" i="5"/>
  <c r="P287" i="5"/>
  <c r="O287" i="5"/>
  <c r="N228" i="5"/>
  <c r="P228" i="5"/>
  <c r="O228" i="5"/>
  <c r="P30" i="5"/>
  <c r="O30" i="5"/>
  <c r="P239" i="5"/>
  <c r="O239" i="5"/>
  <c r="N274" i="5"/>
  <c r="P274" i="5"/>
  <c r="O274" i="5"/>
  <c r="N218" i="5"/>
  <c r="P218" i="5"/>
  <c r="O218" i="5"/>
  <c r="N92" i="5"/>
  <c r="P92" i="5"/>
  <c r="O92" i="5"/>
  <c r="N303" i="5"/>
  <c r="P303" i="5"/>
  <c r="O303" i="5"/>
  <c r="N54" i="5"/>
  <c r="P54" i="5"/>
  <c r="O54" i="5"/>
  <c r="N203" i="5"/>
  <c r="P203" i="5"/>
  <c r="O203" i="5"/>
  <c r="N101" i="5"/>
  <c r="P101" i="5"/>
  <c r="O101" i="5"/>
  <c r="N408" i="5"/>
  <c r="P408" i="5"/>
  <c r="O408" i="5"/>
  <c r="N332" i="5"/>
  <c r="P332" i="5"/>
  <c r="O332" i="5"/>
  <c r="N64" i="5"/>
  <c r="P64" i="5"/>
  <c r="O64" i="5"/>
  <c r="N272" i="5"/>
  <c r="P272" i="5"/>
  <c r="O272" i="5"/>
  <c r="N202" i="5"/>
  <c r="P202" i="5"/>
  <c r="O202" i="5"/>
  <c r="N76" i="5"/>
  <c r="P76" i="5"/>
  <c r="O76" i="5"/>
  <c r="N32" i="5"/>
  <c r="P32" i="5"/>
  <c r="O32" i="5"/>
  <c r="N423" i="5"/>
  <c r="P423" i="5"/>
  <c r="O423" i="5"/>
  <c r="N115" i="5"/>
  <c r="P115" i="5"/>
  <c r="O115" i="5"/>
  <c r="N200" i="5"/>
  <c r="P200" i="5"/>
  <c r="O200" i="5"/>
  <c r="N79" i="5"/>
  <c r="P79" i="5"/>
  <c r="O79" i="5"/>
  <c r="N216" i="5"/>
  <c r="P216" i="5"/>
  <c r="O216" i="5"/>
  <c r="N378" i="5"/>
  <c r="P378" i="5"/>
  <c r="O378" i="5"/>
  <c r="N433" i="5"/>
  <c r="P433" i="5"/>
  <c r="O433" i="5"/>
  <c r="N441" i="5"/>
  <c r="P441" i="5"/>
  <c r="O441" i="5"/>
  <c r="N153" i="5"/>
  <c r="P153" i="5"/>
  <c r="O153" i="5"/>
  <c r="N381" i="5"/>
  <c r="P381" i="5"/>
  <c r="O381" i="5"/>
  <c r="N437" i="5"/>
  <c r="P437" i="5"/>
  <c r="O437" i="5"/>
  <c r="N183" i="5"/>
  <c r="P183" i="5"/>
  <c r="O183" i="5"/>
  <c r="N347" i="5"/>
  <c r="P347" i="5"/>
  <c r="O347" i="5"/>
  <c r="N392" i="5"/>
  <c r="P392" i="5"/>
  <c r="O392" i="5"/>
  <c r="N7" i="5"/>
  <c r="P7" i="5"/>
  <c r="O7" i="5"/>
  <c r="N391" i="5"/>
  <c r="P391" i="5"/>
  <c r="O391" i="5"/>
  <c r="N102" i="5"/>
  <c r="P102" i="5"/>
  <c r="O102" i="5"/>
  <c r="N449" i="5"/>
  <c r="P449" i="5"/>
  <c r="O449" i="5"/>
  <c r="N428" i="5"/>
  <c r="P428" i="5"/>
  <c r="O428" i="5"/>
  <c r="N422" i="5"/>
  <c r="P422" i="5"/>
  <c r="O422" i="5"/>
  <c r="N315" i="5"/>
  <c r="P315" i="5"/>
  <c r="O315" i="5"/>
  <c r="N300" i="5"/>
  <c r="P300" i="5"/>
  <c r="O300" i="5"/>
  <c r="N417" i="5"/>
  <c r="P417" i="5"/>
  <c r="O417" i="5"/>
  <c r="N386" i="5"/>
  <c r="P386" i="5"/>
  <c r="O386" i="5"/>
  <c r="N353" i="5"/>
  <c r="P353" i="5"/>
  <c r="O353" i="5"/>
  <c r="N114" i="5"/>
  <c r="P114" i="5"/>
  <c r="O114" i="5"/>
  <c r="N82" i="5"/>
  <c r="P82" i="5"/>
  <c r="O82" i="5"/>
  <c r="N165" i="5"/>
  <c r="P165" i="5"/>
  <c r="O165" i="5"/>
  <c r="N35" i="5"/>
  <c r="P35" i="5"/>
  <c r="O35" i="5"/>
  <c r="N361" i="5"/>
  <c r="P361" i="5"/>
  <c r="O361" i="5"/>
  <c r="N144" i="5"/>
  <c r="P144" i="5"/>
  <c r="O144" i="5"/>
  <c r="N314" i="5"/>
  <c r="P314" i="5"/>
  <c r="O314" i="5"/>
  <c r="N307" i="5"/>
  <c r="P307" i="5"/>
  <c r="O307" i="5"/>
  <c r="N156" i="5"/>
  <c r="P156" i="5"/>
  <c r="O156" i="5"/>
  <c r="N212" i="5"/>
  <c r="P212" i="5"/>
  <c r="O212" i="5"/>
  <c r="N143" i="5"/>
  <c r="P143" i="5"/>
  <c r="O143" i="5"/>
  <c r="N141" i="5"/>
  <c r="P141" i="5"/>
  <c r="O141" i="5"/>
  <c r="N118" i="5"/>
  <c r="P118" i="5"/>
  <c r="O118" i="5"/>
  <c r="N93" i="5"/>
  <c r="P93" i="5"/>
  <c r="O93" i="5"/>
  <c r="N174" i="5"/>
  <c r="P174" i="5"/>
  <c r="O174" i="5"/>
  <c r="N134" i="5"/>
  <c r="P134" i="5"/>
  <c r="O134" i="5"/>
  <c r="N320" i="5"/>
  <c r="P320" i="5"/>
  <c r="O320" i="5"/>
  <c r="N451" i="5"/>
  <c r="P451" i="5"/>
  <c r="O451" i="5"/>
  <c r="N221" i="5"/>
  <c r="P221" i="5"/>
  <c r="O221" i="5"/>
  <c r="N181" i="5"/>
  <c r="P181" i="5"/>
  <c r="O181" i="5"/>
  <c r="N130" i="5"/>
  <c r="P130" i="5"/>
  <c r="O130" i="5"/>
  <c r="N61" i="5"/>
  <c r="P61" i="5"/>
  <c r="O61" i="5"/>
  <c r="N86" i="5"/>
  <c r="P86" i="5"/>
  <c r="O86" i="5"/>
  <c r="N192" i="5"/>
  <c r="P192" i="5"/>
  <c r="O192" i="5"/>
  <c r="N59" i="5"/>
  <c r="P59" i="5"/>
  <c r="O59" i="5"/>
  <c r="N126" i="5"/>
  <c r="P126" i="5"/>
  <c r="O126" i="5"/>
  <c r="N240" i="5"/>
  <c r="P240" i="5"/>
  <c r="O240" i="5"/>
  <c r="N125" i="5"/>
  <c r="P125" i="5"/>
  <c r="O125" i="5"/>
  <c r="N229" i="5"/>
  <c r="P229" i="5"/>
  <c r="O229" i="5"/>
  <c r="N122" i="5"/>
  <c r="P122" i="5"/>
  <c r="O122" i="5"/>
  <c r="N186" i="5"/>
  <c r="P186" i="5"/>
  <c r="O186" i="5"/>
  <c r="P163" i="5"/>
  <c r="O163" i="5"/>
  <c r="P442" i="5"/>
  <c r="O442" i="5"/>
  <c r="N227" i="5"/>
  <c r="P227" i="5"/>
  <c r="O227" i="5"/>
  <c r="N205" i="5"/>
  <c r="P205" i="5"/>
  <c r="O205" i="5"/>
  <c r="N285" i="5"/>
  <c r="P285" i="5"/>
  <c r="O285" i="5"/>
  <c r="N21" i="5"/>
  <c r="P21" i="5"/>
  <c r="O21" i="5"/>
  <c r="N304" i="5"/>
  <c r="P304" i="5"/>
  <c r="O304" i="5"/>
  <c r="N199" i="5"/>
  <c r="P199" i="5"/>
  <c r="O199" i="5"/>
  <c r="N269" i="5"/>
  <c r="P269" i="5"/>
  <c r="O269" i="5"/>
  <c r="N445" i="5"/>
  <c r="P445" i="5"/>
  <c r="O445" i="5"/>
  <c r="N348" i="5"/>
  <c r="P348" i="5"/>
  <c r="O348" i="5"/>
  <c r="N372" i="5"/>
  <c r="P372" i="5"/>
  <c r="O372" i="5"/>
  <c r="N412" i="5"/>
  <c r="P412" i="5"/>
  <c r="O412" i="5"/>
  <c r="N84" i="5"/>
  <c r="P84" i="5"/>
  <c r="O84" i="5"/>
  <c r="N398" i="5"/>
  <c r="P398" i="5"/>
  <c r="O398" i="5"/>
  <c r="N330" i="5"/>
  <c r="P330" i="5"/>
  <c r="O330" i="5"/>
  <c r="N345" i="5"/>
  <c r="P345" i="5"/>
  <c r="O345" i="5"/>
  <c r="N74" i="5"/>
  <c r="P74" i="5"/>
  <c r="O74" i="5"/>
  <c r="N258" i="5"/>
  <c r="P258" i="5"/>
  <c r="O258" i="5"/>
  <c r="N51" i="5"/>
  <c r="P51" i="5"/>
  <c r="O51" i="5"/>
  <c r="N8" i="5"/>
  <c r="P8" i="5"/>
  <c r="O8" i="5"/>
  <c r="N292" i="5"/>
  <c r="P292" i="5"/>
  <c r="O292" i="5"/>
  <c r="N107" i="5"/>
  <c r="P107" i="5"/>
  <c r="O107" i="5"/>
  <c r="N58" i="5"/>
  <c r="P58" i="5"/>
  <c r="O58" i="5"/>
  <c r="N322" i="5"/>
  <c r="P322" i="5"/>
  <c r="O322" i="5"/>
  <c r="N324" i="5"/>
  <c r="P324" i="5"/>
  <c r="O324" i="5"/>
  <c r="N67" i="5"/>
  <c r="P67" i="5"/>
  <c r="O67" i="5"/>
  <c r="N171" i="5"/>
  <c r="P171" i="5"/>
  <c r="O171" i="5"/>
  <c r="N179" i="5"/>
  <c r="P179" i="5"/>
  <c r="O179" i="5"/>
  <c r="N116" i="5"/>
  <c r="P116" i="5"/>
  <c r="O116" i="5"/>
  <c r="N170" i="5"/>
  <c r="P170" i="5"/>
  <c r="O170" i="5"/>
  <c r="N309" i="5"/>
  <c r="P309" i="5"/>
  <c r="O309" i="5"/>
  <c r="N53" i="5"/>
  <c r="P53" i="5"/>
  <c r="O53" i="5"/>
  <c r="N34" i="5"/>
  <c r="P34" i="5"/>
  <c r="O34" i="5"/>
  <c r="N85" i="5"/>
  <c r="P85" i="5"/>
  <c r="O85" i="5"/>
  <c r="N182" i="5"/>
  <c r="P182" i="5"/>
  <c r="O182" i="5"/>
  <c r="N284" i="5"/>
  <c r="P284" i="5"/>
  <c r="O284" i="5"/>
  <c r="N429" i="5"/>
  <c r="P429" i="5"/>
  <c r="O429" i="5"/>
  <c r="N27" i="5"/>
  <c r="P27" i="5"/>
  <c r="O27" i="5"/>
  <c r="N282" i="5"/>
  <c r="P282" i="5"/>
  <c r="O282" i="5"/>
  <c r="N270" i="5"/>
  <c r="P270" i="5"/>
  <c r="O270" i="5"/>
  <c r="N26" i="5"/>
  <c r="P26" i="5"/>
  <c r="O26" i="5"/>
  <c r="N387" i="5"/>
  <c r="P387" i="5"/>
  <c r="O387" i="5"/>
  <c r="N198" i="5"/>
  <c r="P198" i="5"/>
  <c r="O198" i="5"/>
  <c r="N447" i="5"/>
  <c r="P447" i="5"/>
  <c r="O447" i="5"/>
  <c r="N406" i="5"/>
  <c r="P406" i="5"/>
  <c r="O406" i="5"/>
  <c r="N396" i="5"/>
  <c r="P396" i="5"/>
  <c r="O396" i="5"/>
  <c r="N395" i="5"/>
  <c r="P395" i="5"/>
  <c r="O395" i="5"/>
  <c r="N455" i="5"/>
  <c r="P455" i="5"/>
  <c r="O455" i="5"/>
  <c r="N405" i="5"/>
  <c r="P405" i="5"/>
  <c r="O405" i="5"/>
  <c r="N90" i="5"/>
  <c r="P90" i="5"/>
  <c r="O90" i="5"/>
  <c r="N375" i="5"/>
  <c r="P375" i="5"/>
  <c r="O375" i="5"/>
  <c r="N374" i="5"/>
  <c r="P374" i="5"/>
  <c r="O374" i="5"/>
  <c r="N346" i="5"/>
  <c r="P346" i="5"/>
  <c r="O346" i="5"/>
  <c r="N369" i="5"/>
  <c r="P369" i="5"/>
  <c r="O369" i="5"/>
  <c r="N404" i="5"/>
  <c r="P404" i="5"/>
  <c r="O404" i="5"/>
  <c r="N100" i="5"/>
  <c r="P100" i="5"/>
  <c r="O100" i="5"/>
  <c r="N366" i="5"/>
  <c r="P366" i="5"/>
  <c r="O366" i="5"/>
  <c r="N453" i="5"/>
  <c r="P453" i="5"/>
  <c r="O453" i="5"/>
  <c r="N301" i="5"/>
  <c r="P301" i="5"/>
  <c r="O301" i="5"/>
  <c r="N178" i="5"/>
  <c r="P178" i="5"/>
  <c r="O178" i="5"/>
  <c r="N416" i="5"/>
  <c r="P416" i="5"/>
  <c r="O416" i="5"/>
  <c r="N427" i="5"/>
  <c r="P427" i="5"/>
  <c r="O427" i="5"/>
  <c r="N357" i="5"/>
  <c r="P357" i="5"/>
  <c r="O357" i="5"/>
  <c r="N329" i="5"/>
  <c r="P329" i="5"/>
  <c r="O329" i="5"/>
  <c r="N352" i="5"/>
  <c r="P352" i="5"/>
  <c r="O352" i="5"/>
  <c r="N350" i="5"/>
  <c r="P350" i="5"/>
  <c r="O350" i="5"/>
  <c r="N384" i="5"/>
  <c r="P384" i="5"/>
  <c r="O384" i="5"/>
  <c r="N452" i="5"/>
  <c r="P452" i="5"/>
  <c r="O452" i="5"/>
  <c r="N383" i="5"/>
  <c r="P383" i="5"/>
  <c r="O383" i="5"/>
  <c r="N342" i="5"/>
  <c r="P342" i="5"/>
  <c r="O342" i="5"/>
  <c r="N341" i="5"/>
  <c r="P341" i="5"/>
  <c r="O341" i="5"/>
  <c r="N356" i="5"/>
  <c r="P356" i="5"/>
  <c r="O356" i="5"/>
  <c r="N365" i="5"/>
  <c r="P365" i="5"/>
  <c r="O365" i="5"/>
  <c r="N339" i="5"/>
  <c r="P339" i="5"/>
  <c r="O339" i="5"/>
  <c r="N152" i="5"/>
  <c r="P152" i="5"/>
  <c r="O152" i="5"/>
  <c r="N6" i="5"/>
  <c r="P6" i="5"/>
  <c r="O6" i="5"/>
  <c r="N209" i="5"/>
  <c r="P209" i="5"/>
  <c r="O209" i="5"/>
  <c r="N120" i="5"/>
  <c r="P120" i="5"/>
  <c r="O120" i="5"/>
  <c r="N208" i="5"/>
  <c r="P208" i="5"/>
  <c r="O208" i="5"/>
  <c r="N147" i="5"/>
  <c r="P147" i="5"/>
  <c r="O147" i="5"/>
  <c r="N312" i="5"/>
  <c r="P312" i="5"/>
  <c r="O312" i="5"/>
  <c r="N363" i="5"/>
  <c r="P363" i="5"/>
  <c r="O363" i="5"/>
  <c r="N261" i="5"/>
  <c r="P261" i="5"/>
  <c r="O261" i="5"/>
  <c r="N297" i="5"/>
  <c r="P297" i="5"/>
  <c r="O297" i="5"/>
  <c r="N296" i="5"/>
  <c r="P296" i="5"/>
  <c r="O296" i="5"/>
  <c r="N215" i="5"/>
  <c r="P215" i="5"/>
  <c r="O215" i="5"/>
  <c r="N211" i="5"/>
  <c r="P211" i="5"/>
  <c r="O211" i="5"/>
  <c r="N11" i="5"/>
  <c r="P11" i="5"/>
  <c r="O11" i="5"/>
  <c r="N294" i="5"/>
  <c r="P294" i="5"/>
  <c r="O294" i="5"/>
  <c r="N162" i="5"/>
  <c r="P162" i="5"/>
  <c r="O162" i="5"/>
  <c r="N306" i="5"/>
  <c r="P306" i="5"/>
  <c r="O306" i="5"/>
  <c r="N310" i="5"/>
  <c r="P310" i="5"/>
  <c r="O310" i="5"/>
  <c r="N222" i="5"/>
  <c r="P222" i="5"/>
  <c r="O222" i="5"/>
  <c r="N4" i="5"/>
  <c r="O4" i="5"/>
  <c r="P4" i="5"/>
  <c r="N12" i="5"/>
  <c r="P12" i="5"/>
  <c r="O12" i="5"/>
  <c r="N360" i="5"/>
  <c r="P360" i="5"/>
  <c r="O360" i="5"/>
  <c r="N108" i="5"/>
  <c r="P108" i="5"/>
  <c r="O108" i="5"/>
  <c r="N255" i="5"/>
  <c r="P255" i="5"/>
  <c r="O255" i="5"/>
  <c r="N140" i="5"/>
  <c r="P140" i="5"/>
  <c r="O140" i="5"/>
  <c r="N291" i="5"/>
  <c r="P291" i="5"/>
  <c r="O291" i="5"/>
  <c r="N397" i="5"/>
  <c r="P397" i="5"/>
  <c r="O397" i="5"/>
  <c r="N43" i="5"/>
  <c r="P43" i="5"/>
  <c r="O43" i="5"/>
  <c r="N13" i="5"/>
  <c r="P13" i="5"/>
  <c r="O13" i="5"/>
  <c r="N328" i="5"/>
  <c r="P328" i="5"/>
  <c r="O328" i="5"/>
  <c r="N279" i="5"/>
  <c r="P279" i="5"/>
  <c r="O279" i="5"/>
  <c r="N160" i="5"/>
  <c r="P160" i="5"/>
  <c r="O160" i="5"/>
  <c r="N336" i="5"/>
  <c r="P336" i="5"/>
  <c r="O336" i="5"/>
  <c r="N248" i="5"/>
  <c r="P248" i="5"/>
  <c r="O248" i="5"/>
  <c r="N245" i="5"/>
  <c r="P245" i="5"/>
  <c r="O245" i="5"/>
  <c r="N55" i="5"/>
  <c r="P55" i="5"/>
  <c r="O55" i="5"/>
  <c r="N190" i="5"/>
  <c r="P190" i="5"/>
  <c r="O190" i="5"/>
  <c r="N277" i="5"/>
  <c r="P277" i="5"/>
  <c r="O277" i="5"/>
  <c r="N288" i="5"/>
  <c r="P288" i="5"/>
  <c r="O288" i="5"/>
  <c r="N230" i="5"/>
  <c r="P230" i="5"/>
  <c r="O230" i="5"/>
  <c r="N123" i="5"/>
  <c r="P123" i="5"/>
  <c r="O123" i="5"/>
  <c r="N188" i="5"/>
  <c r="P188" i="5"/>
  <c r="O188" i="5"/>
  <c r="N185" i="5"/>
  <c r="P185" i="5"/>
  <c r="O185" i="5"/>
  <c r="P94" i="5"/>
  <c r="O94" i="5"/>
  <c r="P157" i="5"/>
  <c r="O157" i="5"/>
  <c r="N217" i="5"/>
  <c r="P217" i="5"/>
  <c r="O217" i="5"/>
  <c r="N15" i="5"/>
  <c r="P15" i="5"/>
  <c r="O15" i="5"/>
  <c r="N167" i="5"/>
  <c r="P167" i="5"/>
  <c r="O167" i="5"/>
  <c r="N271" i="5"/>
  <c r="P271" i="5"/>
  <c r="O271" i="5"/>
  <c r="N31" i="5"/>
  <c r="P31" i="5"/>
  <c r="O31" i="5"/>
  <c r="N113" i="5"/>
  <c r="P113" i="5"/>
  <c r="O113" i="5"/>
  <c r="N376" i="5"/>
  <c r="P376" i="5"/>
  <c r="O376" i="5"/>
  <c r="N370" i="5"/>
  <c r="P370" i="5"/>
  <c r="O370" i="5"/>
  <c r="N325" i="5"/>
  <c r="P325" i="5"/>
  <c r="O325" i="5"/>
  <c r="N281" i="5"/>
  <c r="P281" i="5"/>
  <c r="O281" i="5"/>
  <c r="N432" i="5"/>
  <c r="P432" i="5"/>
  <c r="O432" i="5"/>
  <c r="N450" i="5"/>
  <c r="P450" i="5"/>
  <c r="O450" i="5"/>
  <c r="N25" i="5"/>
  <c r="P25" i="5"/>
  <c r="O25" i="5"/>
  <c r="N256" i="5"/>
  <c r="P256" i="5"/>
  <c r="O256" i="5"/>
  <c r="N214" i="5"/>
  <c r="P214" i="5"/>
  <c r="O214" i="5"/>
  <c r="N323" i="5"/>
  <c r="P323" i="5"/>
  <c r="O323" i="5"/>
  <c r="N290" i="5"/>
  <c r="P290" i="5"/>
  <c r="O290" i="5"/>
  <c r="N57" i="5"/>
  <c r="P57" i="5"/>
  <c r="O57" i="5"/>
  <c r="N206" i="5"/>
  <c r="P206" i="5"/>
  <c r="O206" i="5"/>
  <c r="N89" i="5"/>
  <c r="P89" i="5"/>
  <c r="O89" i="5"/>
  <c r="N273" i="5"/>
  <c r="P273" i="5"/>
  <c r="O273" i="5"/>
  <c r="N286" i="5"/>
  <c r="P286" i="5"/>
  <c r="O286" i="5"/>
  <c r="N169" i="5"/>
  <c r="P169" i="5"/>
  <c r="O169" i="5"/>
  <c r="N16" i="5"/>
  <c r="P16" i="5"/>
  <c r="O16" i="5"/>
  <c r="N168" i="5"/>
  <c r="P168" i="5"/>
  <c r="O168" i="5"/>
  <c r="N166" i="5"/>
  <c r="P166" i="5"/>
  <c r="O166" i="5"/>
  <c r="N226" i="5"/>
  <c r="P226" i="5"/>
  <c r="O226" i="5"/>
  <c r="N436" i="5"/>
  <c r="P436" i="5"/>
  <c r="O436" i="5"/>
  <c r="N431" i="5"/>
  <c r="P431" i="5"/>
  <c r="O431" i="5"/>
  <c r="N154" i="5"/>
  <c r="P154" i="5"/>
  <c r="O154" i="5"/>
  <c r="N66" i="5"/>
  <c r="P66" i="5"/>
  <c r="O66" i="5"/>
  <c r="N96" i="5"/>
  <c r="P96" i="5"/>
  <c r="O96" i="5"/>
  <c r="N415" i="5"/>
  <c r="P415" i="5"/>
  <c r="O415" i="5"/>
  <c r="N184" i="5"/>
  <c r="P184" i="5"/>
  <c r="O184" i="5"/>
  <c r="N434" i="5"/>
  <c r="P434" i="5"/>
  <c r="O434" i="5"/>
  <c r="N302" i="5"/>
  <c r="P302" i="5"/>
  <c r="O302" i="5"/>
  <c r="N407" i="5"/>
  <c r="P407" i="5"/>
  <c r="O407" i="5"/>
  <c r="N377" i="5"/>
  <c r="P377" i="5"/>
  <c r="O377" i="5"/>
  <c r="N430" i="5"/>
  <c r="P430" i="5"/>
  <c r="O430" i="5"/>
  <c r="N394" i="5"/>
  <c r="P394" i="5"/>
  <c r="O394" i="5"/>
  <c r="N454" i="5"/>
  <c r="P454" i="5"/>
  <c r="O454" i="5"/>
  <c r="N439" i="5"/>
  <c r="P439" i="5"/>
  <c r="O439" i="5"/>
  <c r="N448" i="5"/>
  <c r="P448" i="5"/>
  <c r="O448" i="5"/>
  <c r="N358" i="5"/>
  <c r="P358" i="5"/>
  <c r="O358" i="5"/>
  <c r="N373" i="5"/>
  <c r="P373" i="5"/>
  <c r="O373" i="5"/>
  <c r="N371" i="5"/>
  <c r="P371" i="5"/>
  <c r="O371" i="5"/>
  <c r="N368" i="5"/>
  <c r="P368" i="5"/>
  <c r="O368" i="5"/>
  <c r="N440" i="5"/>
  <c r="P440" i="5"/>
  <c r="O440" i="5"/>
  <c r="N413" i="5"/>
  <c r="P413" i="5"/>
  <c r="O413" i="5"/>
  <c r="N456" i="5"/>
  <c r="P456" i="5"/>
  <c r="O456" i="5"/>
  <c r="N225" i="5"/>
  <c r="P225" i="5"/>
  <c r="O225" i="5"/>
  <c r="N268" i="5"/>
  <c r="P268" i="5"/>
  <c r="O268" i="5"/>
  <c r="N457" i="5"/>
  <c r="P457" i="5"/>
  <c r="O457" i="5"/>
  <c r="N275" i="5"/>
  <c r="P275" i="5"/>
  <c r="O275" i="5"/>
  <c r="N331" i="5"/>
  <c r="P331" i="5"/>
  <c r="O331" i="5"/>
  <c r="N435" i="5"/>
  <c r="P435" i="5"/>
  <c r="O435" i="5"/>
  <c r="N334" i="5"/>
  <c r="P334" i="5"/>
  <c r="O334" i="5"/>
  <c r="N420" i="5"/>
  <c r="P420" i="5"/>
  <c r="O420" i="5"/>
  <c r="N63" i="5"/>
  <c r="P63" i="5"/>
  <c r="O63" i="5"/>
  <c r="N446" i="5"/>
  <c r="P446" i="5"/>
  <c r="O446" i="5"/>
  <c r="N344" i="5"/>
  <c r="P344" i="5"/>
  <c r="O344" i="5"/>
  <c r="N401" i="5"/>
  <c r="P401" i="5"/>
  <c r="O401" i="5"/>
  <c r="N411" i="5"/>
  <c r="P411" i="5"/>
  <c r="O411" i="5"/>
  <c r="N75" i="5"/>
  <c r="P75" i="5"/>
  <c r="O75" i="5"/>
  <c r="N364" i="5"/>
  <c r="P364" i="5"/>
  <c r="O364" i="5"/>
  <c r="N72" i="5"/>
  <c r="P72" i="5"/>
  <c r="O72" i="5"/>
  <c r="N267" i="5"/>
  <c r="P267" i="5"/>
  <c r="O267" i="5"/>
  <c r="N99" i="5"/>
  <c r="P99" i="5"/>
  <c r="O99" i="5"/>
  <c r="N150" i="5"/>
  <c r="P150" i="5"/>
  <c r="O150" i="5"/>
  <c r="N121" i="5"/>
  <c r="P121" i="5"/>
  <c r="O121" i="5"/>
  <c r="N264" i="5"/>
  <c r="P264" i="5"/>
  <c r="O264" i="5"/>
  <c r="N333" i="5"/>
  <c r="P333" i="5"/>
  <c r="O333" i="5"/>
  <c r="N316" i="5"/>
  <c r="P316" i="5"/>
  <c r="O316" i="5"/>
  <c r="N262" i="5"/>
  <c r="P262" i="5"/>
  <c r="O262" i="5"/>
  <c r="N49" i="5"/>
  <c r="P49" i="5"/>
  <c r="O49" i="5"/>
  <c r="N362" i="5"/>
  <c r="P362" i="5"/>
  <c r="O362" i="5"/>
  <c r="N103" i="5"/>
  <c r="P103" i="5"/>
  <c r="O103" i="5"/>
  <c r="N145" i="5"/>
  <c r="P145" i="5"/>
  <c r="O145" i="5"/>
  <c r="N5" i="5"/>
  <c r="P5" i="5"/>
  <c r="O5" i="5"/>
  <c r="N28" i="5"/>
  <c r="P28" i="5"/>
  <c r="O28" i="5"/>
  <c r="N180" i="5"/>
  <c r="P180" i="5"/>
  <c r="O180" i="5"/>
  <c r="N161" i="5"/>
  <c r="P161" i="5"/>
  <c r="O161" i="5"/>
  <c r="N305" i="5"/>
  <c r="P305" i="5"/>
  <c r="O305" i="5"/>
  <c r="N142" i="5"/>
  <c r="P142" i="5"/>
  <c r="O142" i="5"/>
  <c r="N37" i="5"/>
  <c r="P37" i="5"/>
  <c r="O37" i="5"/>
  <c r="N117" i="5"/>
  <c r="P117" i="5"/>
  <c r="O117" i="5"/>
  <c r="N42" i="5"/>
  <c r="P42" i="5"/>
  <c r="O42" i="5"/>
  <c r="N70" i="5"/>
  <c r="P70" i="5"/>
  <c r="O70" i="5"/>
  <c r="N78" i="5"/>
  <c r="P78" i="5"/>
  <c r="O78" i="5"/>
  <c r="N2" i="5"/>
  <c r="P2" i="5"/>
  <c r="O2" i="5"/>
  <c r="N159" i="5"/>
  <c r="P159" i="5"/>
  <c r="O159" i="5"/>
  <c r="N158" i="5"/>
  <c r="P158" i="5"/>
  <c r="O158" i="5"/>
  <c r="N91" i="5"/>
  <c r="P91" i="5"/>
  <c r="O91" i="5"/>
  <c r="N105" i="5"/>
  <c r="P105" i="5"/>
  <c r="O105" i="5"/>
  <c r="N80" i="5"/>
  <c r="P80" i="5"/>
  <c r="O80" i="5"/>
  <c r="N242" i="5"/>
  <c r="P242" i="5"/>
  <c r="O242" i="5"/>
  <c r="N18" i="5"/>
  <c r="P18" i="5"/>
  <c r="O18" i="5"/>
  <c r="N313" i="5"/>
  <c r="P313" i="5"/>
  <c r="O313" i="5"/>
  <c r="N95" i="5"/>
  <c r="P95" i="5"/>
  <c r="O95" i="5"/>
  <c r="N97" i="5"/>
  <c r="P97" i="5"/>
  <c r="O97" i="5"/>
  <c r="N219" i="5"/>
  <c r="P219" i="5"/>
  <c r="O219" i="5"/>
  <c r="N187" i="5"/>
  <c r="P187" i="5"/>
  <c r="O187" i="5"/>
  <c r="P201" i="5"/>
  <c r="O201" i="5"/>
  <c r="P40" i="5"/>
  <c r="O40" i="5"/>
  <c r="P382" i="5"/>
  <c r="O382" i="5"/>
  <c r="N30" i="5"/>
  <c r="N239" i="5"/>
  <c r="N163" i="5"/>
  <c r="N442" i="5"/>
  <c r="N94" i="5"/>
  <c r="N157" i="5"/>
  <c r="N201" i="5"/>
  <c r="N40" i="5"/>
  <c r="N382" i="5"/>
  <c r="Q382" i="5"/>
  <c r="Q201" i="5"/>
  <c r="Q94" i="5"/>
  <c r="Q274" i="5"/>
  <c r="Q57" i="5"/>
  <c r="Q218" i="5"/>
  <c r="Q206" i="5"/>
  <c r="Q92" i="5"/>
  <c r="Q89" i="5"/>
  <c r="Q303" i="5"/>
  <c r="Q273" i="5"/>
  <c r="Q54" i="5"/>
  <c r="Q286" i="5"/>
  <c r="Q203" i="5"/>
  <c r="Q169" i="5"/>
  <c r="Q101" i="5"/>
  <c r="Q16" i="5"/>
  <c r="Q408" i="5"/>
  <c r="Q168" i="5"/>
  <c r="Q332" i="5"/>
  <c r="Q166" i="5"/>
  <c r="Q64" i="5"/>
  <c r="Q226" i="5"/>
  <c r="Q272" i="5"/>
  <c r="Q436" i="5"/>
  <c r="Q202" i="5"/>
  <c r="Q431" i="5"/>
  <c r="Q76" i="5"/>
  <c r="Q154" i="5"/>
  <c r="Q32" i="5"/>
  <c r="Q66" i="5"/>
  <c r="Q423" i="5"/>
  <c r="Q47" i="5"/>
  <c r="Q270" i="5"/>
  <c r="Q31" i="5"/>
  <c r="Q26" i="5"/>
  <c r="Q199" i="5"/>
  <c r="Q387" i="5"/>
  <c r="Q269" i="5"/>
  <c r="Q198" i="5"/>
  <c r="Q419" i="5"/>
  <c r="Q447" i="5"/>
  <c r="Q113" i="5"/>
  <c r="Q406" i="5"/>
  <c r="Q418" i="5"/>
  <c r="Q396" i="5"/>
  <c r="Q445" i="5"/>
  <c r="Q395" i="5"/>
  <c r="Q349" i="5"/>
  <c r="Q455" i="5"/>
  <c r="Q348" i="5"/>
  <c r="Q405" i="5"/>
  <c r="Q414" i="5"/>
  <c r="Q90" i="5"/>
  <c r="Q376" i="5"/>
  <c r="Q375" i="5"/>
  <c r="Q393" i="5"/>
  <c r="Q374" i="5"/>
  <c r="Q372" i="5"/>
  <c r="Q346" i="5"/>
  <c r="Q370" i="5"/>
  <c r="Q369" i="5"/>
  <c r="Q367" i="5"/>
  <c r="Q404" i="5"/>
  <c r="Q325" i="5"/>
  <c r="Q100" i="5"/>
  <c r="Q412" i="5"/>
  <c r="Q366" i="5"/>
  <c r="Q110" i="5"/>
  <c r="Q453" i="5"/>
  <c r="Q324" i="5"/>
  <c r="Q172" i="5"/>
  <c r="Q67" i="5"/>
  <c r="Q217" i="5"/>
  <c r="Q171" i="5"/>
  <c r="Q205" i="5"/>
  <c r="Q179" i="5"/>
  <c r="Q204" i="5"/>
  <c r="Q116" i="5"/>
  <c r="Q15" i="5"/>
  <c r="Q227" i="5"/>
  <c r="Q84" i="5"/>
  <c r="Q301" i="5"/>
  <c r="Q281" i="5"/>
  <c r="Q178" i="5"/>
  <c r="Q335" i="5"/>
  <c r="Q416" i="5"/>
  <c r="Q398" i="5"/>
  <c r="Q427" i="5"/>
  <c r="Q354" i="5"/>
  <c r="Q357" i="5"/>
  <c r="Q330" i="5"/>
  <c r="Q329" i="5"/>
  <c r="Q432" i="5"/>
  <c r="Q352" i="5"/>
  <c r="Q385" i="5"/>
  <c r="Q350" i="5"/>
  <c r="Q450" i="5"/>
  <c r="Q384" i="5"/>
  <c r="Q345" i="5"/>
  <c r="Q452" i="5"/>
  <c r="Q383" i="5"/>
  <c r="Q342" i="5"/>
  <c r="Q341" i="5"/>
  <c r="Q356" i="5"/>
  <c r="Q365" i="5"/>
  <c r="Q339" i="5"/>
  <c r="Q152" i="5"/>
  <c r="Q6" i="5"/>
  <c r="Q308" i="5"/>
  <c r="Q74" i="5"/>
  <c r="Q209" i="5"/>
  <c r="Q30" i="5"/>
  <c r="Q165" i="5"/>
  <c r="Q35" i="5"/>
  <c r="Q121" i="5"/>
  <c r="Q264" i="5"/>
  <c r="Q333" i="5"/>
  <c r="Q316" i="5"/>
  <c r="Q262" i="5"/>
  <c r="Q49" i="5"/>
  <c r="Q362" i="5"/>
  <c r="Q103" i="5"/>
  <c r="Q145" i="5"/>
  <c r="Q163" i="5"/>
  <c r="Q211" i="5"/>
  <c r="Q11" i="5"/>
  <c r="Q294" i="5"/>
  <c r="Q28" i="5"/>
  <c r="Q212" i="5"/>
  <c r="Q180" i="5"/>
  <c r="Q161" i="5"/>
  <c r="Q305" i="5"/>
  <c r="Q143" i="5"/>
  <c r="Q142" i="5"/>
  <c r="Q141" i="5"/>
  <c r="Q37" i="5"/>
  <c r="Q170" i="5"/>
  <c r="Q285" i="5"/>
  <c r="Q309" i="5"/>
  <c r="Q24" i="5"/>
  <c r="Q53" i="5"/>
  <c r="Q167" i="5"/>
  <c r="Q34" i="5"/>
  <c r="Q52" i="5"/>
  <c r="Q85" i="5"/>
  <c r="Q21" i="5"/>
  <c r="Q182" i="5"/>
  <c r="Q317" i="5"/>
  <c r="Q284" i="5"/>
  <c r="Q271" i="5"/>
  <c r="Q429" i="5"/>
  <c r="Q304" i="5"/>
  <c r="Q27" i="5"/>
  <c r="Q283" i="5"/>
  <c r="Q282" i="5"/>
  <c r="Q96" i="5"/>
  <c r="Q115" i="5"/>
  <c r="Q415" i="5"/>
  <c r="Q200" i="5"/>
  <c r="Q184" i="5"/>
  <c r="Q79" i="5"/>
  <c r="Q434" i="5"/>
  <c r="Q216" i="5"/>
  <c r="Q302" i="5"/>
  <c r="Q378" i="5"/>
  <c r="Q407" i="5"/>
  <c r="Q433" i="5"/>
  <c r="Q377" i="5"/>
  <c r="Q441" i="5"/>
  <c r="Q430" i="5"/>
  <c r="Q153" i="5"/>
  <c r="Q394" i="5"/>
  <c r="Q381" i="5"/>
  <c r="Q454" i="5"/>
  <c r="Q437" i="5"/>
  <c r="Q439" i="5"/>
  <c r="Q183" i="5"/>
  <c r="Q448" i="5"/>
  <c r="Q347" i="5"/>
  <c r="Q358" i="5"/>
  <c r="Q392" i="5"/>
  <c r="Q373" i="5"/>
  <c r="Q7" i="5"/>
  <c r="Q371" i="5"/>
  <c r="Q391" i="5"/>
  <c r="Q368" i="5"/>
  <c r="Q102" i="5"/>
  <c r="Q440" i="5"/>
  <c r="Q449" i="5"/>
  <c r="Q413" i="5"/>
  <c r="Q428" i="5"/>
  <c r="Q456" i="5"/>
  <c r="Q422" i="5"/>
  <c r="Q225" i="5"/>
  <c r="Q315" i="5"/>
  <c r="Q268" i="5"/>
  <c r="Q300" i="5"/>
  <c r="Q457" i="5"/>
  <c r="Q417" i="5"/>
  <c r="Q275" i="5"/>
  <c r="Q386" i="5"/>
  <c r="Q331" i="5"/>
  <c r="Q353" i="5"/>
  <c r="Q435" i="5"/>
  <c r="Q114" i="5"/>
  <c r="Q334" i="5"/>
  <c r="Q420" i="5"/>
  <c r="Q63" i="5"/>
  <c r="Q446" i="5"/>
  <c r="Q344" i="5"/>
  <c r="Q401" i="5"/>
  <c r="Q411" i="5"/>
  <c r="Q75" i="5"/>
  <c r="Q364" i="5"/>
  <c r="Q72" i="5"/>
  <c r="Q267" i="5"/>
  <c r="Q82" i="5"/>
  <c r="Q99" i="5"/>
  <c r="Q150" i="5"/>
  <c r="Q410" i="5"/>
  <c r="Q120" i="5"/>
  <c r="Q33" i="5"/>
  <c r="Q208" i="5"/>
  <c r="Q147" i="5"/>
  <c r="Q312" i="5"/>
  <c r="Q363" i="5"/>
  <c r="Q261" i="5"/>
  <c r="Q297" i="5"/>
  <c r="Q296" i="5"/>
  <c r="Q215" i="5"/>
  <c r="Q361" i="5"/>
  <c r="Q144" i="5"/>
  <c r="Q314" i="5"/>
  <c r="Q307" i="5"/>
  <c r="Q5" i="5"/>
  <c r="Q156" i="5"/>
  <c r="Q162" i="5"/>
  <c r="Q258" i="5"/>
  <c r="Q306" i="5"/>
  <c r="Q48" i="5"/>
  <c r="Q310" i="5"/>
  <c r="Q51" i="5"/>
  <c r="Q222" i="5"/>
  <c r="Q25" i="5"/>
  <c r="Q4" i="5"/>
  <c r="Q8" i="5"/>
  <c r="Q12" i="5"/>
  <c r="Q293" i="5"/>
  <c r="Q360" i="5"/>
  <c r="Q256" i="5"/>
  <c r="Q108" i="5"/>
  <c r="Q292" i="5"/>
  <c r="Q255" i="5"/>
  <c r="Q214" i="5"/>
  <c r="Q140" i="5"/>
  <c r="Q23" i="5"/>
  <c r="Q291" i="5"/>
  <c r="Q107" i="5"/>
  <c r="Q397" i="5"/>
  <c r="Q323" i="5"/>
  <c r="Q43" i="5"/>
  <c r="Q58" i="5"/>
  <c r="Q13" i="5"/>
  <c r="Q137" i="5"/>
  <c r="Q328" i="5"/>
  <c r="Q136" i="5"/>
  <c r="Q279" i="5"/>
  <c r="Q322" i="5"/>
  <c r="Q160" i="5"/>
  <c r="Q290" i="5"/>
  <c r="Q336" i="5"/>
  <c r="Q36" i="5"/>
  <c r="Q248" i="5"/>
  <c r="Q135" i="5"/>
  <c r="Q174" i="5"/>
  <c r="Q42" i="5"/>
  <c r="Q134" i="5"/>
  <c r="Q70" i="5"/>
  <c r="Q320" i="5"/>
  <c r="Q78" i="5"/>
  <c r="Q10" i="5"/>
  <c r="Q245" i="5"/>
  <c r="Q2" i="5"/>
  <c r="Q451" i="5"/>
  <c r="Q159" i="5"/>
  <c r="Q221" i="5"/>
  <c r="Q158" i="5"/>
  <c r="Q181" i="5"/>
  <c r="Q91" i="5"/>
  <c r="Q130" i="5"/>
  <c r="Q105" i="5"/>
  <c r="Q61" i="5"/>
  <c r="Q80" i="5"/>
  <c r="Q86" i="5"/>
  <c r="Q242" i="5"/>
  <c r="Q192" i="5"/>
  <c r="Q18" i="5"/>
  <c r="Q59" i="5"/>
  <c r="Q313" i="5"/>
  <c r="Q126" i="5"/>
  <c r="Q95" i="5"/>
  <c r="Q240" i="5"/>
  <c r="Q40" i="5"/>
  <c r="Q442" i="5"/>
  <c r="Q69" i="5"/>
  <c r="Q55" i="5"/>
  <c r="Q236" i="5"/>
  <c r="Q190" i="5"/>
  <c r="Q235" i="5"/>
  <c r="Q277" i="5"/>
  <c r="Q232" i="5"/>
  <c r="Q288" i="5"/>
  <c r="Q157" i="5"/>
  <c r="Q231" i="5"/>
  <c r="Q230" i="5"/>
  <c r="Q124" i="5"/>
  <c r="Q123" i="5"/>
  <c r="Q287" i="5"/>
  <c r="Q188" i="5"/>
  <c r="Q228" i="5"/>
  <c r="Q185" i="5"/>
  <c r="Q118" i="5"/>
  <c r="Q117" i="5"/>
  <c r="Q93" i="5"/>
  <c r="Q239" i="5"/>
  <c r="Q125" i="5"/>
  <c r="Q97" i="5"/>
  <c r="Q229" i="5"/>
  <c r="Q219" i="5"/>
  <c r="Q122" i="5"/>
  <c r="Q187" i="5"/>
  <c r="Q186" i="5"/>
  <c r="J87" i="5"/>
  <c r="J265" i="5"/>
  <c r="J148" i="5"/>
  <c r="J263" i="5"/>
  <c r="J197" i="5"/>
  <c r="J196" i="5"/>
  <c r="J60" i="5"/>
  <c r="J146" i="5"/>
  <c r="J260" i="5"/>
  <c r="J326" i="5"/>
  <c r="J223" i="5"/>
  <c r="J19" i="5"/>
  <c r="J195" i="5"/>
  <c r="J259" i="5"/>
  <c r="J88" i="5"/>
  <c r="J247" i="5"/>
  <c r="J111" i="5"/>
  <c r="J20" i="5"/>
  <c r="J379" i="5"/>
  <c r="J421" i="5"/>
  <c r="J243" i="5"/>
  <c r="J132" i="5"/>
  <c r="J131" i="5"/>
  <c r="J62" i="5"/>
  <c r="J106" i="5"/>
  <c r="J278" i="5"/>
  <c r="J220" i="5"/>
  <c r="J29" i="5"/>
  <c r="J241" i="5"/>
  <c r="J402" i="5"/>
  <c r="J73" i="5"/>
  <c r="J380" i="5"/>
  <c r="J340" i="5"/>
  <c r="J425" i="5"/>
  <c r="J77" i="5"/>
  <c r="J389" i="5"/>
  <c r="J299" i="5"/>
  <c r="J38" i="5"/>
  <c r="J266" i="5"/>
  <c r="J224" i="5"/>
  <c r="J46" i="5"/>
  <c r="J119" i="5"/>
  <c r="J149" i="5"/>
  <c r="J177" i="5"/>
  <c r="J355" i="5"/>
  <c r="J14" i="5"/>
  <c r="J298" i="5"/>
  <c r="J338" i="5"/>
  <c r="J164" i="5"/>
  <c r="J280" i="5"/>
  <c r="J257" i="5"/>
  <c r="J194" i="5"/>
  <c r="J443" i="5"/>
  <c r="J254" i="5"/>
  <c r="J253" i="5"/>
  <c r="J81" i="5"/>
  <c r="J98" i="5"/>
  <c r="J138" i="5"/>
  <c r="J56" i="5"/>
  <c r="J251" i="5"/>
  <c r="J175" i="5"/>
  <c r="J321" i="5"/>
  <c r="J71" i="5"/>
  <c r="J238" i="5"/>
  <c r="J173" i="5"/>
  <c r="J234" i="5"/>
  <c r="J68" i="5"/>
  <c r="J426" i="5"/>
  <c r="J403" i="5"/>
  <c r="J351" i="5"/>
  <c r="J438" i="5"/>
  <c r="J444" i="5"/>
  <c r="J390" i="5"/>
  <c r="J343" i="5"/>
  <c r="J400" i="5"/>
  <c r="J399" i="5"/>
  <c r="J45" i="5"/>
  <c r="J109" i="5"/>
  <c r="J388" i="5"/>
  <c r="J17" i="5"/>
  <c r="J151" i="5"/>
  <c r="J44" i="5"/>
  <c r="J65" i="5"/>
  <c r="J246" i="5"/>
  <c r="J133" i="5"/>
  <c r="J244" i="5"/>
  <c r="J83" i="5"/>
  <c r="J289" i="5"/>
  <c r="J41" i="5"/>
  <c r="J129" i="5"/>
  <c r="J318" i="5"/>
  <c r="J128" i="5"/>
  <c r="J127" i="5"/>
  <c r="J191" i="5"/>
  <c r="J213" i="5"/>
  <c r="J311" i="5"/>
  <c r="J295" i="5"/>
  <c r="J359" i="5"/>
  <c r="J22" i="5"/>
  <c r="J276" i="5"/>
  <c r="J155" i="5"/>
  <c r="J50" i="5"/>
  <c r="J319" i="5"/>
  <c r="J104" i="5"/>
  <c r="J3" i="5"/>
  <c r="J337" i="5"/>
  <c r="J9" i="5"/>
  <c r="J327" i="5"/>
  <c r="J409" i="5"/>
  <c r="J193" i="5"/>
  <c r="J252" i="5"/>
  <c r="J139" i="5"/>
  <c r="J210" i="5"/>
  <c r="J176" i="5"/>
  <c r="J424" i="5"/>
  <c r="J207" i="5"/>
  <c r="J250" i="5"/>
  <c r="J249" i="5"/>
  <c r="J112" i="5"/>
  <c r="J237" i="5"/>
  <c r="J189" i="5"/>
  <c r="J233" i="5"/>
  <c r="J39" i="5"/>
  <c r="P207" i="5" l="1"/>
  <c r="O207" i="5"/>
  <c r="N104" i="5"/>
  <c r="P104" i="5"/>
  <c r="O104" i="5"/>
  <c r="P128" i="5"/>
  <c r="O128" i="5"/>
  <c r="N399" i="5"/>
  <c r="P399" i="5"/>
  <c r="O399" i="5"/>
  <c r="P238" i="5"/>
  <c r="O238" i="5"/>
  <c r="P194" i="5"/>
  <c r="O194" i="5"/>
  <c r="N224" i="5"/>
  <c r="P224" i="5"/>
  <c r="O224" i="5"/>
  <c r="P29" i="5"/>
  <c r="O29" i="5"/>
  <c r="P247" i="5"/>
  <c r="O247" i="5"/>
  <c r="N263" i="5"/>
  <c r="P263" i="5"/>
  <c r="O263" i="5"/>
  <c r="P39" i="5"/>
  <c r="O39" i="5"/>
  <c r="P112" i="5"/>
  <c r="O112" i="5"/>
  <c r="P424" i="5"/>
  <c r="O424" i="5"/>
  <c r="P252" i="5"/>
  <c r="O252" i="5"/>
  <c r="P9" i="5"/>
  <c r="O9" i="5"/>
  <c r="N319" i="5"/>
  <c r="P319" i="5"/>
  <c r="O319" i="5"/>
  <c r="N22" i="5"/>
  <c r="P22" i="5"/>
  <c r="O22" i="5"/>
  <c r="P213" i="5"/>
  <c r="O213" i="5"/>
  <c r="P318" i="5"/>
  <c r="O318" i="5"/>
  <c r="P83" i="5"/>
  <c r="O83" i="5"/>
  <c r="N65" i="5"/>
  <c r="P65" i="5"/>
  <c r="O65" i="5"/>
  <c r="N388" i="5"/>
  <c r="P388" i="5"/>
  <c r="O388" i="5"/>
  <c r="N400" i="5"/>
  <c r="P400" i="5"/>
  <c r="O400" i="5"/>
  <c r="N438" i="5"/>
  <c r="P438" i="5"/>
  <c r="O438" i="5"/>
  <c r="P68" i="5"/>
  <c r="O68" i="5"/>
  <c r="P71" i="5"/>
  <c r="O71" i="5"/>
  <c r="P56" i="5"/>
  <c r="O56" i="5"/>
  <c r="P253" i="5"/>
  <c r="O253" i="5"/>
  <c r="P257" i="5"/>
  <c r="O257" i="5"/>
  <c r="N298" i="5"/>
  <c r="P298" i="5"/>
  <c r="O298" i="5"/>
  <c r="N149" i="5"/>
  <c r="P149" i="5"/>
  <c r="O149" i="5"/>
  <c r="N266" i="5"/>
  <c r="P266" i="5"/>
  <c r="O266" i="5"/>
  <c r="N77" i="5"/>
  <c r="P77" i="5"/>
  <c r="O77" i="5"/>
  <c r="N73" i="5"/>
  <c r="P73" i="5"/>
  <c r="O73" i="5"/>
  <c r="P220" i="5"/>
  <c r="O220" i="5"/>
  <c r="P131" i="5"/>
  <c r="O131" i="5"/>
  <c r="P379" i="5"/>
  <c r="O379" i="5"/>
  <c r="N88" i="5"/>
  <c r="P88" i="5"/>
  <c r="O88" i="5"/>
  <c r="N223" i="5"/>
  <c r="P223" i="5"/>
  <c r="O223" i="5"/>
  <c r="N60" i="5"/>
  <c r="P60" i="5"/>
  <c r="O60" i="5"/>
  <c r="N148" i="5"/>
  <c r="P148" i="5"/>
  <c r="O148" i="5"/>
  <c r="P237" i="5"/>
  <c r="O237" i="5"/>
  <c r="P327" i="5"/>
  <c r="O327" i="5"/>
  <c r="N311" i="5"/>
  <c r="P311" i="5"/>
  <c r="O311" i="5"/>
  <c r="P246" i="5"/>
  <c r="O246" i="5"/>
  <c r="N444" i="5"/>
  <c r="P444" i="5"/>
  <c r="O444" i="5"/>
  <c r="P251" i="5"/>
  <c r="O251" i="5"/>
  <c r="N177" i="5"/>
  <c r="P177" i="5"/>
  <c r="O177" i="5"/>
  <c r="N380" i="5"/>
  <c r="P380" i="5"/>
  <c r="O380" i="5"/>
  <c r="P421" i="5"/>
  <c r="O421" i="5"/>
  <c r="N146" i="5"/>
  <c r="P146" i="5"/>
  <c r="O146" i="5"/>
  <c r="P233" i="5"/>
  <c r="O233" i="5"/>
  <c r="P249" i="5"/>
  <c r="O249" i="5"/>
  <c r="P176" i="5"/>
  <c r="O176" i="5"/>
  <c r="P193" i="5"/>
  <c r="O193" i="5"/>
  <c r="P337" i="5"/>
  <c r="O337" i="5"/>
  <c r="N50" i="5"/>
  <c r="P50" i="5"/>
  <c r="O50" i="5"/>
  <c r="N359" i="5"/>
  <c r="P359" i="5"/>
  <c r="O359" i="5"/>
  <c r="P191" i="5"/>
  <c r="O191" i="5"/>
  <c r="P129" i="5"/>
  <c r="O129" i="5"/>
  <c r="P244" i="5"/>
  <c r="O244" i="5"/>
  <c r="N44" i="5"/>
  <c r="P44" i="5"/>
  <c r="O44" i="5"/>
  <c r="N109" i="5"/>
  <c r="P109" i="5"/>
  <c r="O109" i="5"/>
  <c r="N343" i="5"/>
  <c r="P343" i="5"/>
  <c r="O343" i="5"/>
  <c r="N351" i="5"/>
  <c r="P351" i="5"/>
  <c r="O351" i="5"/>
  <c r="P234" i="5"/>
  <c r="O234" i="5"/>
  <c r="P321" i="5"/>
  <c r="O321" i="5"/>
  <c r="P138" i="5"/>
  <c r="O138" i="5"/>
  <c r="P254" i="5"/>
  <c r="O254" i="5"/>
  <c r="N280" i="5"/>
  <c r="P280" i="5"/>
  <c r="O280" i="5"/>
  <c r="N14" i="5"/>
  <c r="P14" i="5"/>
  <c r="O14" i="5"/>
  <c r="N119" i="5"/>
  <c r="P119" i="5"/>
  <c r="O119" i="5"/>
  <c r="N38" i="5"/>
  <c r="P38" i="5"/>
  <c r="O38" i="5"/>
  <c r="N425" i="5"/>
  <c r="P425" i="5"/>
  <c r="O425" i="5"/>
  <c r="N402" i="5"/>
  <c r="P402" i="5"/>
  <c r="O402" i="5"/>
  <c r="P278" i="5"/>
  <c r="O278" i="5"/>
  <c r="P132" i="5"/>
  <c r="O132" i="5"/>
  <c r="P20" i="5"/>
  <c r="O20" i="5"/>
  <c r="N259" i="5"/>
  <c r="P259" i="5"/>
  <c r="O259" i="5"/>
  <c r="N326" i="5"/>
  <c r="P326" i="5"/>
  <c r="O326" i="5"/>
  <c r="N196" i="5"/>
  <c r="P196" i="5"/>
  <c r="O196" i="5"/>
  <c r="N265" i="5"/>
  <c r="P265" i="5"/>
  <c r="O265" i="5"/>
  <c r="P139" i="5"/>
  <c r="O139" i="5"/>
  <c r="N276" i="5"/>
  <c r="P276" i="5"/>
  <c r="O276" i="5"/>
  <c r="P289" i="5"/>
  <c r="O289" i="5"/>
  <c r="N17" i="5"/>
  <c r="P17" i="5"/>
  <c r="O17" i="5"/>
  <c r="N426" i="5"/>
  <c r="P426" i="5"/>
  <c r="O426" i="5"/>
  <c r="P81" i="5"/>
  <c r="O81" i="5"/>
  <c r="N338" i="5"/>
  <c r="P338" i="5"/>
  <c r="O338" i="5"/>
  <c r="N389" i="5"/>
  <c r="P389" i="5"/>
  <c r="O389" i="5"/>
  <c r="P62" i="5"/>
  <c r="O62" i="5"/>
  <c r="N19" i="5"/>
  <c r="P19" i="5"/>
  <c r="O19" i="5"/>
  <c r="P189" i="5"/>
  <c r="O189" i="5"/>
  <c r="P250" i="5"/>
  <c r="O250" i="5"/>
  <c r="P210" i="5"/>
  <c r="O210" i="5"/>
  <c r="P409" i="5"/>
  <c r="O409" i="5"/>
  <c r="P3" i="5"/>
  <c r="O3" i="5"/>
  <c r="N155" i="5"/>
  <c r="P155" i="5"/>
  <c r="O155" i="5"/>
  <c r="N295" i="5"/>
  <c r="P295" i="5"/>
  <c r="O295" i="5"/>
  <c r="P127" i="5"/>
  <c r="O127" i="5"/>
  <c r="P41" i="5"/>
  <c r="O41" i="5"/>
  <c r="P133" i="5"/>
  <c r="O133" i="5"/>
  <c r="N151" i="5"/>
  <c r="P151" i="5"/>
  <c r="O151" i="5"/>
  <c r="N45" i="5"/>
  <c r="P45" i="5"/>
  <c r="O45" i="5"/>
  <c r="N390" i="5"/>
  <c r="P390" i="5"/>
  <c r="O390" i="5"/>
  <c r="N403" i="5"/>
  <c r="P403" i="5"/>
  <c r="O403" i="5"/>
  <c r="P173" i="5"/>
  <c r="O173" i="5"/>
  <c r="P175" i="5"/>
  <c r="O175" i="5"/>
  <c r="P98" i="5"/>
  <c r="O98" i="5"/>
  <c r="P443" i="5"/>
  <c r="O443" i="5"/>
  <c r="N164" i="5"/>
  <c r="P164" i="5"/>
  <c r="O164" i="5"/>
  <c r="N355" i="5"/>
  <c r="P355" i="5"/>
  <c r="O355" i="5"/>
  <c r="N46" i="5"/>
  <c r="P46" i="5"/>
  <c r="O46" i="5"/>
  <c r="N299" i="5"/>
  <c r="P299" i="5"/>
  <c r="O299" i="5"/>
  <c r="N340" i="5"/>
  <c r="P340" i="5"/>
  <c r="O340" i="5"/>
  <c r="P241" i="5"/>
  <c r="O241" i="5"/>
  <c r="P106" i="5"/>
  <c r="O106" i="5"/>
  <c r="P243" i="5"/>
  <c r="O243" i="5"/>
  <c r="P111" i="5"/>
  <c r="O111" i="5"/>
  <c r="N195" i="5"/>
  <c r="P195" i="5"/>
  <c r="O195" i="5"/>
  <c r="N260" i="5"/>
  <c r="P260" i="5"/>
  <c r="O260" i="5"/>
  <c r="N197" i="5"/>
  <c r="P197" i="5"/>
  <c r="O197" i="5"/>
  <c r="N87" i="5"/>
  <c r="P87" i="5"/>
  <c r="O87" i="5"/>
  <c r="N237" i="5"/>
  <c r="N207" i="5"/>
  <c r="N139" i="5"/>
  <c r="N327" i="5"/>
  <c r="N128" i="5"/>
  <c r="N289" i="5"/>
  <c r="N246" i="5"/>
  <c r="N238" i="5"/>
  <c r="N251" i="5"/>
  <c r="N81" i="5"/>
  <c r="N194" i="5"/>
  <c r="N29" i="5"/>
  <c r="N62" i="5"/>
  <c r="N421" i="5"/>
  <c r="N247" i="5"/>
  <c r="N39" i="5"/>
  <c r="N112" i="5"/>
  <c r="N424" i="5"/>
  <c r="N252" i="5"/>
  <c r="N9" i="5"/>
  <c r="N213" i="5"/>
  <c r="N318" i="5"/>
  <c r="N83" i="5"/>
  <c r="N68" i="5"/>
  <c r="N71" i="5"/>
  <c r="N56" i="5"/>
  <c r="N253" i="5"/>
  <c r="N257" i="5"/>
  <c r="N220" i="5"/>
  <c r="N131" i="5"/>
  <c r="N379" i="5"/>
  <c r="N233" i="5"/>
  <c r="N249" i="5"/>
  <c r="N176" i="5"/>
  <c r="N193" i="5"/>
  <c r="N337" i="5"/>
  <c r="N191" i="5"/>
  <c r="N129" i="5"/>
  <c r="N244" i="5"/>
  <c r="N234" i="5"/>
  <c r="N321" i="5"/>
  <c r="N138" i="5"/>
  <c r="N254" i="5"/>
  <c r="N278" i="5"/>
  <c r="N132" i="5"/>
  <c r="N20" i="5"/>
  <c r="N189" i="5"/>
  <c r="N250" i="5"/>
  <c r="N210" i="5"/>
  <c r="N409" i="5"/>
  <c r="N3" i="5"/>
  <c r="N127" i="5"/>
  <c r="N41" i="5"/>
  <c r="N133" i="5"/>
  <c r="N173" i="5"/>
  <c r="N175" i="5"/>
  <c r="N98" i="5"/>
  <c r="N443" i="5"/>
  <c r="N241" i="5"/>
  <c r="N106" i="5"/>
  <c r="N243" i="5"/>
  <c r="N111" i="5"/>
  <c r="Q62" i="5"/>
  <c r="Q421" i="5"/>
  <c r="Q29" i="5"/>
  <c r="Q233" i="5"/>
  <c r="Q247" i="5"/>
  <c r="Q39" i="5"/>
  <c r="Q189" i="5"/>
  <c r="Q112" i="5"/>
  <c r="Q241" i="5"/>
  <c r="Q220" i="5"/>
  <c r="Q106" i="5"/>
  <c r="Q131" i="5"/>
  <c r="Q243" i="5"/>
  <c r="Q379" i="5"/>
  <c r="Q111" i="5"/>
  <c r="Q249" i="5"/>
  <c r="Q207" i="5"/>
  <c r="Q176" i="5"/>
  <c r="Q139" i="5"/>
  <c r="Q193" i="5"/>
  <c r="Q327" i="5"/>
  <c r="Q337" i="5"/>
  <c r="Q50" i="5"/>
  <c r="Q224" i="5"/>
  <c r="Q151" i="5"/>
  <c r="Q19" i="5"/>
  <c r="Q44" i="5"/>
  <c r="Q68" i="5"/>
  <c r="Q173" i="5"/>
  <c r="Q191" i="5"/>
  <c r="Q128" i="5"/>
  <c r="Q129" i="5"/>
  <c r="Q289" i="5"/>
  <c r="Q244" i="5"/>
  <c r="Q246" i="5"/>
  <c r="Q321" i="5"/>
  <c r="Q251" i="5"/>
  <c r="Q138" i="5"/>
  <c r="Q81" i="5"/>
  <c r="Q254" i="5"/>
  <c r="Q194" i="5"/>
  <c r="Q3" i="5"/>
  <c r="Q155" i="5"/>
  <c r="Q22" i="5"/>
  <c r="Q295" i="5"/>
  <c r="Q326" i="5"/>
  <c r="Q146" i="5"/>
  <c r="Q196" i="5"/>
  <c r="Q263" i="5"/>
  <c r="Q65" i="5"/>
  <c r="Q17" i="5"/>
  <c r="Q109" i="5"/>
  <c r="Q399" i="5"/>
  <c r="Q343" i="5"/>
  <c r="Q444" i="5"/>
  <c r="Q351" i="5"/>
  <c r="Q259" i="5"/>
  <c r="Q164" i="5"/>
  <c r="Q298" i="5"/>
  <c r="Q355" i="5"/>
  <c r="Q149" i="5"/>
  <c r="Q389" i="5"/>
  <c r="Q425" i="5"/>
  <c r="Q380" i="5"/>
  <c r="Q402" i="5"/>
  <c r="Q237" i="5"/>
  <c r="Q278" i="5"/>
  <c r="Q132" i="5"/>
  <c r="Q20" i="5"/>
  <c r="Q250" i="5"/>
  <c r="Q424" i="5"/>
  <c r="Q210" i="5"/>
  <c r="Q252" i="5"/>
  <c r="Q409" i="5"/>
  <c r="Q9" i="5"/>
  <c r="Q104" i="5"/>
  <c r="Q87" i="5"/>
  <c r="Q403" i="5"/>
  <c r="Q195" i="5"/>
  <c r="Q223" i="5"/>
  <c r="Q119" i="5"/>
  <c r="Q266" i="5"/>
  <c r="Q234" i="5"/>
  <c r="Q238" i="5"/>
  <c r="Q213" i="5"/>
  <c r="Q127" i="5"/>
  <c r="Q318" i="5"/>
  <c r="Q41" i="5"/>
  <c r="Q83" i="5"/>
  <c r="Q133" i="5"/>
  <c r="Q71" i="5"/>
  <c r="Q175" i="5"/>
  <c r="Q56" i="5"/>
  <c r="Q98" i="5"/>
  <c r="Q253" i="5"/>
  <c r="Q443" i="5"/>
  <c r="Q257" i="5"/>
  <c r="Q319" i="5"/>
  <c r="Q276" i="5"/>
  <c r="Q359" i="5"/>
  <c r="Q311" i="5"/>
  <c r="Q260" i="5"/>
  <c r="Q60" i="5"/>
  <c r="Q197" i="5"/>
  <c r="Q148" i="5"/>
  <c r="Q265" i="5"/>
  <c r="Q38" i="5"/>
  <c r="Q388" i="5"/>
  <c r="Q45" i="5"/>
  <c r="Q400" i="5"/>
  <c r="Q390" i="5"/>
  <c r="Q438" i="5"/>
  <c r="Q426" i="5"/>
  <c r="Q88" i="5"/>
  <c r="Q280" i="5"/>
  <c r="Q338" i="5"/>
  <c r="Q14" i="5"/>
  <c r="Q177" i="5"/>
  <c r="Q46" i="5"/>
  <c r="Q299" i="5"/>
  <c r="Q77" i="5"/>
  <c r="Q340" i="5"/>
  <c r="Q73" i="5"/>
</calcChain>
</file>

<file path=xl/sharedStrings.xml><?xml version="1.0" encoding="utf-8"?>
<sst xmlns="http://schemas.openxmlformats.org/spreadsheetml/2006/main" count="6943" uniqueCount="2008">
  <si>
    <r>
      <rPr>
        <sz val="8"/>
        <color rgb="FF000000"/>
        <rFont val="Microsoft JhengHei"/>
        <family val="2"/>
      </rPr>
      <t>聖嘉祿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</si>
  <si>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聖士提</t>
    </r>
    <r>
      <rPr>
        <sz val="8"/>
        <color rgb="FF000000"/>
        <rFont val="Microsoft JhengHei"/>
        <family val="2"/>
      </rPr>
      <t>反</t>
    </r>
    <r>
      <rPr>
        <sz val="8"/>
        <color rgb="FF000000"/>
        <rFont val="Microsoft JhengHei"/>
        <family val="2"/>
      </rPr>
      <t>女子</t>
    </r>
    <r>
      <rPr>
        <sz val="8"/>
        <color rgb="FF000000"/>
        <rFont val="Microsoft JhengHei"/>
        <family val="2"/>
      </rPr>
      <t>中</t>
    </r>
    <r>
      <rPr>
        <sz val="8"/>
        <color rgb="FF000000"/>
        <rFont val="Microsoft JhengHei"/>
        <family val="2"/>
      </rPr>
      <t>學附</t>
    </r>
    <r>
      <rPr>
        <sz val="8"/>
        <color rgb="FF000000"/>
        <rFont val="Microsoft JhengHei"/>
        <family val="2"/>
      </rPr>
      <t>屬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s’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</si>
  <si>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李陞小學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</si>
  <si>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天主教</t>
    </r>
    <r>
      <rPr>
        <sz val="8"/>
        <color rgb="FF000000"/>
        <rFont val="Microsoft JhengHei"/>
        <family val="2"/>
      </rPr>
      <t>總</t>
    </r>
    <r>
      <rPr>
        <sz val="8"/>
        <color rgb="FF000000"/>
        <rFont val="Microsoft JhengHei"/>
        <family val="2"/>
      </rPr>
      <t>堂區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ssi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</si>
  <si>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香港潮</t>
    </r>
    <r>
      <rPr>
        <sz val="8"/>
        <color rgb="FF000000"/>
        <rFont val="Microsoft JhengHei"/>
        <family val="2"/>
      </rPr>
      <t>商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</si>
  <si>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Microsoft JhengHei"/>
        <family val="2"/>
      </rPr>
      <t>英皇書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同學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</si>
  <si>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 xml:space="preserve">恩小學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</si>
  <si>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呂</t>
    </r>
    <r>
      <rPr>
        <sz val="8"/>
        <color rgb="FF000000"/>
        <rFont val="Microsoft JhengHei"/>
        <family val="2"/>
      </rPr>
      <t>明才</t>
    </r>
    <r>
      <rPr>
        <sz val="8"/>
        <color rgb="FF000000"/>
        <rFont val="Microsoft JhengHei"/>
        <family val="2"/>
      </rPr>
      <t>紀</t>
    </r>
    <r>
      <rPr>
        <sz val="8"/>
        <color rgb="FF000000"/>
        <rFont val="Microsoft JhengHei"/>
        <family val="2"/>
      </rPr>
      <t>念小學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</si>
  <si>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馬太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</si>
  <si>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彼得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#1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</si>
  <si>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嘉諾撒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心學校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ac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ssi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</si>
  <si>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新會商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</si>
  <si>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聖安多</t>
    </r>
    <r>
      <rPr>
        <sz val="8"/>
        <color rgb="FF000000"/>
        <rFont val="Microsoft JhengHei"/>
        <family val="2"/>
      </rPr>
      <t>尼</t>
    </r>
    <r>
      <rPr>
        <sz val="8"/>
        <color rgb="FF000000"/>
        <rFont val="Microsoft JhengHei"/>
        <family val="2"/>
      </rPr>
      <t xml:space="preserve">學校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</si>
  <si>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般咸道</t>
    </r>
    <r>
      <rPr>
        <sz val="8"/>
        <color rgb="FF000000"/>
        <rFont val="Microsoft JhengHei"/>
        <family val="2"/>
      </rPr>
      <t>官</t>
    </r>
    <r>
      <rPr>
        <sz val="8"/>
        <color rgb="FF000000"/>
        <rFont val="Microsoft JhengHei"/>
        <family val="2"/>
      </rPr>
      <t xml:space="preserve">立小學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</si>
  <si>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中西區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安多</t>
    </r>
    <r>
      <rPr>
        <sz val="8"/>
        <color rgb="FF000000"/>
        <rFont val="Microsoft JhengHei"/>
        <family val="2"/>
      </rPr>
      <t>尼</t>
    </r>
    <r>
      <rPr>
        <sz val="8"/>
        <color rgb="FF000000"/>
        <rFont val="Microsoft JhengHei"/>
        <family val="2"/>
      </rPr>
      <t xml:space="preserve">學校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</si>
  <si>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英皇書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同學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>第</t>
    </r>
    <r>
      <rPr>
        <sz val="8"/>
        <color rgb="FF000000"/>
        <rFont val="Microsoft JhengHei"/>
        <family val="2"/>
      </rPr>
      <t>二校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</si>
  <si>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rFont val="Microsoft JhengHei"/>
        <family val="2"/>
      </rPr>
      <t xml:space="preserve">聖保祿天主教小學
</t>
    </r>
    <r>
      <rPr>
        <sz val="8"/>
        <rFont val="Times New Roman"/>
        <family val="1"/>
      </rPr>
      <t>St Paul’s Primary Catholic School</t>
    </r>
  </si>
  <si>
    <r>
      <rPr>
        <sz val="8"/>
        <rFont val="Microsoft JhengHei"/>
        <family val="2"/>
      </rPr>
      <t>嘉諾撒聖方濟各學校</t>
    </r>
    <r>
      <rPr>
        <sz val="8"/>
        <rFont val="Times New Roman"/>
        <family val="1"/>
      </rPr>
      <t xml:space="preserve">    (P)
</t>
    </r>
    <r>
      <rPr>
        <sz val="8"/>
        <rFont val="Times New Roman"/>
        <family val="1"/>
      </rPr>
      <t>St Francis’ Canossian School</t>
    </r>
  </si>
  <si>
    <r>
      <rPr>
        <sz val="8"/>
        <rFont val="Microsoft JhengHei"/>
        <family val="2"/>
      </rPr>
      <t xml:space="preserve">聖若瑟小學
</t>
    </r>
    <r>
      <rPr>
        <sz val="8"/>
        <rFont val="Times New Roman"/>
        <family val="1"/>
      </rPr>
      <t>St Joseph’s Primary School</t>
    </r>
  </si>
  <si>
    <r>
      <rPr>
        <sz val="8"/>
        <rFont val="Microsoft JhengHei"/>
        <family val="2"/>
      </rPr>
      <t>軒尼詩道官立上午小學</t>
    </r>
    <r>
      <rPr>
        <sz val="8"/>
        <rFont val="Times New Roman"/>
        <family val="1"/>
      </rPr>
      <t xml:space="preserve">   (S) (P) (W2)
</t>
    </r>
    <r>
      <rPr>
        <sz val="8"/>
        <rFont val="Times New Roman"/>
        <family val="1"/>
      </rPr>
      <t>Hennessy Road Government Primary AM School</t>
    </r>
  </si>
  <si>
    <r>
      <rPr>
        <sz val="8"/>
        <rFont val="Microsoft JhengHei"/>
        <family val="2"/>
      </rPr>
      <t>軒尼詩道官立下午小學</t>
    </r>
    <r>
      <rPr>
        <sz val="8"/>
        <rFont val="Times New Roman"/>
        <family val="1"/>
      </rPr>
      <t xml:space="preserve">   (S) (P) (W2)
</t>
    </r>
    <r>
      <rPr>
        <sz val="8"/>
        <rFont val="Times New Roman"/>
        <family val="1"/>
      </rPr>
      <t>Hennessy Road Government Primary PM School</t>
    </r>
  </si>
  <si>
    <r>
      <rPr>
        <sz val="8"/>
        <rFont val="Microsoft JhengHei"/>
        <family val="2"/>
      </rPr>
      <t>保良局金銀業貿易場張凝文學校</t>
    </r>
    <r>
      <rPr>
        <sz val="8"/>
        <rFont val="Times New Roman"/>
        <family val="1"/>
      </rPr>
      <t xml:space="preserve">    (S)
</t>
    </r>
    <r>
      <rPr>
        <sz val="8"/>
        <rFont val="Times New Roman"/>
        <family val="1"/>
      </rPr>
      <t>Po Leung Kuk Gold &amp; Silver Exchange Society Pershing Tsang School</t>
    </r>
  </si>
  <si>
    <r>
      <rPr>
        <sz val="8"/>
        <rFont val="Microsoft JhengHei"/>
        <family val="2"/>
      </rPr>
      <t>官立嘉道理爵士小學</t>
    </r>
    <r>
      <rPr>
        <sz val="8"/>
        <rFont val="Times New Roman"/>
        <family val="1"/>
      </rPr>
      <t xml:space="preserve">    (S) (P)
</t>
    </r>
    <r>
      <rPr>
        <sz val="8"/>
        <rFont val="Times New Roman"/>
        <family val="1"/>
      </rPr>
      <t>Sir Ellis Kadoorie (Sookunpo) Primary School</t>
    </r>
  </si>
  <si>
    <r>
      <rPr>
        <sz val="8"/>
        <rFont val="Microsoft JhengHei"/>
        <family val="2"/>
      </rPr>
      <t>東華三院李賜豪小學</t>
    </r>
    <r>
      <rPr>
        <sz val="8"/>
        <rFont val="Times New Roman"/>
        <family val="1"/>
      </rPr>
      <t xml:space="preserve">    (S)
</t>
    </r>
    <r>
      <rPr>
        <sz val="8"/>
        <rFont val="Times New Roman"/>
        <family val="1"/>
      </rPr>
      <t>TWGHS Li Chi Ho Primary School</t>
    </r>
  </si>
  <si>
    <r>
      <rPr>
        <sz val="8"/>
        <rFont val="Microsoft JhengHei"/>
        <family val="2"/>
      </rPr>
      <t xml:space="preserve">番禺會所華仁上午小學
</t>
    </r>
    <r>
      <rPr>
        <sz val="8"/>
        <rFont val="Times New Roman"/>
        <family val="1"/>
      </rPr>
      <t>Pun U Assn Wah Yan Primary School AM</t>
    </r>
  </si>
  <si>
    <r>
      <rPr>
        <sz val="8"/>
        <rFont val="Microsoft JhengHei"/>
        <family val="2"/>
      </rPr>
      <t xml:space="preserve">番禺會所華仁下午小學
</t>
    </r>
    <r>
      <rPr>
        <sz val="8"/>
        <rFont val="Times New Roman"/>
        <family val="1"/>
      </rPr>
      <t>Pun U Assn Wah Yan Primary School PM</t>
    </r>
  </si>
  <si>
    <r>
      <rPr>
        <sz val="8"/>
        <rFont val="Microsoft JhengHei"/>
        <family val="2"/>
      </rPr>
      <t>佛教黃焯菴小學</t>
    </r>
    <r>
      <rPr>
        <sz val="8"/>
        <rFont val="Times New Roman"/>
        <family val="1"/>
      </rPr>
      <t xml:space="preserve">   (S) (U2)
</t>
    </r>
    <r>
      <rPr>
        <sz val="8"/>
        <rFont val="Times New Roman"/>
        <family val="1"/>
      </rPr>
      <t>Buddhist Wong Cheuk Um Primary School</t>
    </r>
  </si>
  <si>
    <r>
      <rPr>
        <sz val="8"/>
        <rFont val="Microsoft JhengHei"/>
        <family val="2"/>
      </rPr>
      <t>李陞大坑學校</t>
    </r>
    <r>
      <rPr>
        <sz val="8"/>
        <rFont val="Times New Roman"/>
        <family val="1"/>
      </rPr>
      <t xml:space="preserve">    (S) (P)
</t>
    </r>
    <r>
      <rPr>
        <sz val="8"/>
        <rFont val="Times New Roman"/>
        <family val="1"/>
      </rPr>
      <t>Li Sing Tai Hang School</t>
    </r>
  </si>
  <si>
    <r>
      <rPr>
        <sz val="8"/>
        <rFont val="Microsoft JhengHei"/>
        <family val="2"/>
      </rPr>
      <t>瑪利曼小學</t>
    </r>
    <r>
      <rPr>
        <sz val="8"/>
        <rFont val="Times New Roman"/>
        <family val="1"/>
      </rPr>
      <t xml:space="preserve">    (P)
</t>
    </r>
    <r>
      <rPr>
        <sz val="8"/>
        <rFont val="Times New Roman"/>
        <family val="1"/>
      </rPr>
      <t>Marymount Primary School</t>
    </r>
  </si>
  <si>
    <r>
      <rPr>
        <sz val="8"/>
        <rFont val="Microsoft JhengHei"/>
        <family val="2"/>
      </rPr>
      <t xml:space="preserve">寶覺小學  </t>
    </r>
    <r>
      <rPr>
        <sz val="8"/>
        <rFont val="Times New Roman"/>
        <family val="1"/>
      </rPr>
      <t xml:space="preserve"> (S)
</t>
    </r>
    <r>
      <rPr>
        <sz val="8"/>
        <rFont val="Times New Roman"/>
        <family val="1"/>
      </rPr>
      <t>Po Kok Primary School</t>
    </r>
  </si>
  <si>
    <r>
      <rPr>
        <sz val="8"/>
        <rFont val="Microsoft JhengHei"/>
        <family val="2"/>
      </rPr>
      <t xml:space="preserve">寶血小學  </t>
    </r>
    <r>
      <rPr>
        <sz val="8"/>
        <rFont val="Times New Roman"/>
        <family val="1"/>
      </rPr>
      <t xml:space="preserve"> (S)
</t>
    </r>
    <r>
      <rPr>
        <sz val="8"/>
        <rFont val="Times New Roman"/>
        <family val="1"/>
      </rPr>
      <t>Precious Blood Primary School</t>
    </r>
  </si>
  <si>
    <r>
      <rPr>
        <sz val="8"/>
        <rFont val="Microsoft JhengHei"/>
        <family val="2"/>
      </rPr>
      <t>聖公會聖雅各小學</t>
    </r>
    <r>
      <rPr>
        <sz val="8"/>
        <rFont val="Times New Roman"/>
        <family val="1"/>
      </rPr>
      <t xml:space="preserve">    (S)
</t>
    </r>
    <r>
      <rPr>
        <sz val="8"/>
        <rFont val="Times New Roman"/>
        <family val="1"/>
      </rPr>
      <t>SKH St James’ Primary School</t>
    </r>
  </si>
  <si>
    <t>Merge all pdf to one pdf</t>
    <phoneticPr fontId="1" type="noConversion"/>
  </si>
  <si>
    <t>convert pdf to excel</t>
    <phoneticPr fontId="1" type="noConversion"/>
  </si>
  <si>
    <t>https://www.pdftoexcelonline.com/</t>
  </si>
  <si>
    <t>http://foxyutils.com/mergepdf/</t>
  </si>
  <si>
    <r>
      <rPr>
        <sz val="8"/>
        <color rgb="FF000000"/>
        <rFont val="PMingLiU"/>
        <family val="1"/>
      </rPr>
      <t>嘉諾撒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心學校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1)
</t>
    </r>
    <r>
      <rPr>
        <sz val="8"/>
        <color rgb="FF000000"/>
        <rFont val="Times New Roman"/>
        <family val="1"/>
      </rPr>
      <t>Sacred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Hear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Canossian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</si>
  <si>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新會商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1)
</t>
    </r>
    <r>
      <rPr>
        <sz val="8"/>
        <color rgb="FF000000"/>
        <rFont val="Times New Roman"/>
        <family val="1"/>
      </rPr>
      <t>San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er</t>
    </r>
    <r>
      <rPr>
        <sz val="8"/>
        <color rgb="FF000000"/>
        <rFont val="Times New Roman"/>
        <family val="1"/>
      </rPr>
      <t>cial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Society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</si>
  <si>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英皇書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同學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King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College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Ob/Assn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</si>
  <si>
    <r>
      <rPr>
        <sz val="8"/>
        <color rgb="FF000000"/>
        <rFont val="PMingLiU"/>
        <family val="1"/>
      </rPr>
      <t>英皇書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同學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小學第</t>
    </r>
    <r>
      <rPr>
        <sz val="8"/>
        <color rgb="FF000000"/>
        <rFont val="PMingLiU"/>
        <family val="1"/>
      </rPr>
      <t>二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King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College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Ob/Assn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No.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</si>
  <si>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馬太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Matthew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</si>
  <si>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呂</t>
    </r>
    <r>
      <rPr>
        <sz val="8"/>
        <color rgb="FF000000"/>
        <rFont val="PMingLiU"/>
        <family val="1"/>
      </rPr>
      <t>明才</t>
    </r>
    <r>
      <rPr>
        <sz val="8"/>
        <color rgb="FF000000"/>
        <rFont val="PMingLiU"/>
        <family val="1"/>
      </rPr>
      <t>紀</t>
    </r>
    <r>
      <rPr>
        <sz val="8"/>
        <color rgb="FF000000"/>
        <rFont val="PMingLiU"/>
        <family val="1"/>
      </rPr>
      <t>念小學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Choi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</si>
  <si>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聖嘉祿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Charles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</si>
  <si>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彼得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#1)
</t>
    </r>
    <r>
      <rPr>
        <sz val="8"/>
        <color rgb="FF000000"/>
        <rFont val="Times New Roman"/>
        <family val="1"/>
      </rPr>
      <t>SK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Pete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</si>
  <si>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聖士提</t>
    </r>
    <r>
      <rPr>
        <sz val="8"/>
        <color rgb="FF000000"/>
        <rFont val="PMingLiU"/>
        <family val="1"/>
      </rPr>
      <t>反</t>
    </r>
    <r>
      <rPr>
        <sz val="8"/>
        <color rgb="FF000000"/>
        <rFont val="PMingLiU"/>
        <family val="1"/>
      </rPr>
      <t>女子</t>
    </r>
    <r>
      <rPr>
        <sz val="8"/>
        <color rgb="FF000000"/>
        <rFont val="PMingLiU"/>
        <family val="1"/>
      </rPr>
      <t>中</t>
    </r>
    <r>
      <rPr>
        <sz val="8"/>
        <color rgb="FF000000"/>
        <rFont val="PMingLiU"/>
        <family val="1"/>
      </rPr>
      <t>學附屬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(F)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ephen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Gir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s’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</si>
  <si>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香港潮</t>
    </r>
    <r>
      <rPr>
        <sz val="8"/>
        <color rgb="FF000000"/>
        <rFont val="PMingLiU"/>
        <family val="1"/>
      </rPr>
      <t>商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Chiu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ol,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Kong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</si>
  <si>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 xml:space="preserve">恩小學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</si>
  <si>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天主教</t>
    </r>
    <r>
      <rPr>
        <sz val="8"/>
        <color rgb="FF000000"/>
        <rFont val="PMingLiU"/>
        <family val="1"/>
      </rPr>
      <t>總</t>
    </r>
    <r>
      <rPr>
        <sz val="8"/>
        <color rgb="FF000000"/>
        <rFont val="PMingLiU"/>
        <family val="1"/>
      </rPr>
      <t>堂區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ssion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</si>
  <si>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李陞小學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</si>
  <si>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般咸道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 xml:space="preserve">立小學
</t>
    </r>
    <r>
      <rPr>
        <sz val="8"/>
        <color rgb="FF000000"/>
        <rFont val="Times New Roman"/>
        <family val="1"/>
      </rPr>
      <t>Bonham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Road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</si>
  <si>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聖安多</t>
    </r>
    <r>
      <rPr>
        <sz val="8"/>
        <color rgb="FF000000"/>
        <rFont val="PMingLiU"/>
        <family val="1"/>
      </rPr>
      <t>尼</t>
    </r>
    <r>
      <rPr>
        <sz val="8"/>
        <color rgb="FF000000"/>
        <rFont val="PMingLiU"/>
        <family val="1"/>
      </rPr>
      <t xml:space="preserve">學校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Anthon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ol</t>
    </r>
  </si>
  <si>
    <r>
      <rPr>
        <sz val="8"/>
        <color rgb="FF000000"/>
        <rFont val="PMingLiU"/>
        <family val="1"/>
      </rPr>
      <t>中西區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安多</t>
    </r>
    <r>
      <rPr>
        <sz val="8"/>
        <color rgb="FF000000"/>
        <rFont val="PMingLiU"/>
        <family val="1"/>
      </rPr>
      <t>尼</t>
    </r>
    <r>
      <rPr>
        <sz val="8"/>
        <color rgb="FF000000"/>
        <rFont val="PMingLiU"/>
        <family val="1"/>
      </rPr>
      <t xml:space="preserve">學校
</t>
    </r>
    <r>
      <rPr>
        <sz val="8"/>
        <color rgb="FF000000"/>
        <rFont val="Times New Roman"/>
        <family val="1"/>
      </rPr>
      <t>Centra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estern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Distr</t>
    </r>
    <r>
      <rPr>
        <sz val="8"/>
        <color rgb="FF000000"/>
        <rFont val="Times New Roman"/>
        <family val="1"/>
      </rPr>
      <t>ict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Antho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</si>
  <si>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軒尼詩</t>
    </r>
    <r>
      <rPr>
        <sz val="8"/>
        <color rgb="FF000000"/>
        <rFont val="PMingLiU"/>
        <family val="1"/>
      </rPr>
      <t>道</t>
    </r>
    <r>
      <rPr>
        <sz val="8"/>
        <color rgb="FF000000"/>
        <rFont val="PMingLiU"/>
        <family val="1"/>
      </rPr>
      <t>官立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(W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Hennessy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Road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</si>
  <si>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軒尼詩</t>
    </r>
    <r>
      <rPr>
        <sz val="8"/>
        <color rgb="FF000000"/>
        <rFont val="PMingLiU"/>
        <family val="1"/>
      </rPr>
      <t>道</t>
    </r>
    <r>
      <rPr>
        <sz val="8"/>
        <color rgb="FF000000"/>
        <rFont val="PMingLiU"/>
        <family val="1"/>
      </rPr>
      <t>官立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（</t>
    </r>
    <r>
      <rPr>
        <sz val="8"/>
        <color rgb="FF000000"/>
        <rFont val="PMingLiU"/>
        <family val="1"/>
      </rPr>
      <t>銅</t>
    </r>
    <r>
      <rPr>
        <sz val="8"/>
        <color rgb="FF000000"/>
        <rFont val="PMingLiU"/>
        <family val="1"/>
      </rPr>
      <t>鑼</t>
    </r>
    <r>
      <rPr>
        <sz val="8"/>
        <color rgb="FF000000"/>
        <rFont val="PMingLiU"/>
        <family val="1"/>
      </rPr>
      <t>灣</t>
    </r>
    <r>
      <rPr>
        <sz val="8"/>
        <color rgb="FF000000"/>
        <rFont val="PMingLiU"/>
        <family val="1"/>
      </rPr>
      <t>）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2)
</t>
    </r>
    <r>
      <rPr>
        <sz val="8"/>
        <color rgb="FF000000"/>
        <rFont val="Times New Roman"/>
        <family val="1"/>
      </rPr>
      <t>Hennessy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Road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(Causeway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Bay)</t>
    </r>
  </si>
  <si>
    <r>
      <rPr>
        <sz val="8"/>
        <color rgb="FF000000"/>
        <rFont val="PMingLiU"/>
        <family val="1"/>
      </rPr>
      <t>佛教黃</t>
    </r>
    <r>
      <rPr>
        <sz val="8"/>
        <color rgb="FF000000"/>
        <rFont val="PMingLiU"/>
        <family val="1"/>
      </rPr>
      <t>焯</t>
    </r>
    <r>
      <rPr>
        <sz val="8"/>
        <color rgb="FF000000"/>
        <rFont val="PMingLiU"/>
        <family val="1"/>
      </rPr>
      <t>菴小學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Buddhis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</si>
  <si>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寶覺小學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</si>
  <si>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金</t>
    </r>
    <r>
      <rPr>
        <sz val="8"/>
        <color rgb="FF000000"/>
        <rFont val="PMingLiU"/>
        <family val="1"/>
      </rPr>
      <t>銀業</t>
    </r>
    <r>
      <rPr>
        <sz val="8"/>
        <color rgb="FF000000"/>
        <rFont val="PMingLiU"/>
        <family val="1"/>
      </rPr>
      <t>貿</t>
    </r>
    <r>
      <rPr>
        <sz val="8"/>
        <color rgb="FF000000"/>
        <rFont val="PMingLiU"/>
        <family val="1"/>
      </rPr>
      <t>易場張</t>
    </r>
    <r>
      <rPr>
        <sz val="8"/>
        <color rgb="FF000000"/>
        <rFont val="PMingLiU"/>
        <family val="1"/>
      </rPr>
      <t>凝</t>
    </r>
    <r>
      <rPr>
        <sz val="8"/>
        <color rgb="FF000000"/>
        <rFont val="PMingLiU"/>
        <family val="1"/>
      </rPr>
      <t>文學校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Kuk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Gold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Silver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cha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ge
</t>
    </r>
    <r>
      <rPr>
        <sz val="8"/>
        <color rgb="FF000000"/>
        <rFont val="Times New Roman"/>
        <family val="1"/>
      </rPr>
      <t>Society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Pershing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sang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</si>
  <si>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番禺會</t>
    </r>
    <r>
      <rPr>
        <sz val="8"/>
        <color rgb="FF000000"/>
        <rFont val="PMingLiU"/>
        <family val="1"/>
      </rPr>
      <t>所</t>
    </r>
    <r>
      <rPr>
        <sz val="8"/>
        <color rgb="FF000000"/>
        <rFont val="PMingLiU"/>
        <family val="1"/>
      </rPr>
      <t>華仁</t>
    </r>
    <r>
      <rPr>
        <sz val="8"/>
        <color rgb="FF000000"/>
        <rFont val="PMingLiU"/>
        <family val="1"/>
      </rPr>
      <t>上</t>
    </r>
    <r>
      <rPr>
        <sz val="8"/>
        <color rgb="FF000000"/>
        <rFont val="PMingLiU"/>
        <family val="1"/>
      </rPr>
      <t xml:space="preserve">午小學
</t>
    </r>
    <r>
      <rPr>
        <sz val="8"/>
        <color rgb="FF000000"/>
        <rFont val="Times New Roman"/>
        <family val="1"/>
      </rPr>
      <t>Pun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</si>
  <si>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PMingLiU"/>
        <family val="1"/>
      </rPr>
      <t>番禺會</t>
    </r>
    <r>
      <rPr>
        <sz val="8"/>
        <color rgb="FF000000"/>
        <rFont val="PMingLiU"/>
        <family val="1"/>
      </rPr>
      <t>所</t>
    </r>
    <r>
      <rPr>
        <sz val="8"/>
        <color rgb="FF000000"/>
        <rFont val="PMingLiU"/>
        <family val="1"/>
      </rPr>
      <t>華仁</t>
    </r>
    <r>
      <rPr>
        <sz val="8"/>
        <color rgb="FF000000"/>
        <rFont val="PMingLiU"/>
        <family val="1"/>
      </rPr>
      <t>下</t>
    </r>
    <r>
      <rPr>
        <sz val="8"/>
        <color rgb="FF000000"/>
        <rFont val="PMingLiU"/>
        <family val="1"/>
      </rPr>
      <t xml:space="preserve">午小學
</t>
    </r>
    <r>
      <rPr>
        <sz val="8"/>
        <color rgb="FF000000"/>
        <rFont val="Times New Roman"/>
        <family val="1"/>
      </rPr>
      <t>Pun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PM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</si>
  <si>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雅各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es’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</si>
  <si>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聖若瑟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 xml:space="preserve">學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Joseph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</si>
  <si>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聖保祿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 xml:space="preserve">學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Paul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</si>
  <si>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東華三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李賜</t>
    </r>
    <r>
      <rPr>
        <sz val="8"/>
        <color rgb="FF000000"/>
        <rFont val="PMingLiU"/>
        <family val="1"/>
      </rPr>
      <t>豪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GHS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</si>
  <si>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李陞大</t>
    </r>
    <r>
      <rPr>
        <sz val="8"/>
        <color rgb="FF000000"/>
        <rFont val="PMingLiU"/>
        <family val="1"/>
      </rPr>
      <t>坑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Hang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</si>
  <si>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寶血小學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Precious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Blood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</si>
  <si>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瑪利曼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Mar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ount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</si>
  <si>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嘉諾撒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方濟</t>
    </r>
    <r>
      <rPr>
        <sz val="8"/>
        <color rgb="FF000000"/>
        <rFont val="PMingLiU"/>
        <family val="1"/>
      </rPr>
      <t>各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Francis’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anossian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</si>
  <si>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官立嘉</t>
    </r>
    <r>
      <rPr>
        <sz val="8"/>
        <color rgb="FF000000"/>
        <rFont val="PMingLiU"/>
        <family val="1"/>
      </rPr>
      <t>道</t>
    </r>
    <r>
      <rPr>
        <sz val="8"/>
        <color rgb="FF000000"/>
        <rFont val="PMingLiU"/>
        <family val="1"/>
      </rPr>
      <t>理爵</t>
    </r>
    <r>
      <rPr>
        <sz val="8"/>
        <color rgb="FF000000"/>
        <rFont val="PMingLiU"/>
        <family val="1"/>
      </rPr>
      <t>士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Sir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lis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Kadoor</t>
    </r>
    <r>
      <rPr>
        <sz val="8"/>
        <color rgb="FF000000"/>
        <rFont val="Times New Roman"/>
        <family val="1"/>
      </rPr>
      <t>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(Sookun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</si>
  <si>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北角官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Nor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Point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</si>
  <si>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北角官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>（</t>
    </r>
    <r>
      <rPr>
        <sz val="8"/>
        <color rgb="FF000000"/>
        <rFont val="PMingLiU"/>
        <family val="1"/>
      </rPr>
      <t>雲景道）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#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Nor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Point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School
</t>
    </r>
    <r>
      <rPr>
        <sz val="8"/>
        <color rgb="FF000000"/>
        <rFont val="Times New Roman"/>
        <family val="1"/>
      </rPr>
      <t>(Cloud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Road)</t>
    </r>
  </si>
  <si>
    <r>
      <rPr>
        <sz val="8"/>
        <color rgb="FF000000"/>
        <rFont val="PMingLiU"/>
        <family val="1"/>
      </rPr>
      <t>香港嘉</t>
    </r>
    <r>
      <rPr>
        <sz val="8"/>
        <color rgb="FF000000"/>
        <rFont val="PMingLiU"/>
        <family val="1"/>
      </rPr>
      <t>諾</t>
    </r>
    <r>
      <rPr>
        <sz val="8"/>
        <color rgb="FF000000"/>
        <rFont val="PMingLiU"/>
        <family val="1"/>
      </rPr>
      <t>撒學校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Canossa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(Hong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Kong)</t>
    </r>
  </si>
  <si>
    <r>
      <rPr>
        <sz val="8"/>
        <color rgb="FF000000"/>
        <rFont val="PMingLiU"/>
        <family val="1"/>
      </rPr>
      <t>北角衛</t>
    </r>
    <r>
      <rPr>
        <sz val="8"/>
        <color rgb="FF000000"/>
        <rFont val="PMingLiU"/>
        <family val="1"/>
      </rPr>
      <t>理</t>
    </r>
    <r>
      <rPr>
        <sz val="8"/>
        <color rgb="FF000000"/>
        <rFont val="PMingLiU"/>
        <family val="1"/>
      </rPr>
      <t>上午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 xml:space="preserve">學
</t>
    </r>
    <r>
      <rPr>
        <sz val="8"/>
        <color rgb="FF000000"/>
        <rFont val="Times New Roman"/>
        <family val="1"/>
      </rPr>
      <t>Nor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Point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Methodist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</si>
  <si>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PMingLiU"/>
        <family val="1"/>
      </rPr>
      <t>北角衛</t>
    </r>
    <r>
      <rPr>
        <sz val="8"/>
        <color rgb="FF000000"/>
        <rFont val="PMingLiU"/>
        <family val="1"/>
      </rPr>
      <t>理</t>
    </r>
    <r>
      <rPr>
        <sz val="8"/>
        <color rgb="FF000000"/>
        <rFont val="PMingLiU"/>
        <family val="1"/>
      </rPr>
      <t>下午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 xml:space="preserve">學
</t>
    </r>
    <r>
      <rPr>
        <sz val="8"/>
        <color rgb="FF000000"/>
        <rFont val="Times New Roman"/>
        <family val="1"/>
      </rPr>
      <t>Nor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Point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Methodist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PM</t>
    </r>
  </si>
  <si>
    <r>
      <rPr>
        <sz val="8"/>
        <color rgb="FF000000"/>
        <rFont val="MingLiU_HKSCS"/>
        <family val="1"/>
      </rPr>
      <t></t>
    </r>
    <r>
      <rPr>
        <sz val="8"/>
        <color rgb="FF000000"/>
        <rFont val="PMingLiU"/>
        <family val="1"/>
      </rPr>
      <t>基學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>（港</t>
    </r>
    <r>
      <rPr>
        <sz val="8"/>
        <color rgb="FF000000"/>
        <rFont val="PMingLiU"/>
        <family val="1"/>
      </rPr>
      <t>島</t>
    </r>
    <r>
      <rPr>
        <sz val="8"/>
        <color rgb="FF000000"/>
        <rFont val="PMingLiU"/>
        <family val="1"/>
      </rPr>
      <t>）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Chan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Creative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(Hong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sland)</t>
    </r>
  </si>
  <si>
    <r>
      <rPr>
        <sz val="8"/>
        <color rgb="FF000000"/>
        <rFont val="PMingLiU"/>
        <family val="1"/>
      </rPr>
      <t>太古小學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iko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</si>
  <si>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滬江小學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Shanghai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ni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</si>
  <si>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米迦</t>
    </r>
    <r>
      <rPr>
        <sz val="8"/>
        <color rgb="FF000000"/>
        <rFont val="PMingLiU"/>
        <family val="1"/>
      </rPr>
      <t>勒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chael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</si>
  <si>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佛教中</t>
    </r>
    <r>
      <rPr>
        <sz val="8"/>
        <color rgb="FF000000"/>
        <rFont val="PMingLiU"/>
        <family val="1"/>
      </rPr>
      <t>華</t>
    </r>
    <r>
      <rPr>
        <sz val="8"/>
        <color rgb="FF000000"/>
        <rFont val="PMingLiU"/>
        <family val="1"/>
      </rPr>
      <t>康山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Buddhist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Kornhill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</si>
  <si>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北角循</t>
    </r>
    <r>
      <rPr>
        <sz val="8"/>
        <color rgb="FF000000"/>
        <rFont val="PMingLiU"/>
        <family val="1"/>
      </rPr>
      <t>道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Chinese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Methodist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(North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Point)</t>
    </r>
  </si>
  <si>
    <r>
      <rPr>
        <sz val="8"/>
        <color rgb="FF000000"/>
        <rFont val="PMingLiU"/>
        <family val="1"/>
      </rPr>
      <t>丹拿山</t>
    </r>
    <r>
      <rPr>
        <sz val="8"/>
        <color rgb="FF000000"/>
        <rFont val="PMingLiU"/>
        <family val="1"/>
      </rPr>
      <t>循</t>
    </r>
    <r>
      <rPr>
        <sz val="8"/>
        <color rgb="FF000000"/>
        <rFont val="PMingLiU"/>
        <family val="1"/>
      </rPr>
      <t>道學校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Chinese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Methodist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anner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Hill</t>
    </r>
  </si>
  <si>
    <r>
      <rPr>
        <sz val="8"/>
        <color rgb="FF000000"/>
        <rFont val="PMingLiU"/>
        <family val="1"/>
      </rPr>
      <t>基督教</t>
    </r>
    <r>
      <rPr>
        <sz val="8"/>
        <color rgb="FF000000"/>
        <rFont val="PMingLiU"/>
        <family val="1"/>
      </rPr>
      <t>香</t>
    </r>
    <r>
      <rPr>
        <sz val="8"/>
        <color rgb="FF000000"/>
        <rFont val="PMingLiU"/>
        <family val="1"/>
      </rPr>
      <t>港信</t>
    </r>
    <r>
      <rPr>
        <sz val="8"/>
        <color rgb="FF000000"/>
        <rFont val="PMingLiU"/>
        <family val="1"/>
      </rPr>
      <t>義</t>
    </r>
    <r>
      <rPr>
        <sz val="8"/>
        <color rgb="FF000000"/>
        <rFont val="PMingLiU"/>
        <family val="1"/>
      </rPr>
      <t>會信愛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angelical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Lutheran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Church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Hong
</t>
    </r>
    <r>
      <rPr>
        <sz val="8"/>
        <color rgb="FF000000"/>
        <rFont val="Times New Roman"/>
        <family val="1"/>
      </rPr>
      <t>Kong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Faith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Love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theran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</si>
  <si>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柴</t>
    </r>
    <r>
      <rPr>
        <sz val="8"/>
        <color rgb="FF000000"/>
        <rFont val="PMingLiU"/>
        <family val="1"/>
      </rPr>
      <t>灣聖</t>
    </r>
    <r>
      <rPr>
        <sz val="8"/>
        <color rgb="FF000000"/>
        <rFont val="PMingLiU"/>
        <family val="1"/>
      </rPr>
      <t>米</t>
    </r>
    <r>
      <rPr>
        <sz val="8"/>
        <color rgb="FF000000"/>
        <rFont val="PMingLiU"/>
        <family val="1"/>
      </rPr>
      <t>迦勒小學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chael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</si>
  <si>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天主教</t>
    </r>
    <r>
      <rPr>
        <sz val="8"/>
        <color rgb="FF000000"/>
        <rFont val="PMingLiU"/>
        <family val="1"/>
      </rPr>
      <t>明</t>
    </r>
    <r>
      <rPr>
        <sz val="8"/>
        <color rgb="FF000000"/>
        <rFont val="PMingLiU"/>
        <family val="1"/>
      </rPr>
      <t>德學校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Meng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</si>
  <si>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慈幼學校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Salesian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</si>
  <si>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筲箕灣</t>
    </r>
    <r>
      <rPr>
        <sz val="8"/>
        <color rgb="FF000000"/>
        <rFont val="PMingLiU"/>
        <family val="1"/>
      </rPr>
      <t>崇</t>
    </r>
    <r>
      <rPr>
        <sz val="8"/>
        <color rgb="FF000000"/>
        <rFont val="PMingLiU"/>
        <family val="1"/>
      </rPr>
      <t>真學校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Shaukiwan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</si>
  <si>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聖馬可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</si>
  <si>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香港中</t>
    </r>
    <r>
      <rPr>
        <sz val="8"/>
        <color rgb="FF000000"/>
        <rFont val="PMingLiU"/>
        <family val="1"/>
      </rPr>
      <t>國</t>
    </r>
    <r>
      <rPr>
        <sz val="8"/>
        <color rgb="FF000000"/>
        <rFont val="PMingLiU"/>
        <family val="1"/>
      </rPr>
      <t>婦女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丘佐榮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HK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Hioe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eng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</si>
  <si>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愛秩序</t>
    </r>
    <r>
      <rPr>
        <sz val="8"/>
        <color rgb="FF000000"/>
        <rFont val="PMingLiU"/>
        <family val="1"/>
      </rPr>
      <t>灣</t>
    </r>
    <r>
      <rPr>
        <sz val="8"/>
        <color rgb="FF000000"/>
        <rFont val="PMingLiU"/>
        <family val="1"/>
      </rPr>
      <t>官立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Aldrich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</si>
  <si>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培僑小學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Pui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</si>
  <si>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灣小學</t>
    </r>
    <r>
      <rPr>
        <sz val="8"/>
        <color rgb="FF000000"/>
        <rFont val="PMingLiU"/>
        <family val="1"/>
      </rPr>
      <t>（</t>
    </r>
    <r>
      <rPr>
        <sz val="8"/>
        <color rgb="FF000000"/>
        <rFont val="PMingLiU"/>
        <family val="1"/>
      </rPr>
      <t>愛蝶</t>
    </r>
    <r>
      <rPr>
        <sz val="8"/>
        <color rgb="FF000000"/>
        <rFont val="PMingLiU"/>
        <family val="1"/>
      </rPr>
      <t>灣</t>
    </r>
    <r>
      <rPr>
        <sz val="8"/>
        <color rgb="FF000000"/>
        <rFont val="PMingLiU"/>
        <family val="1"/>
      </rPr>
      <t>）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(Aldrich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</si>
  <si>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灣小學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CC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</si>
  <si>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筲箕灣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>立小學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Shau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</si>
  <si>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勵志會</t>
    </r>
    <r>
      <rPr>
        <sz val="8"/>
        <color rgb="FF000000"/>
        <rFont val="PMingLiU"/>
        <family val="1"/>
      </rPr>
      <t>梁</t>
    </r>
    <r>
      <rPr>
        <sz val="8"/>
        <color rgb="FF000000"/>
        <rFont val="PMingLiU"/>
        <family val="1"/>
      </rPr>
      <t>李秀</t>
    </r>
    <r>
      <rPr>
        <sz val="8"/>
        <color rgb="FF000000"/>
        <rFont val="PMingLiU"/>
        <family val="1"/>
      </rPr>
      <t>娛</t>
    </r>
    <r>
      <rPr>
        <sz val="8"/>
        <color rgb="FF000000"/>
        <rFont val="PMingLiU"/>
        <family val="1"/>
      </rPr>
      <t>紀念小學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END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</si>
  <si>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救世軍</t>
    </r>
    <r>
      <rPr>
        <sz val="8"/>
        <color rgb="FF000000"/>
        <rFont val="PMingLiU"/>
        <family val="1"/>
      </rPr>
      <t>中</t>
    </r>
    <r>
      <rPr>
        <sz val="8"/>
        <color rgb="FF000000"/>
        <rFont val="PMingLiU"/>
        <family val="1"/>
      </rPr>
      <t>原慈</t>
    </r>
    <r>
      <rPr>
        <sz val="8"/>
        <color rgb="FF000000"/>
        <rFont val="PMingLiU"/>
        <family val="1"/>
      </rPr>
      <t>善</t>
    </r>
    <r>
      <rPr>
        <sz val="8"/>
        <color rgb="FF000000"/>
        <rFont val="PMingLiU"/>
        <family val="1"/>
      </rPr>
      <t>基金學校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Salvation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Centaline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Charity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Fund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</si>
  <si>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救世軍</t>
    </r>
    <r>
      <rPr>
        <sz val="8"/>
        <color rgb="FF000000"/>
        <rFont val="PMingLiU"/>
        <family val="1"/>
      </rPr>
      <t>韋</t>
    </r>
    <r>
      <rPr>
        <sz val="8"/>
        <color rgb="FF000000"/>
        <rFont val="PMingLiU"/>
        <family val="1"/>
      </rPr>
      <t>理夫</t>
    </r>
    <r>
      <rPr>
        <sz val="8"/>
        <color rgb="FF000000"/>
        <rFont val="PMingLiU"/>
        <family val="1"/>
      </rPr>
      <t>人</t>
    </r>
    <r>
      <rPr>
        <sz val="8"/>
        <color rgb="FF000000"/>
        <rFont val="PMingLiU"/>
        <family val="1"/>
      </rPr>
      <t>紀念學校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The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Salvation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llie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morial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</si>
  <si>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鴨脷洲</t>
    </r>
    <r>
      <rPr>
        <sz val="8"/>
        <color rgb="FF000000"/>
        <rFont val="PMingLiU"/>
        <family val="1"/>
      </rPr>
      <t>街</t>
    </r>
    <r>
      <rPr>
        <sz val="8"/>
        <color rgb="FF000000"/>
        <rFont val="PMingLiU"/>
        <family val="1"/>
      </rPr>
      <t>坊學校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Aplichau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Kaifong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</si>
  <si>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東華三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鶴山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Group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Hospitals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</si>
  <si>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嘉諾撒</t>
    </r>
    <r>
      <rPr>
        <sz val="8"/>
        <color rgb="FF000000"/>
        <rFont val="PMingLiU"/>
        <family val="1"/>
      </rPr>
      <t>培</t>
    </r>
    <r>
      <rPr>
        <sz val="8"/>
        <color rgb="FF000000"/>
        <rFont val="PMingLiU"/>
        <family val="1"/>
      </rPr>
      <t>德學校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Pui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Canossian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</si>
  <si>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香島道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>立小學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Island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Road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</si>
  <si>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田</t>
    </r>
    <r>
      <rPr>
        <sz val="8"/>
        <color rgb="FF000000"/>
        <rFont val="PMingLiU"/>
        <family val="1"/>
      </rPr>
      <t>灣始</t>
    </r>
    <r>
      <rPr>
        <sz val="8"/>
        <color rgb="FF000000"/>
        <rFont val="PMingLiU"/>
        <family val="1"/>
      </rPr>
      <t>南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</si>
  <si>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置</t>
    </r>
    <r>
      <rPr>
        <sz val="8"/>
        <color rgb="FF000000"/>
        <rFont val="PMingLiU"/>
        <family val="1"/>
      </rPr>
      <t>富始</t>
    </r>
    <r>
      <rPr>
        <sz val="8"/>
        <color rgb="FF000000"/>
        <rFont val="PMingLiU"/>
        <family val="1"/>
      </rPr>
      <t>南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</si>
  <si>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華富邨</t>
    </r>
    <r>
      <rPr>
        <sz val="8"/>
        <color rgb="FF000000"/>
        <rFont val="PMingLiU"/>
        <family val="1"/>
      </rPr>
      <t>寶</t>
    </r>
    <r>
      <rPr>
        <sz val="8"/>
        <color rgb="FF000000"/>
        <rFont val="PMingLiU"/>
        <family val="1"/>
      </rPr>
      <t>血小學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Precious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Blood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Estate)</t>
    </r>
  </si>
  <si>
    <r>
      <rPr>
        <sz val="8"/>
        <color rgb="FF000000"/>
        <rFont val="PMingLiU"/>
        <family val="1"/>
      </rPr>
      <t>海怡寶</t>
    </r>
    <r>
      <rPr>
        <sz val="8"/>
        <color rgb="FF000000"/>
        <rFont val="PMingLiU"/>
        <family val="1"/>
      </rPr>
      <t>血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Precious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Blood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(South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zons)</t>
    </r>
  </si>
  <si>
    <r>
      <rPr>
        <sz val="8"/>
        <color rgb="FF000000"/>
        <rFont val="PMingLiU"/>
        <family val="1"/>
      </rPr>
      <t>香港南</t>
    </r>
    <r>
      <rPr>
        <sz val="8"/>
        <color rgb="FF000000"/>
        <rFont val="PMingLiU"/>
        <family val="1"/>
      </rPr>
      <t>區</t>
    </r>
    <r>
      <rPr>
        <sz val="8"/>
        <color rgb="FF000000"/>
        <rFont val="PMingLiU"/>
        <family val="1"/>
      </rPr>
      <t>官立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ern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Distr</t>
    </r>
    <r>
      <rPr>
        <sz val="8"/>
        <color rgb="FF000000"/>
        <rFont val="Times New Roman"/>
        <family val="1"/>
      </rPr>
      <t>ict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ent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</si>
  <si>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聖伯多</t>
    </r>
    <r>
      <rPr>
        <sz val="8"/>
        <color rgb="FF000000"/>
        <rFont val="PMingLiU"/>
        <family val="1"/>
      </rPr>
      <t>祿</t>
    </r>
    <r>
      <rPr>
        <sz val="8"/>
        <color rgb="FF000000"/>
        <rFont val="PMingLiU"/>
        <family val="1"/>
      </rPr>
      <t>天主</t>
    </r>
    <r>
      <rPr>
        <sz val="8"/>
        <color rgb="FF000000"/>
        <rFont val="PMingLiU"/>
        <family val="1"/>
      </rPr>
      <t>教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Pete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</si>
  <si>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香港仔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伯多</t>
    </r>
    <r>
      <rPr>
        <sz val="8"/>
        <color rgb="FF000000"/>
        <rFont val="PMingLiU"/>
        <family val="1"/>
      </rPr>
      <t>祿</t>
    </r>
    <r>
      <rPr>
        <sz val="8"/>
        <color rgb="FF000000"/>
        <rFont val="PMingLiU"/>
        <family val="1"/>
      </rPr>
      <t>天主教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Aberdeen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Pete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</si>
  <si>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佐敦道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>立小學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Jo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Roa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</si>
  <si>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嘉諾撒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瑪利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(U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Canossian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</si>
  <si>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德信學校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</si>
  <si>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東華三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羅裕</t>
    </r>
    <r>
      <rPr>
        <sz val="8"/>
        <color rgb="FF000000"/>
        <rFont val="PMingLiU"/>
        <family val="1"/>
      </rPr>
      <t>積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GHS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</si>
  <si>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灣</t>
    </r>
    <r>
      <rPr>
        <sz val="8"/>
        <color rgb="FF000000"/>
        <rFont val="PMingLiU"/>
        <family val="1"/>
      </rPr>
      <t>仔堂基</t>
    </r>
    <r>
      <rPr>
        <sz val="8"/>
        <color rgb="FF000000"/>
        <rFont val="PMingLiU"/>
        <family val="1"/>
      </rPr>
      <t>道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anchai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Church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</si>
  <si>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油蔴地</t>
    </r>
    <r>
      <rPr>
        <sz val="8"/>
        <color rgb="FF000000"/>
        <rFont val="PMingLiU"/>
        <family val="1"/>
      </rPr>
      <t>街</t>
    </r>
    <r>
      <rPr>
        <sz val="8"/>
        <color rgb="FF000000"/>
        <rFont val="PMingLiU"/>
        <family val="1"/>
      </rPr>
      <t>坊會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ati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Kaifong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Association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</si>
  <si>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PMingLiU"/>
        <family val="1"/>
      </rPr>
      <t>循道學校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Methodist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</si>
  <si>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廣東道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>立小學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Canto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Roa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</si>
  <si>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油蔴地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ati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</si>
  <si>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油蔴地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學（海</t>
    </r>
    <r>
      <rPr>
        <sz val="8"/>
        <color rgb="FF000000"/>
        <rFont val="PMingLiU"/>
        <family val="1"/>
      </rPr>
      <t>泓</t>
    </r>
    <r>
      <rPr>
        <sz val="8"/>
        <color rgb="FF000000"/>
        <rFont val="PMingLiU"/>
        <family val="1"/>
      </rPr>
      <t>道）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ati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ang
</t>
    </r>
    <r>
      <rPr>
        <sz val="8"/>
        <color rgb="FF000000"/>
        <rFont val="Times New Roman"/>
        <family val="1"/>
      </rPr>
      <t>Road)</t>
    </r>
  </si>
  <si>
    <r>
      <rPr>
        <sz val="8"/>
        <color rgb="FF000000"/>
        <rFont val="PMingLiU"/>
        <family val="1"/>
      </rPr>
      <t>東莞同</t>
    </r>
    <r>
      <rPr>
        <sz val="8"/>
        <color rgb="FF000000"/>
        <rFont val="PMingLiU"/>
        <family val="1"/>
      </rPr>
      <t>鄉</t>
    </r>
    <r>
      <rPr>
        <sz val="8"/>
        <color rgb="FF000000"/>
        <rFont val="PMingLiU"/>
        <family val="1"/>
      </rPr>
      <t>會方</t>
    </r>
    <r>
      <rPr>
        <sz val="8"/>
        <color rgb="FF000000"/>
        <rFont val="PMingLiU"/>
        <family val="1"/>
      </rPr>
      <t>樹</t>
    </r>
    <r>
      <rPr>
        <sz val="8"/>
        <color rgb="FF000000"/>
        <rFont val="PMingLiU"/>
        <family val="1"/>
      </rPr>
      <t>泉學校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TKDS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</si>
  <si>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鮮魚行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Fresh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Fish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ader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</si>
  <si>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全小學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</si>
  <si>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大角嘴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sui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</si>
  <si>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大角嘴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學（海</t>
    </r>
    <r>
      <rPr>
        <sz val="8"/>
        <color rgb="FF000000"/>
        <rFont val="PMingLiU"/>
        <family val="1"/>
      </rPr>
      <t>帆</t>
    </r>
    <r>
      <rPr>
        <sz val="8"/>
        <color rgb="FF000000"/>
        <rFont val="PMingLiU"/>
        <family val="1"/>
      </rPr>
      <t>道）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sui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(Hoi
</t>
    </r>
    <r>
      <rPr>
        <sz val="8"/>
        <color rgb="FF000000"/>
        <rFont val="Times New Roman"/>
        <family val="1"/>
      </rPr>
      <t>Fan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Road)</t>
    </r>
  </si>
  <si>
    <r>
      <rPr>
        <sz val="8"/>
        <color rgb="FF000000"/>
        <rFont val="PMingLiU"/>
        <family val="1"/>
      </rPr>
      <t>塘尾道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>立小學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Road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</si>
  <si>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路德會</t>
    </r>
    <r>
      <rPr>
        <sz val="8"/>
        <color rgb="FF000000"/>
        <rFont val="PMingLiU"/>
        <family val="1"/>
      </rPr>
      <t>沙</t>
    </r>
    <r>
      <rPr>
        <sz val="8"/>
        <color rgb="FF000000"/>
        <rFont val="PMingLiU"/>
        <family val="1"/>
      </rPr>
      <t>崙學校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Sharon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theran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</si>
  <si>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 xml:space="preserve">榮小學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</si>
  <si>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協</t>
    </r>
    <r>
      <rPr>
        <sz val="8"/>
        <color rgb="FF000000"/>
        <rFont val="PMingLiU"/>
        <family val="1"/>
      </rPr>
      <t xml:space="preserve">和小學
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Heep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</si>
  <si>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九龍婦</t>
    </r>
    <r>
      <rPr>
        <sz val="8"/>
        <color rgb="FF000000"/>
        <rFont val="PMingLiU"/>
        <family val="1"/>
      </rPr>
      <t>女</t>
    </r>
    <r>
      <rPr>
        <sz val="8"/>
        <color rgb="FF000000"/>
        <rFont val="PMingLiU"/>
        <family val="1"/>
      </rPr>
      <t>福利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李炳紀</t>
    </r>
    <r>
      <rPr>
        <sz val="8"/>
        <color rgb="FF000000"/>
        <rFont val="PMingLiU"/>
        <family val="1"/>
      </rPr>
      <t>念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KW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</si>
  <si>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陳瑞祺</t>
    </r>
    <r>
      <rPr>
        <sz val="8"/>
        <color rgb="FF000000"/>
        <rFont val="PMingLiU"/>
        <family val="1"/>
      </rPr>
      <t>（</t>
    </r>
    <r>
      <rPr>
        <sz val="8"/>
        <color rgb="FF000000"/>
        <rFont val="PMingLiU"/>
        <family val="1"/>
      </rPr>
      <t>喇沙</t>
    </r>
    <r>
      <rPr>
        <sz val="8"/>
        <color rgb="FF000000"/>
        <rFont val="PMingLiU"/>
        <family val="1"/>
      </rPr>
      <t>）</t>
    </r>
    <r>
      <rPr>
        <sz val="8"/>
        <color rgb="FF000000"/>
        <rFont val="PMingLiU"/>
        <family val="1"/>
      </rPr>
      <t xml:space="preserve">小學
</t>
    </r>
    <r>
      <rPr>
        <sz val="8"/>
        <color rgb="FF000000"/>
        <rFont val="Times New Roman"/>
        <family val="1"/>
      </rPr>
      <t>Chan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alle)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</si>
  <si>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灣</t>
    </r>
    <r>
      <rPr>
        <sz val="8"/>
        <color rgb="FF000000"/>
        <rFont val="PMingLiU"/>
        <family val="1"/>
      </rPr>
      <t>仔堂基</t>
    </r>
    <r>
      <rPr>
        <sz val="8"/>
        <color rgb="FF000000"/>
        <rFont val="PMingLiU"/>
        <family val="1"/>
      </rPr>
      <t>道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>（</t>
    </r>
    <r>
      <rPr>
        <sz val="8"/>
        <color rgb="FF000000"/>
        <rFont val="PMingLiU"/>
        <family val="1"/>
      </rPr>
      <t>九龍城</t>
    </r>
    <r>
      <rPr>
        <sz val="8"/>
        <color rgb="FF000000"/>
        <rFont val="PMingLiU"/>
        <family val="1"/>
      </rPr>
      <t>）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(U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anchai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Church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School
</t>
    </r>
    <r>
      <rPr>
        <sz val="8"/>
        <color rgb="FF000000"/>
        <rFont val="Times New Roman"/>
        <family val="1"/>
      </rPr>
      <t>(Kowloon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Cit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</si>
  <si>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匠小學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Car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enter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</si>
  <si>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九龍靈</t>
    </r>
    <r>
      <rPr>
        <sz val="8"/>
        <color rgb="FF000000"/>
        <rFont val="PMingLiU"/>
        <family val="1"/>
      </rPr>
      <t>光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anue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Kowlo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</si>
  <si>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PMingLiU"/>
        <family val="1"/>
      </rPr>
      <t>基督教</t>
    </r>
    <r>
      <rPr>
        <sz val="8"/>
        <color rgb="FF000000"/>
        <rFont val="PMingLiU"/>
        <family val="1"/>
      </rPr>
      <t>香</t>
    </r>
    <r>
      <rPr>
        <sz val="8"/>
        <color rgb="FF000000"/>
        <rFont val="PMingLiU"/>
        <family val="1"/>
      </rPr>
      <t>港信</t>
    </r>
    <r>
      <rPr>
        <sz val="8"/>
        <color rgb="FF000000"/>
        <rFont val="PMingLiU"/>
        <family val="1"/>
      </rPr>
      <t>義</t>
    </r>
    <r>
      <rPr>
        <sz val="8"/>
        <color rgb="FF000000"/>
        <rFont val="PMingLiU"/>
        <family val="1"/>
      </rPr>
      <t>會紅磡</t>
    </r>
    <r>
      <rPr>
        <sz val="8"/>
        <color rgb="FF000000"/>
        <rFont val="PMingLiU"/>
        <family val="1"/>
      </rPr>
      <t>信</t>
    </r>
    <r>
      <rPr>
        <sz val="8"/>
        <color rgb="FF000000"/>
        <rFont val="PMingLiU"/>
        <family val="1"/>
      </rPr>
      <t>義學校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ELCHK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theran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</si>
  <si>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協恩中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附屬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Heep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unn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</si>
  <si>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牧</t>
    </r>
    <r>
      <rPr>
        <sz val="8"/>
        <color rgb="FF000000"/>
        <rFont val="PMingLiU"/>
        <family val="1"/>
      </rPr>
      <t>愛小學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Good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Shepherd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</si>
  <si>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天主教</t>
    </r>
    <r>
      <rPr>
        <sz val="8"/>
        <color rgb="FF000000"/>
        <rFont val="PMingLiU"/>
        <family val="1"/>
      </rPr>
      <t>領</t>
    </r>
    <r>
      <rPr>
        <sz val="8"/>
        <color rgb="FF000000"/>
        <rFont val="PMingLiU"/>
        <family val="1"/>
      </rPr>
      <t>島學校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</si>
  <si>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馬頭涌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>立小學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</si>
  <si>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農圃道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>立小學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Far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Roa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</si>
  <si>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聖羅撒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Rose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</si>
  <si>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合一堂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Hop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Church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</si>
  <si>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獻主會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馬善</t>
    </r>
    <r>
      <rPr>
        <sz val="8"/>
        <color rgb="FF000000"/>
        <rFont val="PMingLiU"/>
        <family val="1"/>
      </rPr>
      <t>樂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Eugene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Mazenod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late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</si>
  <si>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獻主會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Oblate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</si>
  <si>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何</t>
    </r>
    <r>
      <rPr>
        <sz val="8"/>
        <color rgb="FF000000"/>
        <rFont val="PMingLiU"/>
        <family val="1"/>
      </rPr>
      <t>壽南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#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PLK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anley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</si>
  <si>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十架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PMingLiU"/>
        <family val="1"/>
      </rPr>
      <t>暫定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>名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#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os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posed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</si>
  <si>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PMingLiU"/>
        <family val="1"/>
      </rPr>
      <t>福德學校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Bishop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Ford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</si>
  <si>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浸信會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虹小學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(B)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Baptist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Rainbow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</si>
  <si>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孔教學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大成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Confucian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</si>
  <si>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獻主會</t>
    </r>
    <r>
      <rPr>
        <sz val="8"/>
        <color rgb="FF000000"/>
        <rFont val="PMingLiU"/>
        <family val="1"/>
      </rPr>
      <t>溥</t>
    </r>
    <r>
      <rPr>
        <sz val="8"/>
        <color rgb="FF000000"/>
        <rFont val="PMingLiU"/>
        <family val="1"/>
      </rPr>
      <t>仁小學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(B)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Oblat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</si>
  <si>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天主教</t>
    </r>
    <r>
      <rPr>
        <sz val="8"/>
        <color rgb="FF000000"/>
        <rFont val="PMingLiU"/>
        <family val="1"/>
      </rPr>
      <t>博</t>
    </r>
    <r>
      <rPr>
        <sz val="8"/>
        <color rgb="FF000000"/>
        <rFont val="PMingLiU"/>
        <family val="1"/>
      </rPr>
      <t>智小學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Price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</si>
  <si>
    <r>
      <rPr>
        <sz val="8"/>
        <color rgb="FF000000"/>
        <rFont val="PMingLiU"/>
        <family val="1"/>
      </rPr>
      <t>黃大仙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>立小學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</si>
  <si>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天神嘉</t>
    </r>
    <r>
      <rPr>
        <sz val="8"/>
        <color rgb="FF000000"/>
        <rFont val="PMingLiU"/>
        <family val="1"/>
      </rPr>
      <t>諾</t>
    </r>
    <r>
      <rPr>
        <sz val="8"/>
        <color rgb="FF000000"/>
        <rFont val="PMingLiU"/>
        <family val="1"/>
      </rPr>
      <t>撒學校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Angels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Canossian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</si>
  <si>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馬頭涌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>立小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（紅磡</t>
    </r>
    <r>
      <rPr>
        <sz val="8"/>
        <color rgb="FF000000"/>
        <rFont val="PMingLiU"/>
        <family val="1"/>
      </rPr>
      <t>灣</t>
    </r>
    <r>
      <rPr>
        <sz val="8"/>
        <color rgb="FF000000"/>
        <rFont val="PMingLiU"/>
        <family val="1"/>
      </rPr>
      <t>）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(Hung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</si>
  <si>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奉</t>
    </r>
    <r>
      <rPr>
        <sz val="8"/>
        <color rgb="FF000000"/>
        <rFont val="PMingLiU"/>
        <family val="1"/>
      </rPr>
      <t>基小學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</si>
  <si>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奉</t>
    </r>
    <r>
      <rPr>
        <sz val="8"/>
        <color rgb="FF000000"/>
        <rFont val="PMingLiU"/>
        <family val="1"/>
      </rPr>
      <t>基千</t>
    </r>
    <r>
      <rPr>
        <sz val="8"/>
        <color rgb="FF000000"/>
        <rFont val="PMingLiU"/>
        <family val="1"/>
      </rPr>
      <t>禧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llenni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</si>
  <si>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葛量洪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>友會</t>
    </r>
    <r>
      <rPr>
        <sz val="8"/>
        <color rgb="FF000000"/>
        <rFont val="PMingLiU"/>
        <family val="1"/>
      </rPr>
      <t>黃</t>
    </r>
    <r>
      <rPr>
        <sz val="8"/>
        <color rgb="FF000000"/>
        <rFont val="PMingLiU"/>
        <family val="1"/>
      </rPr>
      <t>埔學校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GCEPSA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</si>
  <si>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黃埔宣</t>
    </r>
    <r>
      <rPr>
        <sz val="8"/>
        <color rgb="FF000000"/>
        <rFont val="PMingLiU"/>
        <family val="1"/>
      </rPr>
      <t>道</t>
    </r>
    <r>
      <rPr>
        <sz val="8"/>
        <color rgb="FF000000"/>
        <rFont val="PMingLiU"/>
        <family val="1"/>
      </rPr>
      <t xml:space="preserve">小學
</t>
    </r>
    <r>
      <rPr>
        <sz val="8"/>
        <color rgb="FF000000"/>
        <rFont val="Times New Roman"/>
        <family val="1"/>
      </rPr>
      <t>Alliance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chool,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poa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</si>
  <si>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提摩</t>
    </r>
    <r>
      <rPr>
        <sz val="8"/>
        <color rgb="FF000000"/>
        <rFont val="PMingLiU"/>
        <family val="1"/>
      </rPr>
      <t>太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th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</si>
  <si>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廣東道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>立小學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Canto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Roa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</si>
  <si>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東莞同</t>
    </r>
    <r>
      <rPr>
        <sz val="8"/>
        <color rgb="FF000000"/>
        <rFont val="PMingLiU"/>
        <family val="1"/>
      </rPr>
      <t>鄉</t>
    </r>
    <r>
      <rPr>
        <sz val="8"/>
        <color rgb="FF000000"/>
        <rFont val="PMingLiU"/>
        <family val="1"/>
      </rPr>
      <t>會方</t>
    </r>
    <r>
      <rPr>
        <sz val="8"/>
        <color rgb="FF000000"/>
        <rFont val="PMingLiU"/>
        <family val="1"/>
      </rPr>
      <t>樹</t>
    </r>
    <r>
      <rPr>
        <sz val="8"/>
        <color rgb="FF000000"/>
        <rFont val="PMingLiU"/>
        <family val="1"/>
      </rPr>
      <t>泉學校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TKDS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</si>
  <si>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大坑東</t>
    </r>
    <r>
      <rPr>
        <sz val="8"/>
        <color rgb="FF000000"/>
        <rFont val="PMingLiU"/>
        <family val="1"/>
      </rPr>
      <t>宣</t>
    </r>
    <r>
      <rPr>
        <sz val="8"/>
        <color rgb="FF000000"/>
        <rFont val="PMingLiU"/>
        <family val="1"/>
      </rPr>
      <t xml:space="preserve">道小學
</t>
    </r>
    <r>
      <rPr>
        <sz val="8"/>
        <color rgb="FF000000"/>
        <rFont val="Times New Roman"/>
        <family val="1"/>
      </rPr>
      <t>Alliance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chool,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Hang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ung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</si>
  <si>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安德</t>
    </r>
    <r>
      <rPr>
        <sz val="8"/>
        <color rgb="FF000000"/>
        <rFont val="PMingLiU"/>
        <family val="1"/>
      </rPr>
      <t>烈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Andrew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</si>
  <si>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五邑工</t>
    </r>
    <r>
      <rPr>
        <sz val="8"/>
        <color rgb="FF000000"/>
        <rFont val="PMingLiU"/>
        <family val="1"/>
      </rPr>
      <t>商</t>
    </r>
    <r>
      <rPr>
        <sz val="8"/>
        <color rgb="FF000000"/>
        <rFont val="PMingLiU"/>
        <family val="1"/>
      </rPr>
      <t>總會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Five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Distr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cts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Busi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</si>
  <si>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福小學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</si>
  <si>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香港四</t>
    </r>
    <r>
      <rPr>
        <sz val="8"/>
        <color rgb="FF000000"/>
        <rFont val="PMingLiU"/>
        <family val="1"/>
      </rPr>
      <t>邑</t>
    </r>
    <r>
      <rPr>
        <sz val="8"/>
        <color rgb="FF000000"/>
        <rFont val="PMingLiU"/>
        <family val="1"/>
      </rPr>
      <t>商工</t>
    </r>
    <r>
      <rPr>
        <sz val="8"/>
        <color rgb="FF000000"/>
        <rFont val="PMingLiU"/>
        <family val="1"/>
      </rPr>
      <t>總</t>
    </r>
    <r>
      <rPr>
        <sz val="8"/>
        <color rgb="FF000000"/>
        <rFont val="PMingLiU"/>
        <family val="1"/>
      </rPr>
      <t>會新會</t>
    </r>
    <r>
      <rPr>
        <sz val="8"/>
        <color rgb="FF000000"/>
        <rFont val="PMingLiU"/>
        <family val="1"/>
      </rPr>
      <t>商</t>
    </r>
    <r>
      <rPr>
        <sz val="8"/>
        <color rgb="FF000000"/>
        <rFont val="PMingLiU"/>
        <family val="1"/>
      </rPr>
      <t>會學校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Sze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Comm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rci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l
</t>
    </r>
    <r>
      <rPr>
        <sz val="8"/>
        <color rgb="FF000000"/>
        <rFont val="Times New Roman"/>
        <family val="1"/>
      </rPr>
      <t>Society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</si>
  <si>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福榮街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>立小學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Fuk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</si>
  <si>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白田天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教小學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</si>
  <si>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天主教</t>
    </r>
    <r>
      <rPr>
        <sz val="8"/>
        <color rgb="FF000000"/>
        <rFont val="PMingLiU"/>
        <family val="1"/>
      </rPr>
      <t>善</t>
    </r>
    <r>
      <rPr>
        <sz val="8"/>
        <color rgb="FF000000"/>
        <rFont val="PMingLiU"/>
        <family val="1"/>
      </rPr>
      <t>導小學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Good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</si>
  <si>
    <r>
      <rPr>
        <sz val="8"/>
        <color rgb="FF000000"/>
        <rFont val="PMingLiU"/>
        <family val="1"/>
      </rPr>
      <t>瑪利諾</t>
    </r>
    <r>
      <rPr>
        <sz val="8"/>
        <color rgb="FF000000"/>
        <rFont val="PMingLiU"/>
        <family val="1"/>
      </rPr>
      <t>神</t>
    </r>
    <r>
      <rPr>
        <sz val="8"/>
        <color rgb="FF000000"/>
        <rFont val="PMingLiU"/>
        <family val="1"/>
      </rPr>
      <t>父教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學校（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學部</t>
    </r>
    <r>
      <rPr>
        <sz val="8"/>
        <color rgb="FF000000"/>
        <rFont val="PMingLiU"/>
        <family val="1"/>
      </rPr>
      <t>）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knoll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Fathers’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Section)</t>
    </r>
  </si>
  <si>
    <r>
      <rPr>
        <sz val="8"/>
        <color rgb="FF000000"/>
        <rFont val="PMingLiU"/>
        <family val="1"/>
      </rPr>
      <t>深水埔</t>
    </r>
    <r>
      <rPr>
        <sz val="8"/>
        <color rgb="FF000000"/>
        <rFont val="PMingLiU"/>
        <family val="1"/>
      </rPr>
      <t>街</t>
    </r>
    <r>
      <rPr>
        <sz val="8"/>
        <color rgb="FF000000"/>
        <rFont val="PMingLiU"/>
        <family val="1"/>
      </rPr>
      <t>坊福</t>
    </r>
    <r>
      <rPr>
        <sz val="8"/>
        <color rgb="FF000000"/>
        <rFont val="PMingLiU"/>
        <family val="1"/>
      </rPr>
      <t>利</t>
    </r>
    <r>
      <rPr>
        <sz val="8"/>
        <color rgb="FF000000"/>
        <rFont val="PMingLiU"/>
        <family val="1"/>
      </rPr>
      <t>會小學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Sha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shuipo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K/F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</si>
  <si>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多馬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</si>
  <si>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聖方濟</t>
    </r>
    <r>
      <rPr>
        <sz val="8"/>
        <color rgb="FF000000"/>
        <rFont val="PMingLiU"/>
        <family val="1"/>
      </rPr>
      <t>愛</t>
    </r>
    <r>
      <rPr>
        <sz val="8"/>
        <color rgb="FF000000"/>
        <rFont val="PMingLiU"/>
        <family val="1"/>
      </rPr>
      <t>德小學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Francis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Assisi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Caritas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</si>
  <si>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基督教</t>
    </r>
    <r>
      <rPr>
        <sz val="8"/>
        <color rgb="FF000000"/>
        <rFont val="PMingLiU"/>
        <family val="1"/>
      </rPr>
      <t>香</t>
    </r>
    <r>
      <rPr>
        <sz val="8"/>
        <color rgb="FF000000"/>
        <rFont val="PMingLiU"/>
        <family val="1"/>
      </rPr>
      <t>港信</t>
    </r>
    <r>
      <rPr>
        <sz val="8"/>
        <color rgb="FF000000"/>
        <rFont val="PMingLiU"/>
        <family val="1"/>
      </rPr>
      <t>義</t>
    </r>
    <r>
      <rPr>
        <sz val="8"/>
        <color rgb="FF000000"/>
        <rFont val="PMingLiU"/>
        <family val="1"/>
      </rPr>
      <t>會深信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ELCHK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Faith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theran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</si>
  <si>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寶血會</t>
    </r>
    <r>
      <rPr>
        <sz val="8"/>
        <color rgb="FF000000"/>
        <rFont val="PMingLiU"/>
        <family val="1"/>
      </rPr>
      <t>嘉</t>
    </r>
    <r>
      <rPr>
        <sz val="8"/>
        <color rgb="FF000000"/>
        <rFont val="PMingLiU"/>
        <family val="1"/>
      </rPr>
      <t>靈學校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Ka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Precious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Blo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</si>
  <si>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PMingLiU"/>
        <family val="1"/>
      </rPr>
      <t>旅港開</t>
    </r>
    <r>
      <rPr>
        <sz val="8"/>
        <color rgb="FF000000"/>
        <rFont val="PMingLiU"/>
        <family val="1"/>
      </rPr>
      <t>平</t>
    </r>
    <r>
      <rPr>
        <sz val="8"/>
        <color rgb="FF000000"/>
        <rFont val="PMingLiU"/>
        <family val="1"/>
      </rPr>
      <t>商會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Hoi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</si>
  <si>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荔枝角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Laichikok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</si>
  <si>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深水埗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>立小學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Sha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</si>
  <si>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紀文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 xml:space="preserve">學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</si>
  <si>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愛小學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</si>
  <si>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協</t>
    </r>
    <r>
      <rPr>
        <sz val="8"/>
        <color rgb="FF000000"/>
        <rFont val="PMingLiU"/>
        <family val="1"/>
      </rPr>
      <t>和小學</t>
    </r>
    <r>
      <rPr>
        <sz val="8"/>
        <color rgb="FF000000"/>
        <rFont val="PMingLiU"/>
        <family val="1"/>
      </rPr>
      <t>（</t>
    </r>
    <r>
      <rPr>
        <sz val="8"/>
        <color rgb="FF000000"/>
        <rFont val="PMingLiU"/>
        <family val="1"/>
      </rPr>
      <t>長沙</t>
    </r>
    <r>
      <rPr>
        <sz val="8"/>
        <color rgb="FF000000"/>
        <rFont val="PMingLiU"/>
        <family val="1"/>
      </rPr>
      <t>灣</t>
    </r>
    <r>
      <rPr>
        <sz val="8"/>
        <color rgb="FF000000"/>
        <rFont val="PMingLiU"/>
        <family val="1"/>
      </rPr>
      <t>）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Heep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(Cheung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Sha
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</si>
  <si>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PMingLiU"/>
        <family val="1"/>
      </rPr>
      <t>李鄭屋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>立小學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Chen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</si>
  <si>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拔萃小學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Diocesan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Preparatory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</si>
  <si>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喇沙小學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Sall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</si>
  <si>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華德學校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Bisho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</si>
  <si>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九龍塘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>立小學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Kowloon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</si>
  <si>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瑪利諾</t>
    </r>
    <r>
      <rPr>
        <sz val="8"/>
        <color rgb="FF000000"/>
        <rFont val="PMingLiU"/>
        <family val="1"/>
      </rPr>
      <t>修</t>
    </r>
    <r>
      <rPr>
        <sz val="8"/>
        <color rgb="FF000000"/>
        <rFont val="PMingLiU"/>
        <family val="1"/>
      </rPr>
      <t>院學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>（小學</t>
    </r>
    <r>
      <rPr>
        <sz val="8"/>
        <color rgb="FF000000"/>
        <rFont val="PMingLiU"/>
        <family val="1"/>
      </rPr>
      <t>部</t>
    </r>
    <r>
      <rPr>
        <sz val="8"/>
        <color rgb="FF000000"/>
        <rFont val="PMingLiU"/>
        <family val="1"/>
      </rPr>
      <t>）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Mar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knoll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Conve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Section)</t>
    </r>
  </si>
  <si>
    <r>
      <rPr>
        <sz val="8"/>
        <color rgb="FF000000"/>
        <rFont val="PMingLiU"/>
        <family val="1"/>
      </rPr>
      <t>耀山學校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</si>
  <si>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樂善堂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</si>
  <si>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嘉諾撒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家學校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ssian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</si>
  <si>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嘉諾撒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家學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>（九龍</t>
    </r>
    <r>
      <rPr>
        <sz val="8"/>
        <color rgb="FF000000"/>
        <rFont val="PMingLiU"/>
        <family val="1"/>
      </rPr>
      <t>塘</t>
    </r>
    <r>
      <rPr>
        <sz val="8"/>
        <color rgb="FF000000"/>
        <rFont val="PMingLiU"/>
        <family val="1"/>
      </rPr>
      <t>）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Holy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ssian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(Kowloon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ng)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</si>
  <si>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華小學</t>
    </r>
    <r>
      <rPr>
        <sz val="8"/>
        <color rgb="FF000000"/>
        <rFont val="PMingLiU"/>
        <family val="1"/>
      </rPr>
      <t>（</t>
    </r>
    <r>
      <rPr>
        <sz val="8"/>
        <color rgb="FF000000"/>
        <rFont val="PMingLiU"/>
        <family val="1"/>
      </rPr>
      <t>九龍</t>
    </r>
    <r>
      <rPr>
        <sz val="8"/>
        <color rgb="FF000000"/>
        <rFont val="PMingLiU"/>
        <family val="1"/>
      </rPr>
      <t>塘</t>
    </r>
    <r>
      <rPr>
        <sz val="8"/>
        <color rgb="FF000000"/>
        <rFont val="PMingLiU"/>
        <family val="1"/>
      </rPr>
      <t xml:space="preserve">）
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(Kowl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</si>
  <si>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PMingLiU"/>
        <family val="1"/>
      </rPr>
      <t>九龍塘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</t>
    </r>
    <r>
      <rPr>
        <sz val="8"/>
        <color rgb="FF000000"/>
        <rFont val="PMingLiU"/>
        <family val="1"/>
      </rPr>
      <t>華</t>
    </r>
    <r>
      <rPr>
        <sz val="8"/>
        <color rgb="FF000000"/>
        <rFont val="PMingLiU"/>
        <family val="1"/>
      </rPr>
      <t>德學校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PMingLiU"/>
        <family val="1"/>
      </rPr>
      <t>（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Kowloon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hop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alsh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</si>
  <si>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浸信會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虹小學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Baptist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Rainbow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</si>
  <si>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黃大仙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</si>
  <si>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孔教學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大成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Confucian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</si>
  <si>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德小學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</si>
  <si>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獻主會</t>
    </r>
    <r>
      <rPr>
        <sz val="8"/>
        <color rgb="FF000000"/>
        <rFont val="PMingLiU"/>
        <family val="1"/>
      </rPr>
      <t>溥</t>
    </r>
    <r>
      <rPr>
        <sz val="8"/>
        <color rgb="FF000000"/>
        <rFont val="PMingLiU"/>
        <family val="1"/>
      </rPr>
      <t>仁小學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Oblat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</si>
  <si>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天主教</t>
    </r>
    <r>
      <rPr>
        <sz val="8"/>
        <color rgb="FF000000"/>
        <rFont val="PMingLiU"/>
        <family val="1"/>
      </rPr>
      <t>伍</t>
    </r>
    <r>
      <rPr>
        <sz val="8"/>
        <color rgb="FF000000"/>
        <rFont val="PMingLiU"/>
        <family val="1"/>
      </rPr>
      <t>華小學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</si>
  <si>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聖博德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Patrick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</si>
  <si>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福德學校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Bishop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Ford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</si>
  <si>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浸信會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虹小學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Baptist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Rainbow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</si>
  <si>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黃大仙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</si>
  <si>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孔教學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大成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Confucian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</si>
  <si>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德小學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</si>
  <si>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獻主會</t>
    </r>
    <r>
      <rPr>
        <sz val="8"/>
        <color rgb="FF000000"/>
        <rFont val="PMingLiU"/>
        <family val="1"/>
      </rPr>
      <t>溥</t>
    </r>
    <r>
      <rPr>
        <sz val="8"/>
        <color rgb="FF000000"/>
        <rFont val="PMingLiU"/>
        <family val="1"/>
      </rPr>
      <t>仁小學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Oblat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</si>
  <si>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天主教</t>
    </r>
    <r>
      <rPr>
        <sz val="8"/>
        <color rgb="FF000000"/>
        <rFont val="PMingLiU"/>
        <family val="1"/>
      </rPr>
      <t>伍</t>
    </r>
    <r>
      <rPr>
        <sz val="8"/>
        <color rgb="FF000000"/>
        <rFont val="PMingLiU"/>
        <family val="1"/>
      </rPr>
      <t>華小學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</si>
  <si>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天主教</t>
    </r>
    <r>
      <rPr>
        <sz val="8"/>
        <color rgb="FF000000"/>
        <rFont val="PMingLiU"/>
        <family val="1"/>
      </rPr>
      <t>博</t>
    </r>
    <r>
      <rPr>
        <sz val="8"/>
        <color rgb="FF000000"/>
        <rFont val="PMingLiU"/>
        <family val="1"/>
      </rPr>
      <t>智小學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Price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</si>
  <si>
    <r>
      <rPr>
        <sz val="8"/>
        <color rgb="FF000000"/>
        <rFont val="PMingLiU"/>
        <family val="1"/>
      </rPr>
      <t>黃大仙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>立小學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</si>
  <si>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嘉諾撒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Canoss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</si>
  <si>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華小學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</si>
  <si>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陳</t>
    </r>
    <r>
      <rPr>
        <sz val="8"/>
        <color rgb="FF000000"/>
        <rFont val="PMingLiU"/>
        <family val="1"/>
      </rPr>
      <t>南昌</t>
    </r>
    <r>
      <rPr>
        <sz val="8"/>
        <color rgb="FF000000"/>
        <rFont val="PMingLiU"/>
        <family val="1"/>
      </rPr>
      <t>夫</t>
    </r>
    <r>
      <rPr>
        <sz val="8"/>
        <color rgb="FF000000"/>
        <rFont val="PMingLiU"/>
        <family val="1"/>
      </rPr>
      <t>人小學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Mrs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Chon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</si>
  <si>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彩雲聖</t>
    </r>
    <r>
      <rPr>
        <sz val="8"/>
        <color rgb="FF000000"/>
        <rFont val="PMingLiU"/>
        <family val="1"/>
      </rPr>
      <t>若</t>
    </r>
    <r>
      <rPr>
        <sz val="8"/>
        <color rgb="FF000000"/>
        <rFont val="PMingLiU"/>
        <family val="1"/>
      </rPr>
      <t>瑟小學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Choi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Joseph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</si>
  <si>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真鐸學校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Chun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</si>
  <si>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慈小學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</si>
  <si>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伊斯蘭</t>
    </r>
    <r>
      <rPr>
        <sz val="8"/>
        <color rgb="FF000000"/>
        <rFont val="PMingLiU"/>
        <family val="1"/>
      </rPr>
      <t>鮑</t>
    </r>
    <r>
      <rPr>
        <sz val="8"/>
        <color rgb="FF000000"/>
        <rFont val="PMingLiU"/>
        <family val="1"/>
      </rPr>
      <t>伯濤</t>
    </r>
    <r>
      <rPr>
        <sz val="8"/>
        <color rgb="FF000000"/>
        <rFont val="PMingLiU"/>
        <family val="1"/>
      </rPr>
      <t>紀</t>
    </r>
    <r>
      <rPr>
        <sz val="8"/>
        <color rgb="FF000000"/>
        <rFont val="PMingLiU"/>
        <family val="1"/>
      </rPr>
      <t>念小學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Is</t>
    </r>
    <r>
      <rPr>
        <sz val="8"/>
        <color rgb="FF000000"/>
        <rFont val="Times New Roman"/>
        <family val="1"/>
      </rPr>
      <t>la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Dharwoo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</si>
  <si>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嗇色園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辦可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Lap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ponso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by
</t>
    </r>
    <r>
      <rPr>
        <sz val="8"/>
        <color rgb="FF000000"/>
        <rFont val="Times New Roman"/>
        <family val="1"/>
      </rPr>
      <t>Sik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en)</t>
    </r>
  </si>
  <si>
    <r>
      <rPr>
        <sz val="8"/>
        <color rgb="FF000000"/>
        <rFont val="PMingLiU"/>
        <family val="1"/>
      </rPr>
      <t>聖文德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Bonaventure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</si>
  <si>
    <r>
      <rPr>
        <sz val="8"/>
        <color rgb="FF000000"/>
        <rFont val="PMingLiU"/>
        <family val="1"/>
      </rPr>
      <t>慈雲山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文德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Bonaventure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</si>
  <si>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錦</t>
    </r>
    <r>
      <rPr>
        <sz val="8"/>
        <color rgb="FF000000"/>
        <rFont val="PMingLiU"/>
        <family val="1"/>
      </rPr>
      <t>泰小學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</si>
  <si>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聖博德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（</t>
    </r>
    <r>
      <rPr>
        <sz val="8"/>
        <color rgb="FF000000"/>
        <rFont val="PMingLiU"/>
        <family val="1"/>
      </rPr>
      <t>蒲崗村道</t>
    </r>
    <r>
      <rPr>
        <sz val="8"/>
        <color rgb="FF000000"/>
        <rFont val="PMingLiU"/>
        <family val="1"/>
      </rPr>
      <t>）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Patrick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School
</t>
    </r>
    <r>
      <rPr>
        <sz val="8"/>
        <color rgb="FF000000"/>
        <rFont val="Times New Roman"/>
        <family val="1"/>
      </rPr>
      <t>(Po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illage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Road)</t>
    </r>
  </si>
  <si>
    <r>
      <rPr>
        <sz val="8"/>
        <color rgb="FF000000"/>
        <rFont val="PMingLiU"/>
        <family val="1"/>
      </rPr>
      <t>慈雲山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</si>
  <si>
    <r>
      <rPr>
        <sz val="8"/>
        <color rgb="FF000000"/>
        <rFont val="PMingLiU"/>
        <family val="1"/>
      </rPr>
      <t>嘉諾撒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（</t>
    </r>
    <r>
      <rPr>
        <sz val="8"/>
        <color rgb="FF000000"/>
        <rFont val="PMingLiU"/>
        <family val="1"/>
      </rPr>
      <t>新</t>
    </r>
    <r>
      <rPr>
        <sz val="8"/>
        <color rgb="FF000000"/>
        <rFont val="PMingLiU"/>
        <family val="1"/>
      </rPr>
      <t>蒲</t>
    </r>
    <r>
      <rPr>
        <sz val="8"/>
        <color rgb="FF000000"/>
        <rFont val="PMingLiU"/>
        <family val="1"/>
      </rPr>
      <t>崗</t>
    </r>
    <r>
      <rPr>
        <sz val="8"/>
        <color rgb="FF000000"/>
        <rFont val="PMingLiU"/>
        <family val="1"/>
      </rPr>
      <t>）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Canossa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(San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Kong)</t>
    </r>
  </si>
  <si>
    <r>
      <rPr>
        <sz val="8"/>
        <color rgb="FF000000"/>
        <rFont val="PMingLiU"/>
        <family val="1"/>
      </rPr>
      <t>佛教慈</t>
    </r>
    <r>
      <rPr>
        <sz val="8"/>
        <color rgb="FF000000"/>
        <rFont val="PMingLiU"/>
        <family val="1"/>
      </rPr>
      <t>敬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Buddhist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</si>
  <si>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迦密梁</t>
    </r>
    <r>
      <rPr>
        <sz val="8"/>
        <color rgb="FF000000"/>
        <rFont val="PMingLiU"/>
        <family val="1"/>
      </rPr>
      <t>省</t>
    </r>
    <r>
      <rPr>
        <sz val="8"/>
        <color rgb="FF000000"/>
        <rFont val="PMingLiU"/>
        <family val="1"/>
      </rPr>
      <t>德學校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Car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</si>
  <si>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佐敦谷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若瑟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Jordan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alley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seph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</si>
  <si>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浸信宣</t>
    </r>
    <r>
      <rPr>
        <sz val="8"/>
        <color rgb="FF000000"/>
        <rFont val="PMingLiU"/>
        <family val="1"/>
      </rPr>
      <t>道</t>
    </r>
    <r>
      <rPr>
        <sz val="8"/>
        <color rgb="FF000000"/>
        <rFont val="PMingLiU"/>
        <family val="1"/>
      </rPr>
      <t>會呂</t>
    </r>
    <r>
      <rPr>
        <sz val="8"/>
        <color rgb="FF000000"/>
        <rFont val="PMingLiU"/>
        <family val="1"/>
      </rPr>
      <t>明</t>
    </r>
    <r>
      <rPr>
        <sz val="8"/>
        <color rgb="FF000000"/>
        <rFont val="PMingLiU"/>
        <family val="1"/>
      </rPr>
      <t>才小學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Choi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</si>
  <si>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坪石天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教小學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Shek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</t>
    </r>
    <r>
      <rPr>
        <sz val="8"/>
        <color rgb="FF000000"/>
        <rFont val="Times New Roman"/>
        <family val="1"/>
      </rPr>
      <t>tate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</si>
  <si>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約翰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John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</si>
  <si>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天主教</t>
    </r>
    <r>
      <rPr>
        <sz val="8"/>
        <color rgb="FF000000"/>
        <rFont val="PMingLiU"/>
        <family val="1"/>
      </rPr>
      <t>柏</t>
    </r>
    <r>
      <rPr>
        <sz val="8"/>
        <color rgb="FF000000"/>
        <rFont val="PMingLiU"/>
        <family val="1"/>
      </rPr>
      <t>德學校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Bishop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Paschang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</si>
  <si>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九</t>
    </r>
    <r>
      <rPr>
        <sz val="8"/>
        <color rgb="FF000000"/>
        <rFont val="PMingLiU"/>
        <family val="1"/>
      </rPr>
      <t>龍灣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樂小學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Kowloon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</si>
  <si>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九龍灣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若翰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Kowloon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ohn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Baptist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Catholic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</si>
  <si>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基督教</t>
    </r>
    <r>
      <rPr>
        <sz val="8"/>
        <color rgb="FF000000"/>
        <rFont val="PMingLiU"/>
        <family val="1"/>
      </rPr>
      <t>宣</t>
    </r>
    <r>
      <rPr>
        <sz val="8"/>
        <color rgb="FF000000"/>
        <rFont val="PMingLiU"/>
        <family val="1"/>
      </rPr>
      <t>道會</t>
    </r>
    <r>
      <rPr>
        <sz val="8"/>
        <color rgb="FF000000"/>
        <rFont val="PMingLiU"/>
        <family val="1"/>
      </rPr>
      <t>宣</t>
    </r>
    <r>
      <rPr>
        <sz val="8"/>
        <color rgb="FF000000"/>
        <rFont val="PMingLiU"/>
        <family val="1"/>
      </rPr>
      <t>基小學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PMingLiU"/>
        <family val="1"/>
      </rPr>
      <t>坪</t>
    </r>
    <r>
      <rPr>
        <sz val="8"/>
        <color rgb="FF000000"/>
        <rFont val="PMingLiU"/>
        <family val="1"/>
      </rPr>
      <t>石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PMingLiU"/>
        <family val="1"/>
      </rPr>
      <t>暫定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>名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(N)
</t>
    </r>
    <r>
      <rPr>
        <sz val="8"/>
        <color rgb="FF000000"/>
        <rFont val="Times New Roman"/>
        <family val="1"/>
      </rPr>
      <t>Chr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ssionary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Alliance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Kei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</t>
    </r>
    <r>
      <rPr>
        <sz val="8"/>
        <color rgb="FF000000"/>
        <rFont val="Times New Roman"/>
        <family val="1"/>
      </rPr>
      <t>in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Shek)
</t>
    </r>
    <r>
      <rPr>
        <sz val="8"/>
        <color rgb="FF000000"/>
        <rFont val="Times New Roman"/>
        <family val="1"/>
      </rPr>
      <t>(Proposed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</si>
  <si>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PMingLiU"/>
        <family val="1"/>
      </rPr>
      <t>基督教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約教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堅樂第</t>
    </r>
    <r>
      <rPr>
        <sz val="8"/>
        <color rgb="FF000000"/>
        <rFont val="PMingLiU"/>
        <family val="1"/>
      </rPr>
      <t>二</t>
    </r>
    <r>
      <rPr>
        <sz val="8"/>
        <color rgb="FF000000"/>
        <rFont val="PMingLiU"/>
        <family val="1"/>
      </rPr>
      <t xml:space="preserve">小學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PMingLiU"/>
        <family val="1"/>
      </rPr>
      <t>暫定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>名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(N)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ssion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Convenant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Church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Holm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Glad
</t>
    </r>
    <r>
      <rPr>
        <sz val="8"/>
        <color rgb="FF000000"/>
        <rFont val="Times New Roman"/>
        <family val="1"/>
      </rPr>
      <t>No.2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(Proposed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e)</t>
    </r>
  </si>
  <si>
    <r>
      <rPr>
        <sz val="8"/>
        <color rgb="FF000000"/>
        <rFont val="PMingLiU"/>
        <family val="1"/>
      </rPr>
      <t>觀塘官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>（</t>
    </r>
    <r>
      <rPr>
        <sz val="8"/>
        <color rgb="FF000000"/>
        <rFont val="PMingLiU"/>
        <family val="1"/>
      </rPr>
      <t>秀明道）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Kwun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(Sau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Road)</t>
    </r>
  </si>
  <si>
    <r>
      <rPr>
        <sz val="8"/>
        <color rgb="FF000000"/>
        <rFont val="PMingLiU"/>
        <family val="1"/>
      </rPr>
      <t>觀塘官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Kwun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</si>
  <si>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香港道</t>
    </r>
    <r>
      <rPr>
        <sz val="8"/>
        <color rgb="FF000000"/>
        <rFont val="PMingLiU"/>
        <family val="1"/>
      </rPr>
      <t>教</t>
    </r>
    <r>
      <rPr>
        <sz val="8"/>
        <color rgb="FF000000"/>
        <rFont val="PMingLiU"/>
        <family val="1"/>
      </rPr>
      <t>聯合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雲泉學校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aoist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Association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</si>
  <si>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李</t>
    </r>
    <r>
      <rPr>
        <sz val="8"/>
        <color rgb="FF000000"/>
        <rFont val="PMingLiU"/>
        <family val="1"/>
      </rPr>
      <t>兆強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</si>
  <si>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德</t>
    </r>
    <r>
      <rPr>
        <sz val="8"/>
        <color rgb="FF000000"/>
        <rFont val="PMingLiU"/>
        <family val="1"/>
      </rPr>
      <t>田李</t>
    </r>
    <r>
      <rPr>
        <sz val="8"/>
        <color rgb="FF000000"/>
        <rFont val="PMingLiU"/>
        <family val="1"/>
      </rPr>
      <t>兆</t>
    </r>
    <r>
      <rPr>
        <sz val="8"/>
        <color rgb="FF000000"/>
        <rFont val="PMingLiU"/>
        <family val="1"/>
      </rPr>
      <t>強小學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</si>
  <si>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閩僑小學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Man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Association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</si>
  <si>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聖若翰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John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Bapti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</si>
  <si>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樂善堂</t>
    </r>
    <r>
      <rPr>
        <sz val="8"/>
        <color rgb="FF000000"/>
        <rFont val="PMingLiU"/>
        <family val="1"/>
      </rPr>
      <t>楊</t>
    </r>
    <r>
      <rPr>
        <sz val="8"/>
        <color rgb="FF000000"/>
        <rFont val="PMingLiU"/>
        <family val="1"/>
      </rPr>
      <t>仲明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</si>
  <si>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樂小學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</si>
  <si>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顯小學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</si>
  <si>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法小學</t>
    </r>
    <r>
      <rPr>
        <sz val="8"/>
        <color rgb="FF000000"/>
        <rFont val="PMingLiU"/>
        <family val="1"/>
      </rPr>
      <t>（</t>
    </r>
    <r>
      <rPr>
        <sz val="8"/>
        <color rgb="FF000000"/>
        <rFont val="PMingLiU"/>
        <family val="1"/>
      </rPr>
      <t>油塘</t>
    </r>
    <r>
      <rPr>
        <sz val="8"/>
        <color rgb="FF000000"/>
        <rFont val="PMingLiU"/>
        <family val="1"/>
      </rPr>
      <t>）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Faat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ong)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</si>
  <si>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油</t>
    </r>
    <r>
      <rPr>
        <sz val="8"/>
        <color rgb="FF000000"/>
        <rFont val="PMingLiU"/>
        <family val="1"/>
      </rPr>
      <t>塘基</t>
    </r>
    <r>
      <rPr>
        <sz val="8"/>
        <color rgb="FF000000"/>
        <rFont val="PMingLiU"/>
        <family val="1"/>
      </rPr>
      <t>顯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autong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</si>
  <si>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藍田循</t>
    </r>
    <r>
      <rPr>
        <sz val="8"/>
        <color rgb="FF000000"/>
        <rFont val="PMingLiU"/>
        <family val="1"/>
      </rPr>
      <t>道</t>
    </r>
    <r>
      <rPr>
        <sz val="8"/>
        <color rgb="FF000000"/>
        <rFont val="PMingLiU"/>
        <family val="1"/>
      </rPr>
      <t>衛理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Methodist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</si>
  <si>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香港道</t>
    </r>
    <r>
      <rPr>
        <sz val="8"/>
        <color rgb="FF000000"/>
        <rFont val="PMingLiU"/>
        <family val="1"/>
      </rPr>
      <t>教</t>
    </r>
    <r>
      <rPr>
        <sz val="8"/>
        <color rgb="FF000000"/>
        <rFont val="PMingLiU"/>
        <family val="1"/>
      </rPr>
      <t>聯合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圓玄學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陳呂</t>
    </r>
    <r>
      <rPr>
        <sz val="8"/>
        <color rgb="FF000000"/>
        <rFont val="PMingLiU"/>
        <family val="1"/>
      </rPr>
      <t>重</t>
    </r>
    <r>
      <rPr>
        <sz val="8"/>
        <color rgb="FF000000"/>
        <rFont val="PMingLiU"/>
        <family val="1"/>
      </rPr>
      <t>德紀念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校
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HK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aoist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The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Institute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Chan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</si>
  <si>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聖愛德</t>
    </r>
    <r>
      <rPr>
        <sz val="8"/>
        <color rgb="FF000000"/>
        <rFont val="PMingLiU"/>
        <family val="1"/>
      </rPr>
      <t>華</t>
    </r>
    <r>
      <rPr>
        <sz val="8"/>
        <color rgb="FF000000"/>
        <rFont val="PMingLiU"/>
        <family val="1"/>
      </rPr>
      <t>天主</t>
    </r>
    <r>
      <rPr>
        <sz val="8"/>
        <color rgb="FF000000"/>
        <rFont val="PMingLiU"/>
        <family val="1"/>
      </rPr>
      <t>教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war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</si>
  <si>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樂華天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教小學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</si>
  <si>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基督教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約教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堅樂小學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ssion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Covenant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Church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Holm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Glad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</si>
  <si>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秀明小學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</si>
  <si>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路德會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馬太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校（秀</t>
    </r>
    <r>
      <rPr>
        <sz val="8"/>
        <color rgb="FF000000"/>
        <rFont val="PMingLiU"/>
        <family val="1"/>
      </rPr>
      <t>茂</t>
    </r>
    <r>
      <rPr>
        <sz val="8"/>
        <color rgb="FF000000"/>
        <rFont val="PMingLiU"/>
        <family val="1"/>
      </rPr>
      <t>坪）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Matthew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theran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(Sau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Mau
</t>
    </r>
    <r>
      <rPr>
        <sz val="8"/>
        <color rgb="FF000000"/>
        <rFont val="Times New Roman"/>
        <family val="1"/>
      </rPr>
      <t>Ping)</t>
    </r>
  </si>
  <si>
    <r>
      <rPr>
        <sz val="8"/>
        <color rgb="FF000000"/>
        <rFont val="PMingLiU"/>
        <family val="1"/>
      </rPr>
      <t>秀茂坪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</si>
  <si>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法小學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Faat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</si>
  <si>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聖安當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Antonius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</si>
  <si>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天主教</t>
    </r>
    <r>
      <rPr>
        <sz val="8"/>
        <color rgb="FF000000"/>
        <rFont val="PMingLiU"/>
        <family val="1"/>
      </rPr>
      <t>佑</t>
    </r>
    <r>
      <rPr>
        <sz val="8"/>
        <color rgb="FF000000"/>
        <rFont val="PMingLiU"/>
        <family val="1"/>
      </rPr>
      <t>華小學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Our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China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</si>
  <si>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佛教慈</t>
    </r>
    <r>
      <rPr>
        <sz val="8"/>
        <color rgb="FF000000"/>
        <rFont val="PMingLiU"/>
        <family val="1"/>
      </rPr>
      <t>敬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Buddhist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</si>
  <si>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迦密梁</t>
    </r>
    <r>
      <rPr>
        <sz val="8"/>
        <color rgb="FF000000"/>
        <rFont val="PMingLiU"/>
        <family val="1"/>
      </rPr>
      <t>省</t>
    </r>
    <r>
      <rPr>
        <sz val="8"/>
        <color rgb="FF000000"/>
        <rFont val="PMingLiU"/>
        <family val="1"/>
      </rPr>
      <t>德學校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(B)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Car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</si>
  <si>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佐敦谷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若瑟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(B)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Jordan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alley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seph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</si>
  <si>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浸信宣</t>
    </r>
    <r>
      <rPr>
        <sz val="8"/>
        <color rgb="FF000000"/>
        <rFont val="PMingLiU"/>
        <family val="1"/>
      </rPr>
      <t>道</t>
    </r>
    <r>
      <rPr>
        <sz val="8"/>
        <color rgb="FF000000"/>
        <rFont val="PMingLiU"/>
        <family val="1"/>
      </rPr>
      <t>會呂</t>
    </r>
    <r>
      <rPr>
        <sz val="8"/>
        <color rgb="FF000000"/>
        <rFont val="PMingLiU"/>
        <family val="1"/>
      </rPr>
      <t>明</t>
    </r>
    <r>
      <rPr>
        <sz val="8"/>
        <color rgb="FF000000"/>
        <rFont val="PMingLiU"/>
        <family val="1"/>
      </rPr>
      <t>才小學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(B)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Choi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</si>
  <si>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坪石天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教小學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Ping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Shek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</t>
    </r>
    <r>
      <rPr>
        <sz val="8"/>
        <color rgb="FF000000"/>
        <rFont val="Times New Roman"/>
        <family val="1"/>
      </rPr>
      <t>tate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</si>
  <si>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約翰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John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</si>
  <si>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天主教</t>
    </r>
    <r>
      <rPr>
        <sz val="8"/>
        <color rgb="FF000000"/>
        <rFont val="PMingLiU"/>
        <family val="1"/>
      </rPr>
      <t>柏</t>
    </r>
    <r>
      <rPr>
        <sz val="8"/>
        <color rgb="FF000000"/>
        <rFont val="PMingLiU"/>
        <family val="1"/>
      </rPr>
      <t>德學校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(B)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Bishop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Paschang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</si>
  <si>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九</t>
    </r>
    <r>
      <rPr>
        <sz val="8"/>
        <color rgb="FF000000"/>
        <rFont val="PMingLiU"/>
        <family val="1"/>
      </rPr>
      <t>龍灣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樂小學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Kowloon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</si>
  <si>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九龍灣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若翰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Kowloon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ohn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Baptist
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</si>
  <si>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基督教</t>
    </r>
    <r>
      <rPr>
        <sz val="8"/>
        <color rgb="FF000000"/>
        <rFont val="PMingLiU"/>
        <family val="1"/>
      </rPr>
      <t>宣</t>
    </r>
    <r>
      <rPr>
        <sz val="8"/>
        <color rgb="FF000000"/>
        <rFont val="PMingLiU"/>
        <family val="1"/>
      </rPr>
      <t>道會</t>
    </r>
    <r>
      <rPr>
        <sz val="8"/>
        <color rgb="FF000000"/>
        <rFont val="PMingLiU"/>
        <family val="1"/>
      </rPr>
      <t>宣</t>
    </r>
    <r>
      <rPr>
        <sz val="8"/>
        <color rgb="FF000000"/>
        <rFont val="PMingLiU"/>
        <family val="1"/>
      </rPr>
      <t>基小學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PMingLiU"/>
        <family val="1"/>
      </rPr>
      <t>坪</t>
    </r>
    <r>
      <rPr>
        <sz val="8"/>
        <color rgb="FF000000"/>
        <rFont val="PMingLiU"/>
        <family val="1"/>
      </rPr>
      <t>石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PMingLiU"/>
        <family val="1"/>
      </rPr>
      <t>暫定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>名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(N)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Chr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ssionary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Alliance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Kei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</t>
    </r>
    <r>
      <rPr>
        <sz val="8"/>
        <color rgb="FF000000"/>
        <rFont val="Times New Roman"/>
        <family val="1"/>
      </rPr>
      <t>in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Shek)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(Proposed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</si>
  <si>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PMingLiU"/>
        <family val="1"/>
      </rPr>
      <t>基督教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約教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堅樂第</t>
    </r>
    <r>
      <rPr>
        <sz val="8"/>
        <color rgb="FF000000"/>
        <rFont val="PMingLiU"/>
        <family val="1"/>
      </rPr>
      <t>二</t>
    </r>
    <r>
      <rPr>
        <sz val="8"/>
        <color rgb="FF000000"/>
        <rFont val="PMingLiU"/>
        <family val="1"/>
      </rPr>
      <t xml:space="preserve">小學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PMingLiU"/>
        <family val="1"/>
      </rPr>
      <t>暫定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>名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(N)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ssion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Convenant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Church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Holm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Glad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No.2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(Proposed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</si>
  <si>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PMingLiU"/>
        <family val="1"/>
      </rPr>
      <t>靈光小學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anue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</si>
  <si>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全</t>
    </r>
    <r>
      <rPr>
        <sz val="8"/>
        <color rgb="FF000000"/>
        <rFont val="PMingLiU"/>
        <family val="1"/>
      </rPr>
      <t>完第一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Firs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</si>
  <si>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慧小學</t>
    </r>
    <r>
      <rPr>
        <sz val="8"/>
        <color rgb="FF000000"/>
        <rFont val="PMingLiU"/>
        <family val="1"/>
      </rPr>
      <t>（</t>
    </r>
    <r>
      <rPr>
        <sz val="8"/>
        <color rgb="FF000000"/>
        <rFont val="PMingLiU"/>
        <family val="1"/>
      </rPr>
      <t>馬灣）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an)</t>
    </r>
  </si>
  <si>
    <r>
      <rPr>
        <sz val="8"/>
        <color rgb="FF000000"/>
        <rFont val="PMingLiU"/>
        <family val="1"/>
      </rPr>
      <t>香港道</t>
    </r>
    <r>
      <rPr>
        <sz val="8"/>
        <color rgb="FF000000"/>
        <rFont val="PMingLiU"/>
        <family val="1"/>
      </rPr>
      <t>教</t>
    </r>
    <r>
      <rPr>
        <sz val="8"/>
        <color rgb="FF000000"/>
        <rFont val="PMingLiU"/>
        <family val="1"/>
      </rPr>
      <t>聯合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圓玄學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石圍</t>
    </r>
    <r>
      <rPr>
        <sz val="8"/>
        <color rgb="FF000000"/>
        <rFont val="PMingLiU"/>
        <family val="1"/>
      </rPr>
      <t>角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HK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The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stitute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Shek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Kok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</si>
  <si>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路德會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十架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Cross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theran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</si>
  <si>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寶血會</t>
    </r>
    <r>
      <rPr>
        <sz val="8"/>
        <color rgb="FF000000"/>
        <rFont val="PMingLiU"/>
        <family val="1"/>
      </rPr>
      <t>思</t>
    </r>
    <r>
      <rPr>
        <sz val="8"/>
        <color rgb="FF000000"/>
        <rFont val="PMingLiU"/>
        <family val="1"/>
      </rPr>
      <t>源學校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the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Precious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Blood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</si>
  <si>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慧小學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</si>
  <si>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MingLiU"/>
        <family val="3"/>
      </rPr>
      <t>深井</t>
    </r>
    <r>
      <rPr>
        <sz val="8"/>
        <color rgb="FF000000"/>
        <rFont val="PMingLiU"/>
        <family val="1"/>
      </rPr>
      <t>天主教小學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Sham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seng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</si>
  <si>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寶血會</t>
    </r>
    <r>
      <rPr>
        <sz val="8"/>
        <color rgb="FF000000"/>
        <rFont val="PMingLiU"/>
        <family val="1"/>
      </rPr>
      <t>伍</t>
    </r>
    <r>
      <rPr>
        <sz val="8"/>
        <color rgb="FF000000"/>
        <rFont val="PMingLiU"/>
        <family val="1"/>
      </rPr>
      <t>季明</t>
    </r>
    <r>
      <rPr>
        <sz val="8"/>
        <color rgb="FF000000"/>
        <rFont val="PMingLiU"/>
        <family val="1"/>
      </rPr>
      <t>紀</t>
    </r>
    <r>
      <rPr>
        <sz val="8"/>
        <color rgb="FF000000"/>
        <rFont val="PMingLiU"/>
        <family val="1"/>
      </rPr>
      <t>念學校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Kwai-M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the
</t>
    </r>
    <r>
      <rPr>
        <sz val="8"/>
        <color rgb="FF000000"/>
        <rFont val="Times New Roman"/>
        <family val="1"/>
      </rPr>
      <t>Precious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Blood</t>
    </r>
  </si>
  <si>
    <r>
      <rPr>
        <sz val="8"/>
        <color rgb="FF000000"/>
        <rFont val="PMingLiU"/>
        <family val="1"/>
      </rPr>
      <t xml:space="preserve">天佑小學
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Providence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</si>
  <si>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荃灣潮</t>
    </r>
    <r>
      <rPr>
        <sz val="8"/>
        <color rgb="FF000000"/>
        <rFont val="PMingLiU"/>
        <family val="1"/>
      </rPr>
      <t>州</t>
    </r>
    <r>
      <rPr>
        <sz val="8"/>
        <color rgb="FF000000"/>
        <rFont val="PMingLiU"/>
        <family val="1"/>
      </rPr>
      <t>公學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Chow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Public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</si>
  <si>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柴灣角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Chai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</si>
  <si>
    <r>
      <rPr>
        <sz val="8"/>
        <color rgb="FF000000"/>
        <rFont val="PMingLiU"/>
        <family val="1"/>
      </rPr>
      <t>香港浸</t>
    </r>
    <r>
      <rPr>
        <sz val="8"/>
        <color rgb="FF000000"/>
        <rFont val="PMingLiU"/>
        <family val="1"/>
      </rPr>
      <t>信</t>
    </r>
    <r>
      <rPr>
        <sz val="8"/>
        <color rgb="FF000000"/>
        <rFont val="PMingLiU"/>
        <family val="1"/>
      </rPr>
      <t>會聯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Hong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Bapti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Convention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</si>
  <si>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天主教</t>
    </r>
    <r>
      <rPr>
        <sz val="8"/>
        <color rgb="FF000000"/>
        <rFont val="PMingLiU"/>
        <family val="1"/>
      </rPr>
      <t>石</t>
    </r>
    <r>
      <rPr>
        <sz val="8"/>
        <color rgb="FF000000"/>
        <rFont val="PMingLiU"/>
        <family val="1"/>
      </rPr>
      <t>鐘山</t>
    </r>
    <r>
      <rPr>
        <sz val="8"/>
        <color rgb="FF000000"/>
        <rFont val="PMingLiU"/>
        <family val="1"/>
      </rPr>
      <t>紀</t>
    </r>
    <r>
      <rPr>
        <sz val="8"/>
        <color rgb="FF000000"/>
        <rFont val="PMingLiU"/>
        <family val="1"/>
      </rPr>
      <t>念小學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Shak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</si>
  <si>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海壩街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>立小學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Hoi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</si>
  <si>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荃灣官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</si>
  <si>
    <r>
      <rPr>
        <sz val="8"/>
        <color rgb="FF000000"/>
        <rFont val="PMingLiU"/>
        <family val="1"/>
      </rPr>
      <t>荃灣天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教小學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</si>
  <si>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荃灣公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何傳</t>
    </r>
    <r>
      <rPr>
        <sz val="8"/>
        <color rgb="FF000000"/>
        <rFont val="PMingLiU"/>
        <family val="1"/>
      </rPr>
      <t>耀</t>
    </r>
    <r>
      <rPr>
        <sz val="8"/>
        <color rgb="FF000000"/>
        <rFont val="PMingLiU"/>
        <family val="1"/>
      </rPr>
      <t>紀念小學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Public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ial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</si>
  <si>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嗇色園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辦可</t>
    </r>
    <r>
      <rPr>
        <sz val="8"/>
        <color rgb="FF000000"/>
        <rFont val="PMingLiU"/>
        <family val="1"/>
      </rPr>
      <t>信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(Sponsored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Sik
</t>
    </r>
    <r>
      <rPr>
        <sz val="8"/>
        <color rgb="FF000000"/>
        <rFont val="Times New Roman"/>
        <family val="1"/>
      </rPr>
      <t>Sik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en)</t>
    </r>
  </si>
  <si>
    <r>
      <rPr>
        <sz val="8"/>
        <color rgb="FF000000"/>
        <rFont val="PMingLiU"/>
        <family val="1"/>
      </rPr>
      <t>梨木樹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Le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Muk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Shue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</si>
  <si>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愛小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（梨木</t>
    </r>
    <r>
      <rPr>
        <sz val="8"/>
        <color rgb="FF000000"/>
        <rFont val="PMingLiU"/>
        <family val="1"/>
      </rPr>
      <t>樹</t>
    </r>
    <r>
      <rPr>
        <sz val="8"/>
        <color rgb="FF000000"/>
        <rFont val="PMingLiU"/>
        <family val="1"/>
      </rPr>
      <t>）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(L</t>
    </r>
    <r>
      <rPr>
        <sz val="8"/>
        <color rgb="FF000000"/>
        <rFont val="Times New Roman"/>
        <family val="1"/>
      </rPr>
      <t>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Muk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Shue)</t>
    </r>
  </si>
  <si>
    <r>
      <rPr>
        <sz val="8"/>
        <color rgb="FF000000"/>
        <rFont val="PMingLiU"/>
        <family val="1"/>
      </rPr>
      <t>中華傳</t>
    </r>
    <r>
      <rPr>
        <sz val="8"/>
        <color rgb="FF000000"/>
        <rFont val="PMingLiU"/>
        <family val="1"/>
      </rPr>
      <t>道</t>
    </r>
    <r>
      <rPr>
        <sz val="8"/>
        <color rgb="FF000000"/>
        <rFont val="PMingLiU"/>
        <family val="1"/>
      </rPr>
      <t>會許</t>
    </r>
    <r>
      <rPr>
        <sz val="8"/>
        <color rgb="FF000000"/>
        <rFont val="PMingLiU"/>
        <family val="1"/>
      </rPr>
      <t>大</t>
    </r>
    <r>
      <rPr>
        <sz val="8"/>
        <color rgb="FF000000"/>
        <rFont val="PMingLiU"/>
        <family val="1"/>
      </rPr>
      <t>同學校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CNEC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</si>
  <si>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基督教</t>
    </r>
    <r>
      <rPr>
        <sz val="8"/>
        <color rgb="FF000000"/>
        <rFont val="PMingLiU"/>
        <family val="1"/>
      </rPr>
      <t>香</t>
    </r>
    <r>
      <rPr>
        <sz val="8"/>
        <color rgb="FF000000"/>
        <rFont val="PMingLiU"/>
        <family val="1"/>
      </rPr>
      <t>港信</t>
    </r>
    <r>
      <rPr>
        <sz val="8"/>
        <color rgb="FF000000"/>
        <rFont val="PMingLiU"/>
        <family val="1"/>
      </rPr>
      <t>義</t>
    </r>
    <r>
      <rPr>
        <sz val="8"/>
        <color rgb="FF000000"/>
        <rFont val="PMingLiU"/>
        <family val="1"/>
      </rPr>
      <t>會葵盛</t>
    </r>
    <r>
      <rPr>
        <sz val="8"/>
        <color rgb="FF000000"/>
        <rFont val="PMingLiU"/>
        <family val="1"/>
      </rPr>
      <t>信</t>
    </r>
    <r>
      <rPr>
        <sz val="8"/>
        <color rgb="FF000000"/>
        <rFont val="PMingLiU"/>
        <family val="1"/>
      </rPr>
      <t>義學校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ELCHK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Kwai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Lutheran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</si>
  <si>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柏立基</t>
    </r>
    <r>
      <rPr>
        <sz val="8"/>
        <color rgb="FF000000"/>
        <rFont val="PMingLiU"/>
        <family val="1"/>
      </rPr>
      <t>教</t>
    </r>
    <r>
      <rPr>
        <sz val="8"/>
        <color rgb="FF000000"/>
        <rFont val="PMingLiU"/>
        <family val="1"/>
      </rPr>
      <t>育學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校友會</t>
    </r>
    <r>
      <rPr>
        <sz val="8"/>
        <color rgb="FF000000"/>
        <rFont val="PMingLiU"/>
        <family val="1"/>
      </rPr>
      <t>李</t>
    </r>
    <r>
      <rPr>
        <sz val="8"/>
        <color rgb="FF000000"/>
        <rFont val="PMingLiU"/>
        <family val="1"/>
      </rPr>
      <t>一諤</t>
    </r>
    <r>
      <rPr>
        <sz val="8"/>
        <color rgb="FF000000"/>
        <rFont val="PMingLiU"/>
        <family val="1"/>
      </rPr>
      <t>紀</t>
    </r>
    <r>
      <rPr>
        <sz val="8"/>
        <color rgb="FF000000"/>
        <rFont val="PMingLiU"/>
        <family val="1"/>
      </rPr>
      <t xml:space="preserve">念學校
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SRBCEPSA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Ngok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</si>
  <si>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佛教林</t>
    </r>
    <r>
      <rPr>
        <sz val="8"/>
        <color rgb="FF000000"/>
        <rFont val="PMingLiU"/>
        <family val="1"/>
      </rPr>
      <t>炳</t>
    </r>
    <r>
      <rPr>
        <sz val="8"/>
        <color rgb="FF000000"/>
        <rFont val="PMingLiU"/>
        <family val="1"/>
      </rPr>
      <t>炎紀</t>
    </r>
    <r>
      <rPr>
        <sz val="8"/>
        <color rgb="FF000000"/>
        <rFont val="PMingLiU"/>
        <family val="1"/>
      </rPr>
      <t>念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Buddhist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</si>
  <si>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東華三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黃士</t>
    </r>
    <r>
      <rPr>
        <sz val="8"/>
        <color rgb="FF000000"/>
        <rFont val="PMingLiU"/>
        <family val="1"/>
      </rPr>
      <t>心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GHS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</si>
  <si>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中華傳</t>
    </r>
    <r>
      <rPr>
        <sz val="8"/>
        <color rgb="FF000000"/>
        <rFont val="PMingLiU"/>
        <family val="1"/>
      </rPr>
      <t>道</t>
    </r>
    <r>
      <rPr>
        <sz val="8"/>
        <color rgb="FF000000"/>
        <rFont val="PMingLiU"/>
        <family val="1"/>
      </rPr>
      <t>會呂</t>
    </r>
    <r>
      <rPr>
        <sz val="8"/>
        <color rgb="FF000000"/>
        <rFont val="PMingLiU"/>
        <family val="1"/>
      </rPr>
      <t>明</t>
    </r>
    <r>
      <rPr>
        <sz val="8"/>
        <color rgb="FF000000"/>
        <rFont val="PMingLiU"/>
        <family val="1"/>
      </rPr>
      <t>才小學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(B)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CNEC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hoi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</si>
  <si>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荃灣商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rade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</si>
  <si>
    <r>
      <rPr>
        <sz val="8"/>
        <color rgb="FF000000"/>
        <rFont val="PMingLiU"/>
        <family val="1"/>
      </rPr>
      <t>仁濟醫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趙曾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韞小學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YCH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sang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</si>
  <si>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石籬聖</t>
    </r>
    <r>
      <rPr>
        <sz val="8"/>
        <color rgb="FF000000"/>
        <rFont val="PMingLiU"/>
        <family val="1"/>
      </rPr>
      <t>若</t>
    </r>
    <r>
      <rPr>
        <sz val="8"/>
        <color rgb="FF000000"/>
        <rFont val="PMingLiU"/>
        <family val="1"/>
      </rPr>
      <t>望天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教小學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Shek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John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</si>
  <si>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石籬天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教小學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Shek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</si>
  <si>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愛小學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</si>
  <si>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慈幼葉</t>
    </r>
    <r>
      <rPr>
        <sz val="8"/>
        <color rgb="FF000000"/>
        <rFont val="PMingLiU"/>
        <family val="1"/>
      </rPr>
      <t>漢</t>
    </r>
    <r>
      <rPr>
        <sz val="8"/>
        <color rgb="FF000000"/>
        <rFont val="PMingLiU"/>
        <family val="1"/>
      </rPr>
      <t>千禧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Salesian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Millenni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</si>
  <si>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慈幼葉</t>
    </r>
    <r>
      <rPr>
        <sz val="8"/>
        <color rgb="FF000000"/>
        <rFont val="PMingLiU"/>
        <family val="1"/>
      </rPr>
      <t>漢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Salesian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</si>
  <si>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嗇色園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辦可</t>
    </r>
    <r>
      <rPr>
        <sz val="8"/>
        <color rgb="FF000000"/>
        <rFont val="PMingLiU"/>
        <family val="1"/>
      </rPr>
      <t>信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(Sponsored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Sik
</t>
    </r>
    <r>
      <rPr>
        <sz val="8"/>
        <color rgb="FF000000"/>
        <rFont val="Times New Roman"/>
        <family val="1"/>
      </rPr>
      <t>Sik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en)</t>
    </r>
  </si>
  <si>
    <r>
      <rPr>
        <sz val="8"/>
        <color rgb="FF000000"/>
        <rFont val="PMingLiU"/>
        <family val="1"/>
      </rPr>
      <t>梨木樹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Muk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Shue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</si>
  <si>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愛小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（梨木</t>
    </r>
    <r>
      <rPr>
        <sz val="8"/>
        <color rgb="FF000000"/>
        <rFont val="PMingLiU"/>
        <family val="1"/>
      </rPr>
      <t>樹</t>
    </r>
    <r>
      <rPr>
        <sz val="8"/>
        <color rgb="FF000000"/>
        <rFont val="PMingLiU"/>
        <family val="1"/>
      </rPr>
      <t xml:space="preserve">）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(L</t>
    </r>
    <r>
      <rPr>
        <sz val="8"/>
        <color rgb="FF000000"/>
        <rFont val="Times New Roman"/>
        <family val="1"/>
      </rPr>
      <t>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Muk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Shue)</t>
    </r>
  </si>
  <si>
    <r>
      <rPr>
        <sz val="8"/>
        <color rgb="FF000000"/>
        <rFont val="PMingLiU"/>
        <family val="1"/>
      </rPr>
      <t>中華傳</t>
    </r>
    <r>
      <rPr>
        <sz val="8"/>
        <color rgb="FF000000"/>
        <rFont val="PMingLiU"/>
        <family val="1"/>
      </rPr>
      <t>道</t>
    </r>
    <r>
      <rPr>
        <sz val="8"/>
        <color rgb="FF000000"/>
        <rFont val="PMingLiU"/>
        <family val="1"/>
      </rPr>
      <t>會許</t>
    </r>
    <r>
      <rPr>
        <sz val="8"/>
        <color rgb="FF000000"/>
        <rFont val="PMingLiU"/>
        <family val="1"/>
      </rPr>
      <t>大</t>
    </r>
    <r>
      <rPr>
        <sz val="8"/>
        <color rgb="FF000000"/>
        <rFont val="PMingLiU"/>
        <family val="1"/>
      </rPr>
      <t>同學校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CNEC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</si>
  <si>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全</t>
    </r>
    <r>
      <rPr>
        <sz val="8"/>
        <color rgb="FF000000"/>
        <rFont val="PMingLiU"/>
        <family val="1"/>
      </rPr>
      <t>完第二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Second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</si>
  <si>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基督教</t>
    </r>
    <r>
      <rPr>
        <sz val="8"/>
        <color rgb="FF000000"/>
        <rFont val="PMingLiU"/>
        <family val="1"/>
      </rPr>
      <t>香</t>
    </r>
    <r>
      <rPr>
        <sz val="8"/>
        <color rgb="FF000000"/>
        <rFont val="PMingLiU"/>
        <family val="1"/>
      </rPr>
      <t>港信</t>
    </r>
    <r>
      <rPr>
        <sz val="8"/>
        <color rgb="FF000000"/>
        <rFont val="PMingLiU"/>
        <family val="1"/>
      </rPr>
      <t>義</t>
    </r>
    <r>
      <rPr>
        <sz val="8"/>
        <color rgb="FF000000"/>
        <rFont val="PMingLiU"/>
        <family val="1"/>
      </rPr>
      <t>會葵盛</t>
    </r>
    <r>
      <rPr>
        <sz val="8"/>
        <color rgb="FF000000"/>
        <rFont val="PMingLiU"/>
        <family val="1"/>
      </rPr>
      <t>信</t>
    </r>
    <r>
      <rPr>
        <sz val="8"/>
        <color rgb="FF000000"/>
        <rFont val="PMingLiU"/>
        <family val="1"/>
      </rPr>
      <t>義學校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ELCHK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Kwai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Lutheran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</si>
  <si>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恩小學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</si>
  <si>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柏立基</t>
    </r>
    <r>
      <rPr>
        <sz val="8"/>
        <color rgb="FF000000"/>
        <rFont val="PMingLiU"/>
        <family val="1"/>
      </rPr>
      <t>教</t>
    </r>
    <r>
      <rPr>
        <sz val="8"/>
        <color rgb="FF000000"/>
        <rFont val="PMingLiU"/>
        <family val="1"/>
      </rPr>
      <t>育學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校友會</t>
    </r>
    <r>
      <rPr>
        <sz val="8"/>
        <color rgb="FF000000"/>
        <rFont val="PMingLiU"/>
        <family val="1"/>
      </rPr>
      <t>李</t>
    </r>
    <r>
      <rPr>
        <sz val="8"/>
        <color rgb="FF000000"/>
        <rFont val="PMingLiU"/>
        <family val="1"/>
      </rPr>
      <t>一諤</t>
    </r>
    <r>
      <rPr>
        <sz val="8"/>
        <color rgb="FF000000"/>
        <rFont val="PMingLiU"/>
        <family val="1"/>
      </rPr>
      <t>紀</t>
    </r>
    <r>
      <rPr>
        <sz val="8"/>
        <color rgb="FF000000"/>
        <rFont val="PMingLiU"/>
        <family val="1"/>
      </rPr>
      <t xml:space="preserve">念學校
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SRBCEPSA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Ngok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ial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</si>
  <si>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仁</t>
    </r>
    <r>
      <rPr>
        <sz val="8"/>
        <color rgb="FF000000"/>
        <rFont val="PMingLiU"/>
        <family val="1"/>
      </rPr>
      <t>立紀</t>
    </r>
    <r>
      <rPr>
        <sz val="8"/>
        <color rgb="FF000000"/>
        <rFont val="PMingLiU"/>
        <family val="1"/>
      </rPr>
      <t>念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Laap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</si>
  <si>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仁</t>
    </r>
    <r>
      <rPr>
        <sz val="8"/>
        <color rgb="FF000000"/>
        <rFont val="PMingLiU"/>
        <family val="1"/>
      </rPr>
      <t>立小學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</si>
  <si>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東華三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高可</t>
    </r>
    <r>
      <rPr>
        <sz val="8"/>
        <color rgb="FF000000"/>
        <rFont val="PMingLiU"/>
        <family val="1"/>
      </rPr>
      <t>寧</t>
    </r>
    <r>
      <rPr>
        <sz val="8"/>
        <color rgb="FF000000"/>
        <rFont val="PMingLiU"/>
        <family val="1"/>
      </rPr>
      <t>紀念小學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TWGHS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</si>
  <si>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真小學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</si>
  <si>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佛教林</t>
    </r>
    <r>
      <rPr>
        <sz val="8"/>
        <color rgb="FF000000"/>
        <rFont val="PMingLiU"/>
        <family val="1"/>
      </rPr>
      <t>炳</t>
    </r>
    <r>
      <rPr>
        <sz val="8"/>
        <color rgb="FF000000"/>
        <rFont val="PMingLiU"/>
        <family val="1"/>
      </rPr>
      <t>炎紀</t>
    </r>
    <r>
      <rPr>
        <sz val="8"/>
        <color rgb="FF000000"/>
        <rFont val="PMingLiU"/>
        <family val="1"/>
      </rPr>
      <t>念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Buddhist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</si>
  <si>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亞斯理</t>
    </r>
    <r>
      <rPr>
        <sz val="8"/>
        <color rgb="FF000000"/>
        <rFont val="PMingLiU"/>
        <family val="1"/>
      </rPr>
      <t>衛</t>
    </r>
    <r>
      <rPr>
        <sz val="8"/>
        <color rgb="FF000000"/>
        <rFont val="PMingLiU"/>
        <family val="1"/>
      </rPr>
      <t>理小學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Asbury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Methodist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</si>
  <si>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祖堯天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教小學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</si>
  <si>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佛教林</t>
    </r>
    <r>
      <rPr>
        <sz val="8"/>
        <color rgb="FF000000"/>
        <rFont val="PMingLiU"/>
        <family val="1"/>
      </rPr>
      <t>金</t>
    </r>
    <r>
      <rPr>
        <sz val="8"/>
        <color rgb="FF000000"/>
        <rFont val="PMingLiU"/>
        <family val="1"/>
      </rPr>
      <t>殿紀</t>
    </r>
    <r>
      <rPr>
        <sz val="8"/>
        <color rgb="FF000000"/>
        <rFont val="PMingLiU"/>
        <family val="1"/>
      </rPr>
      <t>念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Buddhis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oria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</si>
  <si>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郭怡雅</t>
    </r>
    <r>
      <rPr>
        <sz val="8"/>
        <color rgb="FF000000"/>
        <rFont val="PMingLiU"/>
        <family val="1"/>
      </rPr>
      <t>神</t>
    </r>
    <r>
      <rPr>
        <sz val="8"/>
        <color rgb="FF000000"/>
        <rFont val="PMingLiU"/>
        <family val="1"/>
      </rPr>
      <t>父紀</t>
    </r>
    <r>
      <rPr>
        <sz val="8"/>
        <color rgb="FF000000"/>
        <rFont val="PMingLiU"/>
        <family val="1"/>
      </rPr>
      <t>念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Father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Cucchiara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</si>
  <si>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東華三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黃士</t>
    </r>
    <r>
      <rPr>
        <sz val="8"/>
        <color rgb="FF000000"/>
        <rFont val="PMingLiU"/>
        <family val="1"/>
      </rPr>
      <t>心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GHS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</si>
  <si>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東華三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周演</t>
    </r>
    <r>
      <rPr>
        <sz val="8"/>
        <color rgb="FF000000"/>
        <rFont val="PMingLiU"/>
        <family val="1"/>
      </rPr>
      <t>森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GHS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Chow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</si>
  <si>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青衣商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rade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</si>
  <si>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中華傳</t>
    </r>
    <r>
      <rPr>
        <sz val="8"/>
        <color rgb="FF000000"/>
        <rFont val="PMingLiU"/>
        <family val="1"/>
      </rPr>
      <t>道</t>
    </r>
    <r>
      <rPr>
        <sz val="8"/>
        <color rgb="FF000000"/>
        <rFont val="PMingLiU"/>
        <family val="1"/>
      </rPr>
      <t>會呂</t>
    </r>
    <r>
      <rPr>
        <sz val="8"/>
        <color rgb="FF000000"/>
        <rFont val="PMingLiU"/>
        <family val="1"/>
      </rPr>
      <t>明</t>
    </r>
    <r>
      <rPr>
        <sz val="8"/>
        <color rgb="FF000000"/>
        <rFont val="PMingLiU"/>
        <family val="1"/>
      </rPr>
      <t>才小學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CNEC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hoi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</si>
  <si>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何</t>
    </r>
    <r>
      <rPr>
        <sz val="8"/>
        <color rgb="FF000000"/>
        <rFont val="PMingLiU"/>
        <family val="1"/>
      </rPr>
      <t>澤芸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</si>
  <si>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青</t>
    </r>
    <r>
      <rPr>
        <sz val="8"/>
        <color rgb="FF000000"/>
        <rFont val="PMingLiU"/>
        <family val="1"/>
      </rPr>
      <t>衣邨</t>
    </r>
    <r>
      <rPr>
        <sz val="8"/>
        <color rgb="FF000000"/>
        <rFont val="PMingLiU"/>
        <family val="1"/>
      </rPr>
      <t>何</t>
    </r>
    <r>
      <rPr>
        <sz val="8"/>
        <color rgb="FF000000"/>
        <rFont val="PMingLiU"/>
        <family val="1"/>
      </rPr>
      <t>澤芸小學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</si>
  <si>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荃灣商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rade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</si>
  <si>
    <r>
      <rPr>
        <sz val="8"/>
        <color rgb="FF000000"/>
        <rFont val="PMingLiU"/>
        <family val="1"/>
      </rPr>
      <t>仁濟醫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趙曾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韞小學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sang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</si>
  <si>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青</t>
    </r>
    <r>
      <rPr>
        <sz val="8"/>
        <color rgb="FF000000"/>
        <rFont val="PMingLiU"/>
        <family val="1"/>
      </rPr>
      <t>衣主</t>
    </r>
    <r>
      <rPr>
        <sz val="8"/>
        <color rgb="FF000000"/>
        <rFont val="PMingLiU"/>
        <family val="1"/>
      </rPr>
      <t>恩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</si>
  <si>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世</t>
    </r>
    <r>
      <rPr>
        <sz val="8"/>
        <color rgb="FF000000"/>
        <rFont val="PMingLiU"/>
        <family val="1"/>
      </rPr>
      <t>德小學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</t>
    </r>
    <r>
      <rPr>
        <sz val="8"/>
        <color rgb="FF000000"/>
        <rFont val="Times New Roman"/>
        <family val="1"/>
      </rPr>
      <t>un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Casta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</si>
  <si>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陳</t>
    </r>
    <r>
      <rPr>
        <sz val="8"/>
        <color rgb="FF000000"/>
        <rFont val="PMingLiU"/>
        <family val="1"/>
      </rPr>
      <t>溢小學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</si>
  <si>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五邑鄒</t>
    </r>
    <r>
      <rPr>
        <sz val="8"/>
        <color rgb="FF000000"/>
        <rFont val="PMingLiU"/>
        <family val="1"/>
      </rPr>
      <t>振</t>
    </r>
    <r>
      <rPr>
        <sz val="8"/>
        <color rgb="FF000000"/>
        <rFont val="PMingLiU"/>
        <family val="1"/>
      </rPr>
      <t>猷學校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FDB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Chow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</si>
  <si>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樂善堂</t>
    </r>
    <r>
      <rPr>
        <sz val="8"/>
        <color rgb="FF000000"/>
        <rFont val="PMingLiU"/>
        <family val="1"/>
      </rPr>
      <t>梁</t>
    </r>
    <r>
      <rPr>
        <sz val="8"/>
        <color rgb="FF000000"/>
        <rFont val="PMingLiU"/>
        <family val="1"/>
      </rPr>
      <t>黃蕙</t>
    </r>
    <r>
      <rPr>
        <sz val="8"/>
        <color rgb="FF000000"/>
        <rFont val="PMingLiU"/>
        <family val="1"/>
      </rPr>
      <t>芳</t>
    </r>
    <r>
      <rPr>
        <sz val="8"/>
        <color rgb="FF000000"/>
        <rFont val="PMingLiU"/>
        <family val="1"/>
      </rPr>
      <t>紀念學校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Leun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</si>
  <si>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柏立基</t>
    </r>
    <r>
      <rPr>
        <sz val="8"/>
        <color rgb="FF000000"/>
        <rFont val="PMingLiU"/>
        <family val="1"/>
      </rPr>
      <t>教</t>
    </r>
    <r>
      <rPr>
        <sz val="8"/>
        <color rgb="FF000000"/>
        <rFont val="PMingLiU"/>
        <family val="1"/>
      </rPr>
      <t>育學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校友會</t>
    </r>
    <r>
      <rPr>
        <sz val="8"/>
        <color rgb="FF000000"/>
        <rFont val="PMingLiU"/>
        <family val="1"/>
      </rPr>
      <t>何</t>
    </r>
    <r>
      <rPr>
        <sz val="8"/>
        <color rgb="FF000000"/>
        <rFont val="PMingLiU"/>
        <family val="1"/>
      </rPr>
      <t>壽基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SRBCEPSA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</si>
  <si>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屯門官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</si>
  <si>
    <r>
      <rPr>
        <sz val="8"/>
        <color rgb="FF000000"/>
        <rFont val="PMingLiU"/>
        <family val="1"/>
      </rPr>
      <t>香港紅</t>
    </r>
    <r>
      <rPr>
        <sz val="8"/>
        <color rgb="FF000000"/>
        <rFont val="PMingLiU"/>
        <family val="1"/>
      </rPr>
      <t>卍</t>
    </r>
    <r>
      <rPr>
        <sz val="8"/>
        <color rgb="FF000000"/>
        <rFont val="PMingLiU"/>
        <family val="1"/>
      </rPr>
      <t>字會</t>
    </r>
    <r>
      <rPr>
        <sz val="8"/>
        <color rgb="FF000000"/>
        <rFont val="PMingLiU"/>
        <family val="1"/>
      </rPr>
      <t>屯</t>
    </r>
    <r>
      <rPr>
        <sz val="8"/>
        <color rgb="FF000000"/>
        <rFont val="PMingLiU"/>
        <family val="1"/>
      </rPr>
      <t>門卍慈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HK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astika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Society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</si>
  <si>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台山商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Association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</si>
  <si>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志</t>
    </r>
    <r>
      <rPr>
        <sz val="8"/>
        <color rgb="FF000000"/>
        <rFont val="PMingLiU"/>
        <family val="1"/>
      </rPr>
      <t>豪小學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PLK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zon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East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</si>
  <si>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方</t>
    </r>
    <r>
      <rPr>
        <sz val="8"/>
        <color rgb="FF000000"/>
        <rFont val="PMingLiU"/>
        <family val="1"/>
      </rPr>
      <t>王錦</t>
    </r>
    <r>
      <rPr>
        <sz val="8"/>
        <color rgb="FF000000"/>
        <rFont val="PMingLiU"/>
        <family val="1"/>
      </rPr>
      <t>全</t>
    </r>
    <r>
      <rPr>
        <sz val="8"/>
        <color rgb="FF000000"/>
        <rFont val="PMingLiU"/>
        <family val="1"/>
      </rPr>
      <t xml:space="preserve">小學
</t>
    </r>
    <r>
      <rPr>
        <sz val="8"/>
        <color rgb="FF000000"/>
        <rFont val="Times New Roman"/>
        <family val="1"/>
      </rPr>
      <t>PLK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</si>
  <si>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世界龍</t>
    </r>
    <r>
      <rPr>
        <sz val="8"/>
        <color rgb="FF000000"/>
        <rFont val="PMingLiU"/>
        <family val="1"/>
      </rPr>
      <t>岡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>劉</t>
    </r>
    <r>
      <rPr>
        <sz val="8"/>
        <color rgb="FF000000"/>
        <rFont val="PMingLiU"/>
        <family val="1"/>
      </rPr>
      <t>德容紀</t>
    </r>
    <r>
      <rPr>
        <sz val="8"/>
        <color rgb="FF000000"/>
        <rFont val="PMingLiU"/>
        <family val="1"/>
      </rPr>
      <t>念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FSL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</si>
  <si>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香港路</t>
    </r>
    <r>
      <rPr>
        <sz val="8"/>
        <color rgb="FF000000"/>
        <rFont val="PMingLiU"/>
        <family val="1"/>
      </rPr>
      <t>德</t>
    </r>
    <r>
      <rPr>
        <sz val="8"/>
        <color rgb="FF000000"/>
        <rFont val="PMingLiU"/>
        <family val="1"/>
      </rPr>
      <t>會增</t>
    </r>
    <r>
      <rPr>
        <sz val="8"/>
        <color rgb="FF000000"/>
        <rFont val="PMingLiU"/>
        <family val="1"/>
      </rPr>
      <t>城</t>
    </r>
    <r>
      <rPr>
        <sz val="8"/>
        <color rgb="FF000000"/>
        <rFont val="PMingLiU"/>
        <family val="1"/>
      </rPr>
      <t>兆霖學校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theran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sang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</si>
  <si>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仁德天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教小學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</si>
  <si>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何</t>
    </r>
    <r>
      <rPr>
        <sz val="8"/>
        <color rgb="FF000000"/>
        <rFont val="PMingLiU"/>
        <family val="1"/>
      </rPr>
      <t>福堂小學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Fuk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</si>
  <si>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仁濟醫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羅陳</t>
    </r>
    <r>
      <rPr>
        <sz val="8"/>
        <color rgb="FF000000"/>
        <rFont val="PMingLiU"/>
        <family val="1"/>
      </rPr>
      <t>楚</t>
    </r>
    <r>
      <rPr>
        <sz val="8"/>
        <color rgb="FF000000"/>
        <rFont val="PMingLiU"/>
        <family val="1"/>
      </rPr>
      <t>思小學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YCH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hor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</si>
  <si>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蒙</t>
    </r>
    <r>
      <rPr>
        <sz val="8"/>
        <color rgb="FF000000"/>
        <rFont val="PMingLiU"/>
        <family val="1"/>
      </rPr>
      <t>黃花沃</t>
    </r>
    <r>
      <rPr>
        <sz val="8"/>
        <color rgb="FF000000"/>
        <rFont val="PMingLiU"/>
        <family val="1"/>
      </rPr>
      <t>紀</t>
    </r>
    <r>
      <rPr>
        <sz val="8"/>
        <color rgb="FF000000"/>
        <rFont val="PMingLiU"/>
        <family val="1"/>
      </rPr>
      <t>念小學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</si>
  <si>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僑港伍</t>
    </r>
    <r>
      <rPr>
        <sz val="8"/>
        <color rgb="FF000000"/>
        <rFont val="PMingLiU"/>
        <family val="1"/>
      </rPr>
      <t>氏</t>
    </r>
    <r>
      <rPr>
        <sz val="8"/>
        <color rgb="FF000000"/>
        <rFont val="PMingLiU"/>
        <family val="1"/>
      </rPr>
      <t>宗親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伍時暢</t>
    </r>
    <r>
      <rPr>
        <sz val="8"/>
        <color rgb="FF000000"/>
        <rFont val="PMingLiU"/>
        <family val="1"/>
      </rPr>
      <t>紀</t>
    </r>
    <r>
      <rPr>
        <sz val="8"/>
        <color rgb="FF000000"/>
        <rFont val="PMingLiU"/>
        <family val="1"/>
      </rPr>
      <t>念學校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</si>
  <si>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道教青</t>
    </r>
    <r>
      <rPr>
        <sz val="8"/>
        <color rgb="FF000000"/>
        <rFont val="PMingLiU"/>
        <family val="1"/>
      </rPr>
      <t>松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>（</t>
    </r>
    <r>
      <rPr>
        <sz val="8"/>
        <color rgb="FF000000"/>
        <rFont val="PMingLiU"/>
        <family val="1"/>
      </rPr>
      <t>湖景邨）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aoist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King
</t>
    </r>
    <r>
      <rPr>
        <sz val="8"/>
        <color rgb="FF000000"/>
        <rFont val="Times New Roman"/>
        <family val="1"/>
      </rPr>
      <t>Estate)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</si>
  <si>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莊</t>
    </r>
    <r>
      <rPr>
        <sz val="8"/>
        <color rgb="FF000000"/>
        <rFont val="PMingLiU"/>
        <family val="1"/>
      </rPr>
      <t>啟程</t>
    </r>
    <r>
      <rPr>
        <sz val="8"/>
        <color rgb="FF000000"/>
        <rFont val="PMingLiU"/>
        <family val="1"/>
      </rPr>
      <t>第</t>
    </r>
    <r>
      <rPr>
        <sz val="8"/>
        <color rgb="FF000000"/>
        <rFont val="PMingLiU"/>
        <family val="1"/>
      </rPr>
      <t>二小學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PLK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cwood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No.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</si>
  <si>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梁</t>
    </r>
    <r>
      <rPr>
        <sz val="8"/>
        <color rgb="FF000000"/>
        <rFont val="PMingLiU"/>
        <family val="1"/>
      </rPr>
      <t>周順</t>
    </r>
    <r>
      <rPr>
        <sz val="8"/>
        <color rgb="FF000000"/>
        <rFont val="PMingLiU"/>
        <family val="1"/>
      </rPr>
      <t>琴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PLK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Chow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</si>
  <si>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道教青</t>
    </r>
    <r>
      <rPr>
        <sz val="8"/>
        <color rgb="FF000000"/>
        <rFont val="PMingLiU"/>
        <family val="1"/>
      </rPr>
      <t>松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aoist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</si>
  <si>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拔</t>
    </r>
    <r>
      <rPr>
        <sz val="8"/>
        <color rgb="FF000000"/>
        <rFont val="PMingLiU"/>
        <family val="1"/>
      </rPr>
      <t>臣小學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But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</si>
  <si>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青山天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教小學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Castle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Peak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</si>
  <si>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伊斯蘭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Is</t>
    </r>
    <r>
      <rPr>
        <sz val="8"/>
        <color rgb="FF000000"/>
        <rFont val="Times New Roman"/>
        <family val="1"/>
      </rPr>
      <t>la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</si>
  <si>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興德學校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</si>
  <si>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路德會</t>
    </r>
    <r>
      <rPr>
        <sz val="8"/>
        <color rgb="FF000000"/>
        <rFont val="PMingLiU"/>
        <family val="1"/>
      </rPr>
      <t>呂</t>
    </r>
    <r>
      <rPr>
        <sz val="8"/>
        <color rgb="FF000000"/>
        <rFont val="PMingLiU"/>
        <family val="1"/>
      </rPr>
      <t>祥光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Kwo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theran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</si>
  <si>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博愛醫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歷屆</t>
    </r>
    <r>
      <rPr>
        <sz val="8"/>
        <color rgb="FF000000"/>
        <rFont val="PMingLiU"/>
        <family val="1"/>
      </rPr>
      <t>總</t>
    </r>
    <r>
      <rPr>
        <sz val="8"/>
        <color rgb="FF000000"/>
        <rFont val="PMingLiU"/>
        <family val="1"/>
      </rPr>
      <t>理聯誼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鄭任</t>
    </r>
    <r>
      <rPr>
        <sz val="8"/>
        <color rgb="FF000000"/>
        <rFont val="PMingLiU"/>
        <family val="1"/>
      </rPr>
      <t>安</t>
    </r>
    <r>
      <rPr>
        <sz val="8"/>
        <color rgb="FF000000"/>
        <rFont val="PMingLiU"/>
        <family val="1"/>
      </rPr>
      <t xml:space="preserve">夫人學校
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AD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FDPOHL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s.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Cheng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</si>
  <si>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博愛醫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歷屆</t>
    </r>
    <r>
      <rPr>
        <sz val="8"/>
        <color rgb="FF000000"/>
        <rFont val="PMingLiU"/>
        <family val="1"/>
      </rPr>
      <t>總</t>
    </r>
    <r>
      <rPr>
        <sz val="8"/>
        <color rgb="FF000000"/>
        <rFont val="PMingLiU"/>
        <family val="1"/>
      </rPr>
      <t>理聯誼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鄭任</t>
    </r>
    <r>
      <rPr>
        <sz val="8"/>
        <color rgb="FF000000"/>
        <rFont val="PMingLiU"/>
        <family val="1"/>
      </rPr>
      <t>安</t>
    </r>
    <r>
      <rPr>
        <sz val="8"/>
        <color rgb="FF000000"/>
        <rFont val="PMingLiU"/>
        <family val="1"/>
      </rPr>
      <t>夫人千</t>
    </r>
    <r>
      <rPr>
        <sz val="8"/>
        <color rgb="FF000000"/>
        <rFont val="PMingLiU"/>
        <family val="1"/>
      </rPr>
      <t>禧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AD&amp;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DPOH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rs.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Cheng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illenni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</si>
  <si>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蒙</t>
    </r>
    <r>
      <rPr>
        <sz val="8"/>
        <color rgb="FF000000"/>
        <rFont val="PMingLiU"/>
        <family val="1"/>
      </rPr>
      <t>恩小學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</si>
  <si>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西</t>
    </r>
    <r>
      <rPr>
        <sz val="8"/>
        <color rgb="FF000000"/>
        <rFont val="PMingLiU"/>
        <family val="1"/>
      </rPr>
      <t>區婦</t>
    </r>
    <r>
      <rPr>
        <sz val="8"/>
        <color rgb="FF000000"/>
        <rFont val="PMingLiU"/>
        <family val="1"/>
      </rPr>
      <t>女</t>
    </r>
    <r>
      <rPr>
        <sz val="8"/>
        <color rgb="FF000000"/>
        <rFont val="PMingLiU"/>
        <family val="1"/>
      </rPr>
      <t>福利會</t>
    </r>
    <r>
      <rPr>
        <sz val="8"/>
        <color rgb="FF000000"/>
        <rFont val="PMingLiU"/>
        <family val="1"/>
      </rPr>
      <t>馮</t>
    </r>
    <r>
      <rPr>
        <sz val="8"/>
        <color rgb="FF000000"/>
        <rFont val="PMingLiU"/>
        <family val="1"/>
      </rPr>
      <t>李佩</t>
    </r>
    <r>
      <rPr>
        <sz val="8"/>
        <color rgb="FF000000"/>
        <rFont val="PMingLiU"/>
        <family val="1"/>
      </rPr>
      <t>瑤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PLK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lfare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Club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estern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Distr</t>
    </r>
    <r>
      <rPr>
        <sz val="8"/>
        <color rgb="FF000000"/>
        <rFont val="Times New Roman"/>
        <family val="1"/>
      </rPr>
      <t xml:space="preserve">ict
</t>
    </r>
    <r>
      <rPr>
        <sz val="8"/>
        <color rgb="FF000000"/>
        <rFont val="Times New Roman"/>
        <family val="1"/>
      </rPr>
      <t>Fung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</si>
  <si>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東華三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鄧肇</t>
    </r>
    <r>
      <rPr>
        <sz val="8"/>
        <color rgb="FF000000"/>
        <rFont val="PMingLiU"/>
        <family val="1"/>
      </rPr>
      <t>堅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GHS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</si>
  <si>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仁濟醫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何式</t>
    </r>
    <r>
      <rPr>
        <sz val="8"/>
        <color rgb="FF000000"/>
        <rFont val="PMingLiU"/>
        <family val="1"/>
      </rPr>
      <t>南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YCH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</si>
  <si>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仁愛堂</t>
    </r>
    <r>
      <rPr>
        <sz val="8"/>
        <color rgb="FF000000"/>
        <rFont val="PMingLiU"/>
        <family val="1"/>
      </rPr>
      <t>劉</t>
    </r>
    <r>
      <rPr>
        <sz val="8"/>
        <color rgb="FF000000"/>
        <rFont val="PMingLiU"/>
        <family val="1"/>
      </rPr>
      <t>皇發</t>
    </r>
    <r>
      <rPr>
        <sz val="8"/>
        <color rgb="FF000000"/>
        <rFont val="PMingLiU"/>
        <family val="1"/>
      </rPr>
      <t>夫</t>
    </r>
    <r>
      <rPr>
        <sz val="8"/>
        <color rgb="FF000000"/>
        <rFont val="PMingLiU"/>
        <family val="1"/>
      </rPr>
      <t>人小學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YOT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Madam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</si>
  <si>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順德聯</t>
    </r>
    <r>
      <rPr>
        <sz val="8"/>
        <color rgb="FF000000"/>
        <rFont val="PMingLiU"/>
        <family val="1"/>
      </rPr>
      <t>誼</t>
    </r>
    <r>
      <rPr>
        <sz val="8"/>
        <color rgb="FF000000"/>
        <rFont val="PMingLiU"/>
        <family val="1"/>
      </rPr>
      <t>總會</t>
    </r>
    <r>
      <rPr>
        <sz val="8"/>
        <color rgb="FF000000"/>
        <rFont val="PMingLiU"/>
        <family val="1"/>
      </rPr>
      <t>李</t>
    </r>
    <r>
      <rPr>
        <sz val="8"/>
        <color rgb="FF000000"/>
        <rFont val="PMingLiU"/>
        <family val="1"/>
      </rPr>
      <t>金小學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</si>
  <si>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順德聯</t>
    </r>
    <r>
      <rPr>
        <sz val="8"/>
        <color rgb="FF000000"/>
        <rFont val="PMingLiU"/>
        <family val="1"/>
      </rPr>
      <t>誼</t>
    </r>
    <r>
      <rPr>
        <sz val="8"/>
        <color rgb="FF000000"/>
        <rFont val="PMingLiU"/>
        <family val="1"/>
      </rPr>
      <t>總會</t>
    </r>
    <r>
      <rPr>
        <sz val="8"/>
        <color rgb="FF000000"/>
        <rFont val="PMingLiU"/>
        <family val="1"/>
      </rPr>
      <t>胡</t>
    </r>
    <r>
      <rPr>
        <sz val="8"/>
        <color rgb="FF000000"/>
        <rFont val="PMingLiU"/>
        <family val="1"/>
      </rPr>
      <t>少渠紀</t>
    </r>
    <r>
      <rPr>
        <sz val="8"/>
        <color rgb="FF000000"/>
        <rFont val="PMingLiU"/>
        <family val="1"/>
      </rPr>
      <t>念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Kui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</si>
  <si>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順德聯</t>
    </r>
    <r>
      <rPr>
        <sz val="8"/>
        <color rgb="FF000000"/>
        <rFont val="PMingLiU"/>
        <family val="1"/>
      </rPr>
      <t>誼</t>
    </r>
    <r>
      <rPr>
        <sz val="8"/>
        <color rgb="FF000000"/>
        <rFont val="PMingLiU"/>
        <family val="1"/>
      </rPr>
      <t>總會</t>
    </r>
    <r>
      <rPr>
        <sz val="8"/>
        <color rgb="FF000000"/>
        <rFont val="PMingLiU"/>
        <family val="1"/>
      </rPr>
      <t>何</t>
    </r>
    <r>
      <rPr>
        <sz val="8"/>
        <color rgb="FF000000"/>
        <rFont val="PMingLiU"/>
        <family val="1"/>
      </rPr>
      <t>日東小學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</si>
  <si>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樂善堂</t>
    </r>
    <r>
      <rPr>
        <sz val="8"/>
        <color rgb="FF000000"/>
        <rFont val="PMingLiU"/>
        <family val="1"/>
      </rPr>
      <t>梁</t>
    </r>
    <r>
      <rPr>
        <sz val="8"/>
        <color rgb="FF000000"/>
        <rFont val="PMingLiU"/>
        <family val="1"/>
      </rPr>
      <t>銶琚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Kui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</si>
  <si>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樂善堂</t>
    </r>
    <r>
      <rPr>
        <sz val="8"/>
        <color rgb="FF000000"/>
        <rFont val="PMingLiU"/>
        <family val="1"/>
      </rPr>
      <t>梁</t>
    </r>
    <r>
      <rPr>
        <sz val="8"/>
        <color rgb="FF000000"/>
        <rFont val="PMingLiU"/>
        <family val="1"/>
      </rPr>
      <t>銶琚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校（分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>）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LST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Leun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(Bra</t>
    </r>
    <r>
      <rPr>
        <sz val="8"/>
        <color rgb="FF000000"/>
        <rFont val="Times New Roman"/>
        <family val="1"/>
      </rPr>
      <t>nch)</t>
    </r>
  </si>
  <si>
    <r>
      <rPr>
        <sz val="8"/>
        <color rgb="FF000000"/>
        <rFont val="PMingLiU"/>
        <family val="1"/>
      </rPr>
      <t>香港學</t>
    </r>
    <r>
      <rPr>
        <sz val="8"/>
        <color rgb="FF000000"/>
        <rFont val="PMingLiU"/>
        <family val="1"/>
      </rPr>
      <t>生</t>
    </r>
    <r>
      <rPr>
        <sz val="8"/>
        <color rgb="FF000000"/>
        <rFont val="PMingLiU"/>
        <family val="1"/>
      </rPr>
      <t>輔助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Hong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</t>
    </r>
    <r>
      <rPr>
        <sz val="8"/>
        <color rgb="FF000000"/>
        <rFont val="Times New Roman"/>
        <family val="1"/>
      </rPr>
      <t>ciet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</si>
  <si>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伊利沙</t>
    </r>
    <r>
      <rPr>
        <sz val="8"/>
        <color rgb="FF000000"/>
        <rFont val="PMingLiU"/>
        <family val="1"/>
      </rPr>
      <t>伯</t>
    </r>
    <r>
      <rPr>
        <sz val="8"/>
        <color rgb="FF000000"/>
        <rFont val="PMingLiU"/>
        <family val="1"/>
      </rPr>
      <t>中學</t>
    </r>
    <r>
      <rPr>
        <sz val="8"/>
        <color rgb="FF000000"/>
        <rFont val="PMingLiU"/>
        <family val="1"/>
      </rPr>
      <t>舊</t>
    </r>
    <r>
      <rPr>
        <sz val="8"/>
        <color rgb="FF000000"/>
        <rFont val="PMingLiU"/>
        <family val="1"/>
      </rPr>
      <t>生會小學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(U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QES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Old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udents’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</si>
  <si>
    <r>
      <rPr>
        <sz val="8"/>
        <color rgb="FF000000"/>
        <rFont val="PMingLiU"/>
        <family val="1"/>
      </rPr>
      <t>伊利沙</t>
    </r>
    <r>
      <rPr>
        <sz val="8"/>
        <color rgb="FF000000"/>
        <rFont val="PMingLiU"/>
        <family val="1"/>
      </rPr>
      <t>伯</t>
    </r>
    <r>
      <rPr>
        <sz val="8"/>
        <color rgb="FF000000"/>
        <rFont val="PMingLiU"/>
        <family val="1"/>
      </rPr>
      <t>中學</t>
    </r>
    <r>
      <rPr>
        <sz val="8"/>
        <color rgb="FF000000"/>
        <rFont val="PMingLiU"/>
        <family val="1"/>
      </rPr>
      <t>舊</t>
    </r>
    <r>
      <rPr>
        <sz val="8"/>
        <color rgb="FF000000"/>
        <rFont val="PMingLiU"/>
        <family val="1"/>
      </rPr>
      <t>生會小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分校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QES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Old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udents’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Branch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</si>
  <si>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元朗公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中學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>友會英</t>
    </r>
    <r>
      <rPr>
        <sz val="8"/>
        <color rgb="FF000000"/>
        <rFont val="PMingLiU"/>
        <family val="1"/>
      </rPr>
      <t>業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Public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ddle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ni
</t>
    </r>
    <r>
      <rPr>
        <sz val="8"/>
        <color rgb="FF000000"/>
        <rFont val="Times New Roman"/>
        <family val="1"/>
      </rPr>
      <t>Association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</si>
  <si>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天水圍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Shui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</si>
  <si>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天水圍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>立小學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</si>
  <si>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寶覺分校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Branch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</si>
  <si>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東華三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姚達</t>
    </r>
    <r>
      <rPr>
        <sz val="8"/>
        <color rgb="FF000000"/>
        <rFont val="PMingLiU"/>
        <family val="1"/>
      </rPr>
      <t>之</t>
    </r>
    <r>
      <rPr>
        <sz val="8"/>
        <color rgb="FF000000"/>
        <rFont val="PMingLiU"/>
        <family val="1"/>
      </rPr>
      <t>紀念小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（元</t>
    </r>
    <r>
      <rPr>
        <sz val="8"/>
        <color rgb="FF000000"/>
        <rFont val="PMingLiU"/>
        <family val="1"/>
      </rPr>
      <t>朗</t>
    </r>
    <r>
      <rPr>
        <sz val="8"/>
        <color rgb="FF000000"/>
        <rFont val="PMingLiU"/>
        <family val="1"/>
      </rPr>
      <t>）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TWGHS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Long)</t>
    </r>
  </si>
  <si>
    <r>
      <rPr>
        <sz val="8"/>
        <color rgb="FF000000"/>
        <rFont val="PMingLiU"/>
        <family val="1"/>
      </rPr>
      <t>東華三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李東</t>
    </r>
    <r>
      <rPr>
        <sz val="8"/>
        <color rgb="FF000000"/>
        <rFont val="PMingLiU"/>
        <family val="1"/>
      </rPr>
      <t>海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WGH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ung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</si>
  <si>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獅子會</t>
    </r>
    <r>
      <rPr>
        <sz val="8"/>
        <color rgb="FF000000"/>
        <rFont val="PMingLiU"/>
        <family val="1"/>
      </rPr>
      <t>何</t>
    </r>
    <r>
      <rPr>
        <sz val="8"/>
        <color rgb="FF000000"/>
        <rFont val="PMingLiU"/>
        <family val="1"/>
      </rPr>
      <t>德心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Clubs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ational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</si>
  <si>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天水圍</t>
    </r>
    <r>
      <rPr>
        <sz val="8"/>
        <color rgb="FF000000"/>
        <rFont val="PMingLiU"/>
        <family val="1"/>
      </rPr>
      <t>循</t>
    </r>
    <r>
      <rPr>
        <sz val="8"/>
        <color rgb="FF000000"/>
        <rFont val="PMingLiU"/>
        <family val="1"/>
      </rPr>
      <t>道衞</t>
    </r>
    <r>
      <rPr>
        <sz val="8"/>
        <color rgb="FF000000"/>
        <rFont val="PMingLiU"/>
        <family val="1"/>
      </rPr>
      <t>理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(U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Shui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odist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</si>
  <si>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香港青</t>
    </r>
    <r>
      <rPr>
        <sz val="8"/>
        <color rgb="FF000000"/>
        <rFont val="PMingLiU"/>
        <family val="1"/>
      </rPr>
      <t>年</t>
    </r>
    <r>
      <rPr>
        <sz val="8"/>
        <color rgb="FF000000"/>
        <rFont val="PMingLiU"/>
        <family val="1"/>
      </rPr>
      <t>協會</t>
    </r>
    <r>
      <rPr>
        <sz val="8"/>
        <color rgb="FF000000"/>
        <rFont val="PMingLiU"/>
        <family val="1"/>
      </rPr>
      <t>李</t>
    </r>
    <r>
      <rPr>
        <sz val="8"/>
        <color rgb="FF000000"/>
        <rFont val="PMingLiU"/>
        <family val="1"/>
      </rPr>
      <t>兆基小學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HKFYG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</si>
  <si>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香港普</t>
    </r>
    <r>
      <rPr>
        <sz val="8"/>
        <color rgb="FF000000"/>
        <rFont val="PMingLiU"/>
        <family val="1"/>
      </rPr>
      <t>通</t>
    </r>
    <r>
      <rPr>
        <sz val="8"/>
        <color rgb="FF000000"/>
        <rFont val="PMingLiU"/>
        <family val="1"/>
      </rPr>
      <t>話研</t>
    </r>
    <r>
      <rPr>
        <sz val="8"/>
        <color rgb="FF000000"/>
        <rFont val="PMingLiU"/>
        <family val="1"/>
      </rPr>
      <t>習</t>
    </r>
    <r>
      <rPr>
        <sz val="8"/>
        <color rgb="FF000000"/>
        <rFont val="PMingLiU"/>
        <family val="1"/>
      </rPr>
      <t>社科技</t>
    </r>
    <r>
      <rPr>
        <sz val="8"/>
        <color rgb="FF000000"/>
        <rFont val="PMingLiU"/>
        <family val="1"/>
      </rPr>
      <t>創</t>
    </r>
    <r>
      <rPr>
        <sz val="8"/>
        <color rgb="FF000000"/>
        <rFont val="PMingLiU"/>
        <family val="1"/>
      </rPr>
      <t>意小學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Xianggang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Puto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hua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anxishe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Science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ativity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</si>
  <si>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教青</t>
    </r>
    <r>
      <rPr>
        <sz val="8"/>
        <color rgb="FF000000"/>
        <rFont val="PMingLiU"/>
        <family val="1"/>
      </rPr>
      <t>年</t>
    </r>
    <r>
      <rPr>
        <sz val="8"/>
        <color rgb="FF000000"/>
        <rFont val="PMingLiU"/>
        <family val="1"/>
      </rPr>
      <t>會小學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Chinese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YMCA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</si>
  <si>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宣道會</t>
    </r>
    <r>
      <rPr>
        <sz val="8"/>
        <color rgb="FF000000"/>
        <rFont val="PMingLiU"/>
        <family val="1"/>
      </rPr>
      <t>葉</t>
    </r>
    <r>
      <rPr>
        <sz val="8"/>
        <color rgb="FF000000"/>
        <rFont val="PMingLiU"/>
        <family val="1"/>
      </rPr>
      <t>紹蔭</t>
    </r>
    <r>
      <rPr>
        <sz val="8"/>
        <color rgb="FF000000"/>
        <rFont val="PMingLiU"/>
        <family val="1"/>
      </rPr>
      <t>紀</t>
    </r>
    <r>
      <rPr>
        <sz val="8"/>
        <color rgb="FF000000"/>
        <rFont val="PMingLiU"/>
        <family val="1"/>
      </rPr>
      <t>念小學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Christian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Alliance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eh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</si>
  <si>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順德聯</t>
    </r>
    <r>
      <rPr>
        <sz val="8"/>
        <color rgb="FF000000"/>
        <rFont val="PMingLiU"/>
        <family val="1"/>
      </rPr>
      <t>誼</t>
    </r>
    <r>
      <rPr>
        <sz val="8"/>
        <color rgb="FF000000"/>
        <rFont val="PMingLiU"/>
        <family val="1"/>
      </rPr>
      <t>總會</t>
    </r>
    <r>
      <rPr>
        <sz val="8"/>
        <color rgb="FF000000"/>
        <rFont val="PMingLiU"/>
        <family val="1"/>
      </rPr>
      <t>伍</t>
    </r>
    <r>
      <rPr>
        <sz val="8"/>
        <color rgb="FF000000"/>
        <rFont val="PMingLiU"/>
        <family val="1"/>
      </rPr>
      <t>冕端小學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(U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Shun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Fraternal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en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</si>
  <si>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十八鄉</t>
    </r>
    <r>
      <rPr>
        <sz val="8"/>
        <color rgb="FF000000"/>
        <rFont val="PMingLiU"/>
        <family val="1"/>
      </rPr>
      <t>鄉</t>
    </r>
    <r>
      <rPr>
        <sz val="8"/>
        <color rgb="FF000000"/>
        <rFont val="PMingLiU"/>
        <family val="1"/>
      </rPr>
      <t>事委</t>
    </r>
    <r>
      <rPr>
        <sz val="8"/>
        <color rgb="FF000000"/>
        <rFont val="PMingLiU"/>
        <family val="1"/>
      </rPr>
      <t>員</t>
    </r>
    <r>
      <rPr>
        <sz val="8"/>
        <color rgb="FF000000"/>
        <rFont val="PMingLiU"/>
        <family val="1"/>
      </rPr>
      <t>會公益</t>
    </r>
    <r>
      <rPr>
        <sz val="8"/>
        <color rgb="FF000000"/>
        <rFont val="PMingLiU"/>
        <family val="1"/>
      </rPr>
      <t>社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Shap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Rura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ittee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k
</t>
    </r>
    <r>
      <rPr>
        <sz val="8"/>
        <color rgb="FF000000"/>
        <rFont val="Times New Roman"/>
        <family val="1"/>
      </rPr>
      <t>She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</si>
  <si>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金巴崙</t>
    </r>
    <r>
      <rPr>
        <sz val="8"/>
        <color rgb="FF000000"/>
        <rFont val="PMingLiU"/>
        <family val="1"/>
      </rPr>
      <t>長</t>
    </r>
    <r>
      <rPr>
        <sz val="8"/>
        <color rgb="FF000000"/>
        <rFont val="PMingLiU"/>
        <family val="1"/>
      </rPr>
      <t>老會</t>
    </r>
    <r>
      <rPr>
        <sz val="8"/>
        <color rgb="FF000000"/>
        <rFont val="PMingLiU"/>
        <family val="1"/>
      </rPr>
      <t>耀</t>
    </r>
    <r>
      <rPr>
        <sz val="8"/>
        <color rgb="FF000000"/>
        <rFont val="PMingLiU"/>
        <family val="1"/>
      </rPr>
      <t>道小學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10)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erland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Pres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ter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Church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Dao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</si>
  <si>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水圍</t>
    </r>
    <r>
      <rPr>
        <sz val="8"/>
        <color rgb="FF000000"/>
        <rFont val="PMingLiU"/>
        <family val="1"/>
      </rPr>
      <t>靈</t>
    </r>
    <r>
      <rPr>
        <sz val="8"/>
        <color rgb="FF000000"/>
        <rFont val="PMingLiU"/>
        <family val="1"/>
      </rPr>
      <t>愛小學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</si>
  <si>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潮陽百</t>
    </r>
    <r>
      <rPr>
        <sz val="8"/>
        <color rgb="FF000000"/>
        <rFont val="PMingLiU"/>
        <family val="1"/>
      </rPr>
      <t>欣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Chiu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Por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</si>
  <si>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香港潮</t>
    </r>
    <r>
      <rPr>
        <sz val="8"/>
        <color rgb="FF000000"/>
        <rFont val="PMingLiU"/>
        <family val="1"/>
      </rPr>
      <t>陽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Chiu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Kong</t>
    </r>
  </si>
  <si>
    <r>
      <rPr>
        <sz val="8"/>
        <color rgb="FF000000"/>
        <rFont val="PMingLiU"/>
        <family val="1"/>
      </rPr>
      <t>嗇色園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辦可</t>
    </r>
    <r>
      <rPr>
        <sz val="8"/>
        <color rgb="FF000000"/>
        <rFont val="PMingLiU"/>
        <family val="1"/>
      </rPr>
      <t>銘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(Sponsored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Sik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</si>
  <si>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方</t>
    </r>
    <r>
      <rPr>
        <sz val="8"/>
        <color rgb="FF000000"/>
        <rFont val="PMingLiU"/>
        <family val="1"/>
      </rPr>
      <t>潤華小學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PMingLiU"/>
        <family val="1"/>
      </rPr>
      <t>暫</t>
    </r>
    <r>
      <rPr>
        <sz val="8"/>
        <color rgb="FF000000"/>
        <rFont val="PMingLiU"/>
        <family val="1"/>
      </rPr>
      <t>定</t>
    </r>
    <r>
      <rPr>
        <sz val="8"/>
        <color rgb="FF000000"/>
        <rFont val="PMingLiU"/>
        <family val="1"/>
      </rPr>
      <t>校名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(Proposed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</si>
  <si>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PMingLiU"/>
        <family val="1"/>
      </rPr>
      <t>元朗朗</t>
    </r>
    <r>
      <rPr>
        <sz val="8"/>
        <color rgb="FF000000"/>
        <rFont val="PMingLiU"/>
        <family val="1"/>
      </rPr>
      <t>屏</t>
    </r>
    <r>
      <rPr>
        <sz val="8"/>
        <color rgb="FF000000"/>
        <rFont val="PMingLiU"/>
        <family val="1"/>
      </rPr>
      <t>邨東</t>
    </r>
    <r>
      <rPr>
        <sz val="8"/>
        <color rgb="FF000000"/>
        <rFont val="PMingLiU"/>
        <family val="1"/>
      </rPr>
      <t>莞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YL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</t>
    </r>
    <r>
      <rPr>
        <sz val="8"/>
        <color rgb="FF000000"/>
        <rFont val="Times New Roman"/>
        <family val="1"/>
      </rPr>
      <t>tate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</si>
  <si>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博愛醫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歷屆</t>
    </r>
    <r>
      <rPr>
        <sz val="8"/>
        <color rgb="FF000000"/>
        <rFont val="PMingLiU"/>
        <family val="1"/>
      </rPr>
      <t>總</t>
    </r>
    <r>
      <rPr>
        <sz val="8"/>
        <color rgb="FF000000"/>
        <rFont val="PMingLiU"/>
        <family val="1"/>
      </rPr>
      <t>理聯誼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梁省</t>
    </r>
    <r>
      <rPr>
        <sz val="8"/>
        <color rgb="FF000000"/>
        <rFont val="PMingLiU"/>
        <family val="1"/>
      </rPr>
      <t>德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FD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POHL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</si>
  <si>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光明學校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Kwong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</si>
  <si>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靈</t>
    </r>
    <r>
      <rPr>
        <sz val="8"/>
        <color rgb="FF000000"/>
        <rFont val="PMingLiU"/>
        <family val="1"/>
      </rPr>
      <t>愛小學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</si>
  <si>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元朗商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Merc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ants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Association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</si>
  <si>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元朗公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中學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>友會小學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Public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ddle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ni
</t>
    </r>
    <r>
      <rPr>
        <sz val="8"/>
        <color rgb="FF000000"/>
        <rFont val="Times New Roman"/>
        <family val="1"/>
      </rPr>
      <t>Association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</si>
  <si>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元朗朗</t>
    </r>
    <r>
      <rPr>
        <sz val="8"/>
        <color rgb="FF000000"/>
        <rFont val="PMingLiU"/>
        <family val="1"/>
      </rPr>
      <t>屏</t>
    </r>
    <r>
      <rPr>
        <sz val="8"/>
        <color rgb="FF000000"/>
        <rFont val="PMingLiU"/>
        <family val="1"/>
      </rPr>
      <t>邨惠</t>
    </r>
    <r>
      <rPr>
        <sz val="8"/>
        <color rgb="FF000000"/>
        <rFont val="PMingLiU"/>
        <family val="1"/>
      </rPr>
      <t>州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YL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</t>
    </r>
    <r>
      <rPr>
        <sz val="8"/>
        <color rgb="FF000000"/>
        <rFont val="Times New Roman"/>
        <family val="1"/>
      </rPr>
      <t>tate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Chow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</si>
  <si>
    <r>
      <rPr>
        <sz val="8"/>
        <color rgb="FF000000"/>
        <rFont val="PMingLiU"/>
        <family val="1"/>
      </rPr>
      <t>佛教陳</t>
    </r>
    <r>
      <rPr>
        <sz val="8"/>
        <color rgb="FF000000"/>
        <rFont val="PMingLiU"/>
        <family val="1"/>
      </rPr>
      <t>榮</t>
    </r>
    <r>
      <rPr>
        <sz val="8"/>
        <color rgb="FF000000"/>
        <rFont val="PMingLiU"/>
        <family val="1"/>
      </rPr>
      <t>根紀</t>
    </r>
    <r>
      <rPr>
        <sz val="8"/>
        <color rgb="FF000000"/>
        <rFont val="PMingLiU"/>
        <family val="1"/>
      </rPr>
      <t>念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Buddhist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</si>
  <si>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南元朗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>立小學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South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</si>
  <si>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樂善堂</t>
    </r>
    <r>
      <rPr>
        <sz val="8"/>
        <color rgb="FF000000"/>
        <rFont val="PMingLiU"/>
        <family val="1"/>
      </rPr>
      <t>梁</t>
    </r>
    <r>
      <rPr>
        <sz val="8"/>
        <color rgb="FF000000"/>
        <rFont val="PMingLiU"/>
        <family val="1"/>
      </rPr>
      <t>銶琚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LST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Kui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</si>
  <si>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樂善堂</t>
    </r>
    <r>
      <rPr>
        <sz val="8"/>
        <color rgb="FF000000"/>
        <rFont val="PMingLiU"/>
        <family val="1"/>
      </rPr>
      <t>梁</t>
    </r>
    <r>
      <rPr>
        <sz val="8"/>
        <color rgb="FF000000"/>
        <rFont val="PMingLiU"/>
        <family val="1"/>
      </rPr>
      <t>銶琚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校（分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>）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Leun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(Bra</t>
    </r>
    <r>
      <rPr>
        <sz val="8"/>
        <color rgb="FF000000"/>
        <rFont val="Times New Roman"/>
        <family val="1"/>
      </rPr>
      <t>nch)</t>
    </r>
  </si>
  <si>
    <r>
      <rPr>
        <sz val="8"/>
        <color rgb="FF000000"/>
        <rFont val="PMingLiU"/>
        <family val="1"/>
      </rPr>
      <t>香港學</t>
    </r>
    <r>
      <rPr>
        <sz val="8"/>
        <color rgb="FF000000"/>
        <rFont val="PMingLiU"/>
        <family val="1"/>
      </rPr>
      <t>生</t>
    </r>
    <r>
      <rPr>
        <sz val="8"/>
        <color rgb="FF000000"/>
        <rFont val="PMingLiU"/>
        <family val="1"/>
      </rPr>
      <t>輔助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Hong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</t>
    </r>
    <r>
      <rPr>
        <sz val="8"/>
        <color rgb="FF000000"/>
        <rFont val="Times New Roman"/>
        <family val="1"/>
      </rPr>
      <t>ciet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</si>
  <si>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元朗公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中學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>友會英</t>
    </r>
    <r>
      <rPr>
        <sz val="8"/>
        <color rgb="FF000000"/>
        <rFont val="PMingLiU"/>
        <family val="1"/>
      </rPr>
      <t>業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Public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ddle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ni
</t>
    </r>
    <r>
      <rPr>
        <sz val="8"/>
        <color rgb="FF000000"/>
        <rFont val="Times New Roman"/>
        <family val="1"/>
      </rPr>
      <t>Association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</si>
  <si>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寶覺分校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Branch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</si>
  <si>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東華三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姚達</t>
    </r>
    <r>
      <rPr>
        <sz val="8"/>
        <color rgb="FF000000"/>
        <rFont val="PMingLiU"/>
        <family val="1"/>
      </rPr>
      <t>之</t>
    </r>
    <r>
      <rPr>
        <sz val="8"/>
        <color rgb="FF000000"/>
        <rFont val="PMingLiU"/>
        <family val="1"/>
      </rPr>
      <t>紀念小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（元</t>
    </r>
    <r>
      <rPr>
        <sz val="8"/>
        <color rgb="FF000000"/>
        <rFont val="PMingLiU"/>
        <family val="1"/>
      </rPr>
      <t>朗</t>
    </r>
    <r>
      <rPr>
        <sz val="8"/>
        <color rgb="FF000000"/>
        <rFont val="PMingLiU"/>
        <family val="1"/>
      </rPr>
      <t>）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TWGHS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Long)</t>
    </r>
  </si>
  <si>
    <r>
      <rPr>
        <sz val="8"/>
        <color rgb="FF000000"/>
        <rFont val="PMingLiU"/>
        <family val="1"/>
      </rPr>
      <t>東華三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李東</t>
    </r>
    <r>
      <rPr>
        <sz val="8"/>
        <color rgb="FF000000"/>
        <rFont val="PMingLiU"/>
        <family val="1"/>
      </rPr>
      <t>海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WGH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ung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</si>
  <si>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獅子會</t>
    </r>
    <r>
      <rPr>
        <sz val="8"/>
        <color rgb="FF000000"/>
        <rFont val="PMingLiU"/>
        <family val="1"/>
      </rPr>
      <t>何</t>
    </r>
    <r>
      <rPr>
        <sz val="8"/>
        <color rgb="FF000000"/>
        <rFont val="PMingLiU"/>
        <family val="1"/>
      </rPr>
      <t>德心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Clubs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ational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</si>
  <si>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香港普</t>
    </r>
    <r>
      <rPr>
        <sz val="8"/>
        <color rgb="FF000000"/>
        <rFont val="PMingLiU"/>
        <family val="1"/>
      </rPr>
      <t>通</t>
    </r>
    <r>
      <rPr>
        <sz val="8"/>
        <color rgb="FF000000"/>
        <rFont val="PMingLiU"/>
        <family val="1"/>
      </rPr>
      <t>話研</t>
    </r>
    <r>
      <rPr>
        <sz val="8"/>
        <color rgb="FF000000"/>
        <rFont val="PMingLiU"/>
        <family val="1"/>
      </rPr>
      <t>習</t>
    </r>
    <r>
      <rPr>
        <sz val="8"/>
        <color rgb="FF000000"/>
        <rFont val="PMingLiU"/>
        <family val="1"/>
      </rPr>
      <t>社科技</t>
    </r>
    <r>
      <rPr>
        <sz val="8"/>
        <color rgb="FF000000"/>
        <rFont val="PMingLiU"/>
        <family val="1"/>
      </rPr>
      <t>創</t>
    </r>
    <r>
      <rPr>
        <sz val="8"/>
        <color rgb="FF000000"/>
        <rFont val="PMingLiU"/>
        <family val="1"/>
      </rPr>
      <t>意小學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Xianggang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Puto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hua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anxishe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Science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ativity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</si>
  <si>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教青</t>
    </r>
    <r>
      <rPr>
        <sz val="8"/>
        <color rgb="FF000000"/>
        <rFont val="PMingLiU"/>
        <family val="1"/>
      </rPr>
      <t>年</t>
    </r>
    <r>
      <rPr>
        <sz val="8"/>
        <color rgb="FF000000"/>
        <rFont val="PMingLiU"/>
        <family val="1"/>
      </rPr>
      <t>會小學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Chinese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YMCA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</si>
  <si>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金巴崙</t>
    </r>
    <r>
      <rPr>
        <sz val="8"/>
        <color rgb="FF000000"/>
        <rFont val="PMingLiU"/>
        <family val="1"/>
      </rPr>
      <t>長</t>
    </r>
    <r>
      <rPr>
        <sz val="8"/>
        <color rgb="FF000000"/>
        <rFont val="PMingLiU"/>
        <family val="1"/>
      </rPr>
      <t>老會</t>
    </r>
    <r>
      <rPr>
        <sz val="8"/>
        <color rgb="FF000000"/>
        <rFont val="PMingLiU"/>
        <family val="1"/>
      </rPr>
      <t>耀</t>
    </r>
    <r>
      <rPr>
        <sz val="8"/>
        <color rgb="FF000000"/>
        <rFont val="PMingLiU"/>
        <family val="1"/>
      </rPr>
      <t>道小學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10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erland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Pres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ter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Church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Dao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</si>
  <si>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水圍</t>
    </r>
    <r>
      <rPr>
        <sz val="8"/>
        <color rgb="FF000000"/>
        <rFont val="PMingLiU"/>
        <family val="1"/>
      </rPr>
      <t>靈</t>
    </r>
    <r>
      <rPr>
        <sz val="8"/>
        <color rgb="FF000000"/>
        <rFont val="PMingLiU"/>
        <family val="1"/>
      </rPr>
      <t>愛小學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SK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</si>
  <si>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潮陽百</t>
    </r>
    <r>
      <rPr>
        <sz val="8"/>
        <color rgb="FF000000"/>
        <rFont val="PMingLiU"/>
        <family val="1"/>
      </rPr>
      <t>欣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Chiu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Por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</si>
  <si>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嗇色園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辦可</t>
    </r>
    <r>
      <rPr>
        <sz val="8"/>
        <color rgb="FF000000"/>
        <rFont val="PMingLiU"/>
        <family val="1"/>
      </rPr>
      <t>銘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(Sponsored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Sik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</si>
  <si>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方</t>
    </r>
    <r>
      <rPr>
        <sz val="8"/>
        <color rgb="FF000000"/>
        <rFont val="PMingLiU"/>
        <family val="1"/>
      </rPr>
      <t>潤華小學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PMingLiU"/>
        <family val="1"/>
      </rPr>
      <t>暫</t>
    </r>
    <r>
      <rPr>
        <sz val="8"/>
        <color rgb="FF000000"/>
        <rFont val="PMingLiU"/>
        <family val="1"/>
      </rPr>
      <t>定</t>
    </r>
    <r>
      <rPr>
        <sz val="8"/>
        <color rgb="FF000000"/>
        <rFont val="PMingLiU"/>
        <family val="1"/>
      </rPr>
      <t>校名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(N)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(Proposed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</si>
  <si>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PMingLiU"/>
        <family val="1"/>
      </rPr>
      <t>鐘聲學校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Chung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</si>
  <si>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PMingLiU"/>
        <family val="1"/>
      </rPr>
      <t>錦田公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蒙養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Kam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Public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</si>
  <si>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光明英</t>
    </r>
    <r>
      <rPr>
        <sz val="8"/>
        <color rgb="FF000000"/>
        <rFont val="PMingLiU"/>
        <family val="1"/>
      </rPr>
      <t>來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Kwong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</si>
  <si>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元</t>
    </r>
    <r>
      <rPr>
        <sz val="8"/>
        <color rgb="FF000000"/>
        <rFont val="PMingLiU"/>
        <family val="1"/>
      </rPr>
      <t>朗真光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 xml:space="preserve">學
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Kwong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</si>
  <si>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八鄉中</t>
    </r>
    <r>
      <rPr>
        <sz val="8"/>
        <color rgb="FF000000"/>
        <rFont val="PMingLiU"/>
        <family val="1"/>
      </rPr>
      <t>心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Pat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Centra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</si>
  <si>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惇裕學校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</si>
  <si>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港澳信</t>
    </r>
    <r>
      <rPr>
        <sz val="8"/>
        <color rgb="FF000000"/>
        <rFont val="PMingLiU"/>
        <family val="1"/>
      </rPr>
      <t>義</t>
    </r>
    <r>
      <rPr>
        <sz val="8"/>
        <color rgb="FF000000"/>
        <rFont val="PMingLiU"/>
        <family val="1"/>
      </rPr>
      <t>會黃</t>
    </r>
    <r>
      <rPr>
        <sz val="8"/>
        <color rgb="FF000000"/>
        <rFont val="PMingLiU"/>
        <family val="1"/>
      </rPr>
      <t>陳</t>
    </r>
    <r>
      <rPr>
        <sz val="8"/>
        <color rgb="FF000000"/>
        <rFont val="PMingLiU"/>
        <family val="1"/>
      </rPr>
      <t>淑英紀</t>
    </r>
    <r>
      <rPr>
        <sz val="8"/>
        <color rgb="FF000000"/>
        <rFont val="PMingLiU"/>
        <family val="1"/>
      </rPr>
      <t>念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HKMLC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ial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</si>
  <si>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通德學校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</si>
  <si>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基督教</t>
    </r>
    <r>
      <rPr>
        <sz val="8"/>
        <color rgb="FF000000"/>
        <rFont val="PMingLiU"/>
        <family val="1"/>
      </rPr>
      <t>宣</t>
    </r>
    <r>
      <rPr>
        <sz val="8"/>
        <color rgb="FF000000"/>
        <rFont val="PMingLiU"/>
        <family val="1"/>
      </rPr>
      <t>道會</t>
    </r>
    <r>
      <rPr>
        <sz val="8"/>
        <color rgb="FF000000"/>
        <rFont val="PMingLiU"/>
        <family val="1"/>
      </rPr>
      <t>徐</t>
    </r>
    <r>
      <rPr>
        <sz val="8"/>
        <color rgb="FF000000"/>
        <rFont val="PMingLiU"/>
        <family val="1"/>
      </rPr>
      <t>澤林紀</t>
    </r>
    <r>
      <rPr>
        <sz val="8"/>
        <color rgb="FF000000"/>
        <rFont val="PMingLiU"/>
        <family val="1"/>
      </rPr>
      <t>念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C.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</si>
  <si>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約瑟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Joseph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</si>
  <si>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元朗官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</si>
  <si>
    <r>
      <rPr>
        <sz val="8"/>
        <color rgb="FF000000"/>
        <rFont val="PMingLiU"/>
        <family val="1"/>
      </rPr>
      <t>佛教榮</t>
    </r>
    <r>
      <rPr>
        <sz val="8"/>
        <color rgb="FF000000"/>
        <rFont val="PMingLiU"/>
        <family val="1"/>
      </rPr>
      <t>茵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Buddhist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</si>
  <si>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香港學</t>
    </r>
    <r>
      <rPr>
        <sz val="8"/>
        <color rgb="FF000000"/>
        <rFont val="PMingLiU"/>
        <family val="1"/>
      </rPr>
      <t>生</t>
    </r>
    <r>
      <rPr>
        <sz val="8"/>
        <color rgb="FF000000"/>
        <rFont val="PMingLiU"/>
        <family val="1"/>
      </rPr>
      <t>輔助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Hong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Society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</si>
  <si>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東華三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姚達</t>
    </r>
    <r>
      <rPr>
        <sz val="8"/>
        <color rgb="FF000000"/>
        <rFont val="PMingLiU"/>
        <family val="1"/>
      </rPr>
      <t>之</t>
    </r>
    <r>
      <rPr>
        <sz val="8"/>
        <color rgb="FF000000"/>
        <rFont val="PMingLiU"/>
        <family val="1"/>
      </rPr>
      <t>紀念小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（</t>
    </r>
    <r>
      <rPr>
        <sz val="8"/>
        <color rgb="FF000000"/>
        <rFont val="PMingLiU"/>
        <family val="1"/>
      </rPr>
      <t>元</t>
    </r>
    <r>
      <rPr>
        <sz val="8"/>
        <color rgb="FF000000"/>
        <rFont val="PMingLiU"/>
        <family val="1"/>
      </rPr>
      <t>朗</t>
    </r>
    <r>
      <rPr>
        <sz val="8"/>
        <color rgb="FF000000"/>
        <rFont val="PMingLiU"/>
        <family val="1"/>
      </rPr>
      <t>）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TWGHS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Long)</t>
    </r>
  </si>
  <si>
    <r>
      <rPr>
        <sz val="8"/>
        <color rgb="FF000000"/>
        <rFont val="PMingLiU"/>
        <family val="1"/>
      </rPr>
      <t>香港普</t>
    </r>
    <r>
      <rPr>
        <sz val="8"/>
        <color rgb="FF000000"/>
        <rFont val="PMingLiU"/>
        <family val="1"/>
      </rPr>
      <t>通</t>
    </r>
    <r>
      <rPr>
        <sz val="8"/>
        <color rgb="FF000000"/>
        <rFont val="PMingLiU"/>
        <family val="1"/>
      </rPr>
      <t>話研</t>
    </r>
    <r>
      <rPr>
        <sz val="8"/>
        <color rgb="FF000000"/>
        <rFont val="PMingLiU"/>
        <family val="1"/>
      </rPr>
      <t>習</t>
    </r>
    <r>
      <rPr>
        <sz val="8"/>
        <color rgb="FF000000"/>
        <rFont val="PMingLiU"/>
        <family val="1"/>
      </rPr>
      <t>社科技</t>
    </r>
    <r>
      <rPr>
        <sz val="8"/>
        <color rgb="FF000000"/>
        <rFont val="PMingLiU"/>
        <family val="1"/>
      </rPr>
      <t>創</t>
    </r>
    <r>
      <rPr>
        <sz val="8"/>
        <color rgb="FF000000"/>
        <rFont val="PMingLiU"/>
        <family val="1"/>
      </rPr>
      <t>意小學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Xianggang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Puto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hua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anxishe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Science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Creativity</t>
    </r>
  </si>
  <si>
    <r>
      <rPr>
        <sz val="8"/>
        <color rgb="FF000000"/>
        <rFont val="PMingLiU"/>
        <family val="1"/>
      </rPr>
      <t>嗇色園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辦可</t>
    </r>
    <r>
      <rPr>
        <sz val="8"/>
        <color rgb="FF000000"/>
        <rFont val="PMingLiU"/>
        <family val="1"/>
      </rPr>
      <t>銘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(B)
</t>
    </r>
    <r>
      <rPr>
        <sz val="8"/>
        <color rgb="FF000000"/>
        <rFont val="Times New Roman"/>
        <family val="1"/>
      </rPr>
      <t>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(Sponsored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Sik
</t>
    </r>
    <r>
      <rPr>
        <sz val="8"/>
        <color rgb="FF000000"/>
        <rFont val="Times New Roman"/>
        <family val="1"/>
      </rPr>
      <t>Sik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en)</t>
    </r>
  </si>
  <si>
    <r>
      <rPr>
        <sz val="8"/>
        <color rgb="FF000000"/>
        <rFont val="PMingLiU"/>
        <family val="1"/>
      </rPr>
      <t>鳳溪第</t>
    </r>
    <r>
      <rPr>
        <sz val="8"/>
        <color rgb="FF000000"/>
        <rFont val="PMingLiU"/>
        <family val="1"/>
      </rPr>
      <t>一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R)
</t>
    </r>
    <r>
      <rPr>
        <sz val="8"/>
        <color rgb="FF000000"/>
        <rFont val="Times New Roman"/>
        <family val="1"/>
      </rPr>
      <t>Fung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No.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</si>
  <si>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鳳溪創</t>
    </r>
    <r>
      <rPr>
        <sz val="8"/>
        <color rgb="FF000000"/>
        <rFont val="PMingLiU"/>
        <family val="1"/>
      </rPr>
      <t>新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Fung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Innovative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</si>
  <si>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香海正</t>
    </r>
    <r>
      <rPr>
        <sz val="8"/>
        <color rgb="FF000000"/>
        <rFont val="PMingLiU"/>
        <family val="1"/>
      </rPr>
      <t>覺</t>
    </r>
    <r>
      <rPr>
        <sz val="8"/>
        <color rgb="FF000000"/>
        <rFont val="PMingLiU"/>
        <family val="1"/>
      </rPr>
      <t>蓮社</t>
    </r>
    <r>
      <rPr>
        <sz val="8"/>
        <color rgb="FF000000"/>
        <rFont val="PMingLiU"/>
        <family val="1"/>
      </rPr>
      <t>佛</t>
    </r>
    <r>
      <rPr>
        <sz val="8"/>
        <color rgb="FF000000"/>
        <rFont val="PMingLiU"/>
        <family val="1"/>
      </rPr>
      <t>教陳式</t>
    </r>
    <r>
      <rPr>
        <sz val="8"/>
        <color rgb="FF000000"/>
        <rFont val="PMingLiU"/>
        <family val="1"/>
      </rPr>
      <t>宏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HHCKLA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Buddhist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</si>
  <si>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香海正</t>
    </r>
    <r>
      <rPr>
        <sz val="8"/>
        <color rgb="FF000000"/>
        <rFont val="PMingLiU"/>
        <family val="1"/>
      </rPr>
      <t>覺</t>
    </r>
    <r>
      <rPr>
        <sz val="8"/>
        <color rgb="FF000000"/>
        <rFont val="PMingLiU"/>
        <family val="1"/>
      </rPr>
      <t>蓮社</t>
    </r>
    <r>
      <rPr>
        <sz val="8"/>
        <color rgb="FF000000"/>
        <rFont val="PMingLiU"/>
        <family val="1"/>
      </rPr>
      <t>佛</t>
    </r>
    <r>
      <rPr>
        <sz val="8"/>
        <color rgb="FF000000"/>
        <rFont val="PMingLiU"/>
        <family val="1"/>
      </rPr>
      <t>教正慧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HHCKLA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Buddhist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</si>
  <si>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石湖墟</t>
    </r>
    <r>
      <rPr>
        <sz val="8"/>
        <color rgb="FF000000"/>
        <rFont val="PMingLiU"/>
        <family val="1"/>
      </rPr>
      <t>公</t>
    </r>
    <r>
      <rPr>
        <sz val="8"/>
        <color rgb="FF000000"/>
        <rFont val="PMingLiU"/>
        <family val="1"/>
      </rPr>
      <t>立學校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Shek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Hui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Public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</si>
  <si>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上水惠</t>
    </r>
    <r>
      <rPr>
        <sz val="8"/>
        <color rgb="FF000000"/>
        <rFont val="PMingLiU"/>
        <family val="1"/>
      </rPr>
      <t>州</t>
    </r>
    <r>
      <rPr>
        <sz val="8"/>
        <color rgb="FF000000"/>
        <rFont val="PMingLiU"/>
        <family val="1"/>
      </rPr>
      <t>公立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Chow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Public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(Sheung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ui)</t>
    </r>
  </si>
  <si>
    <r>
      <rPr>
        <sz val="8"/>
        <color rgb="FF000000"/>
        <rFont val="PMingLiU"/>
        <family val="1"/>
      </rPr>
      <t>育賢學校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</si>
  <si>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金錢村</t>
    </r>
    <r>
      <rPr>
        <sz val="8"/>
        <color rgb="FF000000"/>
        <rFont val="PMingLiU"/>
        <family val="1"/>
      </rPr>
      <t>何</t>
    </r>
    <r>
      <rPr>
        <sz val="8"/>
        <color rgb="FF000000"/>
        <rFont val="PMingLiU"/>
        <family val="1"/>
      </rPr>
      <t>東學校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illage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</si>
  <si>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東莞學校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</si>
  <si>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榮</t>
    </r>
    <r>
      <rPr>
        <sz val="8"/>
        <color rgb="FF000000"/>
        <rFont val="PMingLiU"/>
        <family val="1"/>
      </rPr>
      <t xml:space="preserve">真小學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</si>
  <si>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曾梅千</t>
    </r>
    <r>
      <rPr>
        <sz val="8"/>
        <color rgb="FF000000"/>
        <rFont val="PMingLiU"/>
        <family val="1"/>
      </rPr>
      <t>禧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sang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Mui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Mille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</si>
  <si>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李志達</t>
    </r>
    <r>
      <rPr>
        <sz val="8"/>
        <color rgb="FF000000"/>
        <rFont val="PMingLiU"/>
        <family val="1"/>
      </rPr>
      <t>紀</t>
    </r>
    <r>
      <rPr>
        <sz val="8"/>
        <color rgb="FF000000"/>
        <rFont val="PMingLiU"/>
        <family val="1"/>
      </rPr>
      <t>念學校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</si>
  <si>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東華三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港九</t>
    </r>
    <r>
      <rPr>
        <sz val="8"/>
        <color rgb="FF000000"/>
        <rFont val="PMingLiU"/>
        <family val="1"/>
      </rPr>
      <t>電</t>
    </r>
    <r>
      <rPr>
        <sz val="8"/>
        <color rgb="FF000000"/>
        <rFont val="PMingLiU"/>
        <family val="1"/>
      </rPr>
      <t>器商聯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GHS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KLN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E.A.M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</si>
  <si>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東華三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馬錦</t>
    </r>
    <r>
      <rPr>
        <sz val="8"/>
        <color rgb="FF000000"/>
        <rFont val="PMingLiU"/>
        <family val="1"/>
      </rPr>
      <t>燦</t>
    </r>
    <r>
      <rPr>
        <sz val="8"/>
        <color rgb="FF000000"/>
        <rFont val="PMingLiU"/>
        <family val="1"/>
      </rPr>
      <t>紀念小學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#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GHS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</si>
  <si>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香海正</t>
    </r>
    <r>
      <rPr>
        <sz val="8"/>
        <color rgb="FF000000"/>
        <rFont val="PMingLiU"/>
        <family val="1"/>
      </rPr>
      <t>覺</t>
    </r>
    <r>
      <rPr>
        <sz val="8"/>
        <color rgb="FF000000"/>
        <rFont val="PMingLiU"/>
        <family val="1"/>
      </rPr>
      <t>蓮社</t>
    </r>
    <r>
      <rPr>
        <sz val="8"/>
        <color rgb="FF000000"/>
        <rFont val="PMingLiU"/>
        <family val="1"/>
      </rPr>
      <t>佛</t>
    </r>
    <r>
      <rPr>
        <sz val="8"/>
        <color rgb="FF000000"/>
        <rFont val="PMingLiU"/>
        <family val="1"/>
      </rPr>
      <t>教正覺</t>
    </r>
    <r>
      <rPr>
        <sz val="8"/>
        <color rgb="FF000000"/>
        <rFont val="PMingLiU"/>
        <family val="1"/>
      </rPr>
      <t>蓮</t>
    </r>
    <r>
      <rPr>
        <sz val="8"/>
        <color rgb="FF000000"/>
        <rFont val="PMingLiU"/>
        <family val="1"/>
      </rPr>
      <t>社學校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HHCKLA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Buddhist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Assn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</si>
  <si>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粉嶺公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 xml:space="preserve">學校
</t>
    </r>
    <r>
      <rPr>
        <sz val="8"/>
        <color rgb="FF000000"/>
        <rFont val="Times New Roman"/>
        <family val="1"/>
      </rPr>
      <t>Fanling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Public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</si>
  <si>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粉嶺官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Fanling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</si>
  <si>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上水宣</t>
    </r>
    <r>
      <rPr>
        <sz val="8"/>
        <color rgb="FF000000"/>
        <rFont val="PMingLiU"/>
        <family val="1"/>
      </rPr>
      <t>道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Alliance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chool,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</si>
  <si>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PMingLiU"/>
        <family val="1"/>
      </rPr>
      <t>寶血會</t>
    </r>
    <r>
      <rPr>
        <sz val="8"/>
        <color rgb="FF000000"/>
        <rFont val="PMingLiU"/>
        <family val="1"/>
      </rPr>
      <t>培</t>
    </r>
    <r>
      <rPr>
        <sz val="8"/>
        <color rgb="FF000000"/>
        <rFont val="PMingLiU"/>
        <family val="1"/>
      </rPr>
      <t>靈學校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Pui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Precious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Blo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</si>
  <si>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PMingLiU"/>
        <family val="1"/>
      </rPr>
      <t>方樹福</t>
    </r>
    <r>
      <rPr>
        <sz val="8"/>
        <color rgb="FF000000"/>
        <rFont val="PMingLiU"/>
        <family val="1"/>
      </rPr>
      <t>堂</t>
    </r>
    <r>
      <rPr>
        <sz val="8"/>
        <color rgb="FF000000"/>
        <rFont val="PMingLiU"/>
        <family val="1"/>
      </rPr>
      <t>基金</t>
    </r>
    <r>
      <rPr>
        <sz val="8"/>
        <color rgb="FF000000"/>
        <rFont val="PMingLiU"/>
        <family val="1"/>
      </rPr>
      <t>方</t>
    </r>
    <r>
      <rPr>
        <sz val="8"/>
        <color rgb="FF000000"/>
        <rFont val="PMingLiU"/>
        <family val="1"/>
      </rPr>
      <t>樹泉小學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FSFTF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hool</t>
    </r>
  </si>
  <si>
    <r>
      <rPr>
        <sz val="8"/>
        <color rgb="FF000000"/>
        <rFont val="PMingLiU"/>
        <family val="1"/>
      </rPr>
      <t>鳳溪廖</t>
    </r>
    <r>
      <rPr>
        <sz val="8"/>
        <color rgb="FF000000"/>
        <rFont val="PMingLiU"/>
        <family val="1"/>
      </rPr>
      <t>潤</t>
    </r>
    <r>
      <rPr>
        <sz val="8"/>
        <color rgb="FF000000"/>
        <rFont val="PMingLiU"/>
        <family val="1"/>
      </rPr>
      <t>琛紀</t>
    </r>
    <r>
      <rPr>
        <sz val="8"/>
        <color rgb="FF000000"/>
        <rFont val="PMingLiU"/>
        <family val="1"/>
      </rPr>
      <t>念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Fung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un-s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</si>
  <si>
    <r>
      <rPr>
        <sz val="8"/>
        <color rgb="FF000000"/>
        <rFont val="PMingLiU"/>
        <family val="1"/>
      </rPr>
      <t>打鼓嶺</t>
    </r>
    <r>
      <rPr>
        <sz val="8"/>
        <color rgb="FF000000"/>
        <rFont val="PMingLiU"/>
        <family val="1"/>
      </rPr>
      <t>嶺</t>
    </r>
    <r>
      <rPr>
        <sz val="8"/>
        <color rgb="FF000000"/>
        <rFont val="PMingLiU"/>
        <family val="1"/>
      </rPr>
      <t>英公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Public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</si>
  <si>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五旬節</t>
    </r>
    <r>
      <rPr>
        <sz val="8"/>
        <color rgb="FF000000"/>
        <rFont val="PMingLiU"/>
        <family val="1"/>
      </rPr>
      <t>靳</t>
    </r>
    <r>
      <rPr>
        <sz val="8"/>
        <color rgb="FF000000"/>
        <rFont val="PMingLiU"/>
        <family val="1"/>
      </rPr>
      <t>茂生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Pentecostal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Sheng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</si>
  <si>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五旬節</t>
    </r>
    <r>
      <rPr>
        <sz val="8"/>
        <color rgb="FF000000"/>
        <rFont val="PMingLiU"/>
        <family val="1"/>
      </rPr>
      <t>于</t>
    </r>
    <r>
      <rPr>
        <sz val="8"/>
        <color rgb="FF000000"/>
        <rFont val="PMingLiU"/>
        <family val="1"/>
      </rPr>
      <t>良發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Pentecostal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</si>
  <si>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嘉</t>
    </r>
    <r>
      <rPr>
        <sz val="8"/>
        <color rgb="FF000000"/>
        <rFont val="PMingLiU"/>
        <family val="1"/>
      </rPr>
      <t>福榮</t>
    </r>
    <r>
      <rPr>
        <sz val="8"/>
        <color rgb="FF000000"/>
        <rFont val="PMingLiU"/>
        <family val="1"/>
      </rPr>
      <t>真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Fuk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</si>
  <si>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基督教</t>
    </r>
    <r>
      <rPr>
        <sz val="8"/>
        <color rgb="FF000000"/>
        <rFont val="PMingLiU"/>
        <family val="1"/>
      </rPr>
      <t>粉</t>
    </r>
    <r>
      <rPr>
        <sz val="8"/>
        <color rgb="FF000000"/>
        <rFont val="PMingLiU"/>
        <family val="1"/>
      </rPr>
      <t>嶺神</t>
    </r>
    <r>
      <rPr>
        <sz val="8"/>
        <color rgb="FF000000"/>
        <rFont val="PMingLiU"/>
        <family val="1"/>
      </rPr>
      <t>召</t>
    </r>
    <r>
      <rPr>
        <sz val="8"/>
        <color rgb="FF000000"/>
        <rFont val="PMingLiU"/>
        <family val="1"/>
      </rPr>
      <t>會小學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Fanling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Church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</si>
  <si>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鳳溪第</t>
    </r>
    <r>
      <rPr>
        <sz val="8"/>
        <color rgb="FF000000"/>
        <rFont val="PMingLiU"/>
        <family val="1"/>
      </rPr>
      <t>一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Fung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No.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</si>
  <si>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東莞學校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</si>
  <si>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山咀公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Shan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sui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Public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</si>
  <si>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沙頭角</t>
    </r>
    <r>
      <rPr>
        <sz val="8"/>
        <color rgb="FF000000"/>
        <rFont val="PMingLiU"/>
        <family val="1"/>
      </rPr>
      <t>中</t>
    </r>
    <r>
      <rPr>
        <sz val="8"/>
        <color rgb="FF000000"/>
        <rFont val="PMingLiU"/>
        <family val="1"/>
      </rPr>
      <t>心小學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Sha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Centra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</si>
  <si>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大埔舊</t>
    </r>
    <r>
      <rPr>
        <sz val="8"/>
        <color rgb="FF000000"/>
        <rFont val="PMingLiU"/>
        <family val="1"/>
      </rPr>
      <t>墟</t>
    </r>
    <r>
      <rPr>
        <sz val="8"/>
        <color rgb="FF000000"/>
        <rFont val="PMingLiU"/>
        <family val="1"/>
      </rPr>
      <t>公立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校（寶</t>
    </r>
    <r>
      <rPr>
        <sz val="8"/>
        <color rgb="FF000000"/>
        <rFont val="PMingLiU"/>
        <family val="1"/>
      </rPr>
      <t>湖</t>
    </r>
    <r>
      <rPr>
        <sz val="8"/>
        <color rgb="FF000000"/>
        <rFont val="PMingLiU"/>
        <family val="1"/>
      </rPr>
      <t>道）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Old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Public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(Plover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Cove)</t>
    </r>
  </si>
  <si>
    <r>
      <rPr>
        <sz val="8"/>
        <color rgb="FF000000"/>
        <rFont val="PMingLiU"/>
        <family val="1"/>
      </rPr>
      <t>香港道</t>
    </r>
    <r>
      <rPr>
        <sz val="8"/>
        <color rgb="FF000000"/>
        <rFont val="PMingLiU"/>
        <family val="1"/>
      </rPr>
      <t>教</t>
    </r>
    <r>
      <rPr>
        <sz val="8"/>
        <color rgb="FF000000"/>
        <rFont val="PMingLiU"/>
        <family val="1"/>
      </rPr>
      <t>聯合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雲泉吳</t>
    </r>
    <r>
      <rPr>
        <sz val="8"/>
        <color rgb="FF000000"/>
        <rFont val="PMingLiU"/>
        <family val="1"/>
      </rPr>
      <t>禮</t>
    </r>
    <r>
      <rPr>
        <sz val="8"/>
        <color rgb="FF000000"/>
        <rFont val="PMingLiU"/>
        <family val="1"/>
      </rPr>
      <t>和紀</t>
    </r>
    <r>
      <rPr>
        <sz val="8"/>
        <color rgb="FF000000"/>
        <rFont val="PMingLiU"/>
        <family val="1"/>
      </rPr>
      <t>念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HK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aoist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</si>
  <si>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新界婦</t>
    </r>
    <r>
      <rPr>
        <sz val="8"/>
        <color rgb="FF000000"/>
        <rFont val="PMingLiU"/>
        <family val="1"/>
      </rPr>
      <t>孺</t>
    </r>
    <r>
      <rPr>
        <sz val="8"/>
        <color rgb="FF000000"/>
        <rFont val="PMingLiU"/>
        <family val="1"/>
      </rPr>
      <t>福利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有限公</t>
    </r>
    <r>
      <rPr>
        <sz val="8"/>
        <color rgb="FF000000"/>
        <rFont val="PMingLiU"/>
        <family val="1"/>
      </rPr>
      <t>司</t>
    </r>
    <r>
      <rPr>
        <sz val="8"/>
        <color rgb="FF000000"/>
        <rFont val="PMingLiU"/>
        <family val="1"/>
      </rPr>
      <t>梁省</t>
    </r>
    <r>
      <rPr>
        <sz val="8"/>
        <color rgb="FF000000"/>
        <rFont val="PMingLiU"/>
        <family val="1"/>
      </rPr>
      <t>德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NT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</t>
    </r>
    <r>
      <rPr>
        <sz val="8"/>
        <color rgb="FF000000"/>
        <rFont val="Times New Roman"/>
        <family val="1"/>
      </rPr>
      <t>un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</si>
  <si>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三水同</t>
    </r>
    <r>
      <rPr>
        <sz val="8"/>
        <color rgb="FF000000"/>
        <rFont val="PMingLiU"/>
        <family val="1"/>
      </rPr>
      <t>鄉</t>
    </r>
    <r>
      <rPr>
        <sz val="8"/>
        <color rgb="FF000000"/>
        <rFont val="PMingLiU"/>
        <family val="1"/>
      </rPr>
      <t>會禤</t>
    </r>
    <r>
      <rPr>
        <sz val="8"/>
        <color rgb="FF000000"/>
        <rFont val="PMingLiU"/>
        <family val="1"/>
      </rPr>
      <t>景</t>
    </r>
    <r>
      <rPr>
        <sz val="8"/>
        <color rgb="FF000000"/>
        <rFont val="PMingLiU"/>
        <family val="1"/>
      </rPr>
      <t>榮學校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Shui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Natives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</si>
  <si>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大埔浸</t>
    </r>
    <r>
      <rPr>
        <sz val="8"/>
        <color rgb="FF000000"/>
        <rFont val="PMingLiU"/>
        <family val="1"/>
      </rPr>
      <t>信</t>
    </r>
    <r>
      <rPr>
        <sz val="8"/>
        <color rgb="FF000000"/>
        <rFont val="PMingLiU"/>
        <family val="1"/>
      </rPr>
      <t>會公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Baptist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Public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</si>
  <si>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大埔崇</t>
    </r>
    <r>
      <rPr>
        <sz val="8"/>
        <color rgb="FF000000"/>
        <rFont val="PMingLiU"/>
        <family val="1"/>
      </rPr>
      <t>德</t>
    </r>
    <r>
      <rPr>
        <sz val="8"/>
        <color rgb="FF000000"/>
        <rFont val="PMingLiU"/>
        <family val="1"/>
      </rPr>
      <t>黃建</t>
    </r>
    <r>
      <rPr>
        <sz val="8"/>
        <color rgb="FF000000"/>
        <rFont val="PMingLiU"/>
        <family val="1"/>
      </rPr>
      <t>常</t>
    </r>
    <r>
      <rPr>
        <sz val="8"/>
        <color rgb="FF000000"/>
        <rFont val="PMingLiU"/>
        <family val="1"/>
      </rPr>
      <t>紀念學校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</si>
  <si>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大埔舊</t>
    </r>
    <r>
      <rPr>
        <sz val="8"/>
        <color rgb="FF000000"/>
        <rFont val="PMingLiU"/>
        <family val="1"/>
      </rPr>
      <t>墟</t>
    </r>
    <r>
      <rPr>
        <sz val="8"/>
        <color rgb="FF000000"/>
        <rFont val="PMingLiU"/>
        <family val="1"/>
      </rPr>
      <t>公立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校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Old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Public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</si>
  <si>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田</t>
    </r>
    <r>
      <rPr>
        <sz val="8"/>
        <color rgb="FF000000"/>
        <rFont val="PMingLiU"/>
        <family val="1"/>
      </rPr>
      <t>家炳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PLK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</si>
  <si>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阮</t>
    </r>
    <r>
      <rPr>
        <sz val="8"/>
        <color rgb="FF000000"/>
        <rFont val="PMingLiU"/>
        <family val="1"/>
      </rPr>
      <t>鄭夢</t>
    </r>
    <r>
      <rPr>
        <sz val="8"/>
        <color rgb="FF000000"/>
        <rFont val="PMingLiU"/>
        <family val="1"/>
      </rPr>
      <t>芹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</si>
  <si>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港九街</t>
    </r>
    <r>
      <rPr>
        <sz val="8"/>
        <color rgb="FF000000"/>
        <rFont val="PMingLiU"/>
        <family val="1"/>
      </rPr>
      <t>坊</t>
    </r>
    <r>
      <rPr>
        <sz val="8"/>
        <color rgb="FF000000"/>
        <rFont val="PMingLiU"/>
        <family val="1"/>
      </rPr>
      <t>婦女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孫方中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(U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KF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</si>
  <si>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林村公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黃福</t>
    </r>
    <r>
      <rPr>
        <sz val="8"/>
        <color rgb="FF000000"/>
        <rFont val="PMingLiU"/>
        <family val="1"/>
      </rPr>
      <t>鑾</t>
    </r>
    <r>
      <rPr>
        <sz val="8"/>
        <color rgb="FF000000"/>
        <rFont val="PMingLiU"/>
        <family val="1"/>
      </rPr>
      <t>紀念學校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suen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Public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</si>
  <si>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大埔循</t>
    </r>
    <r>
      <rPr>
        <sz val="8"/>
        <color rgb="FF000000"/>
        <rFont val="PMingLiU"/>
        <family val="1"/>
      </rPr>
      <t>道</t>
    </r>
    <r>
      <rPr>
        <sz val="8"/>
        <color rgb="FF000000"/>
        <rFont val="PMingLiU"/>
        <family val="1"/>
      </rPr>
      <t>衛理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Methodist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</si>
  <si>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田</t>
    </r>
    <r>
      <rPr>
        <sz val="8"/>
        <color rgb="FF000000"/>
        <rFont val="PMingLiU"/>
        <family val="1"/>
      </rPr>
      <t>家炳</t>
    </r>
    <r>
      <rPr>
        <sz val="8"/>
        <color rgb="FF000000"/>
        <rFont val="PMingLiU"/>
        <family val="1"/>
      </rPr>
      <t>千</t>
    </r>
    <r>
      <rPr>
        <sz val="8"/>
        <color rgb="FF000000"/>
        <rFont val="PMingLiU"/>
        <family val="1"/>
      </rPr>
      <t>禧小學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PLK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Millenni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</si>
  <si>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仁濟醫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蔡衍</t>
    </r>
    <r>
      <rPr>
        <sz val="8"/>
        <color rgb="FF000000"/>
        <rFont val="PMingLiU"/>
        <family val="1"/>
      </rPr>
      <t>濤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Hospital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Choi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</si>
  <si>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大埔官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</si>
  <si>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香港教</t>
    </r>
    <r>
      <rPr>
        <sz val="8"/>
        <color rgb="FF000000"/>
        <rFont val="PMingLiU"/>
        <family val="1"/>
      </rPr>
      <t>育</t>
    </r>
    <r>
      <rPr>
        <sz val="8"/>
        <color rgb="FF000000"/>
        <rFont val="PMingLiU"/>
        <family val="1"/>
      </rPr>
      <t>學院</t>
    </r>
    <r>
      <rPr>
        <sz val="8"/>
        <color rgb="FF000000"/>
        <rFont val="PMingLiU"/>
        <family val="1"/>
      </rPr>
      <t>賽</t>
    </r>
    <r>
      <rPr>
        <sz val="8"/>
        <color rgb="FF000000"/>
        <rFont val="PMingLiU"/>
        <family val="1"/>
      </rPr>
      <t>馬會小學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HKIED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Jockey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Club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</si>
  <si>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天主教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母聖</t>
    </r>
    <r>
      <rPr>
        <sz val="8"/>
        <color rgb="FF000000"/>
        <rFont val="PMingLiU"/>
        <family val="1"/>
      </rPr>
      <t>心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Sacred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Hear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</si>
  <si>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阮</t>
    </r>
    <r>
      <rPr>
        <sz val="8"/>
        <color rgb="FF000000"/>
        <rFont val="PMingLiU"/>
        <family val="1"/>
      </rPr>
      <t>鄭夢</t>
    </r>
    <r>
      <rPr>
        <sz val="8"/>
        <color rgb="FF000000"/>
        <rFont val="PMingLiU"/>
        <family val="1"/>
      </rPr>
      <t>芹</t>
    </r>
    <r>
      <rPr>
        <sz val="8"/>
        <color rgb="FF000000"/>
        <rFont val="PMingLiU"/>
        <family val="1"/>
      </rPr>
      <t>銀禧小學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Jubilee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</si>
  <si>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迦密愛</t>
    </r>
    <r>
      <rPr>
        <sz val="8"/>
        <color rgb="FF000000"/>
        <rFont val="PMingLiU"/>
        <family val="1"/>
      </rPr>
      <t>禮</t>
    </r>
    <r>
      <rPr>
        <sz val="8"/>
        <color rgb="FF000000"/>
        <rFont val="PMingLiU"/>
        <family val="1"/>
      </rPr>
      <t>信小學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Car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Aliso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</si>
  <si>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東莞工</t>
    </r>
    <r>
      <rPr>
        <sz val="8"/>
        <color rgb="FF000000"/>
        <rFont val="PMingLiU"/>
        <family val="1"/>
      </rPr>
      <t>商</t>
    </r>
    <r>
      <rPr>
        <sz val="8"/>
        <color rgb="FF000000"/>
        <rFont val="PMingLiU"/>
        <family val="1"/>
      </rPr>
      <t>總會</t>
    </r>
    <r>
      <rPr>
        <sz val="8"/>
        <color rgb="FF000000"/>
        <rFont val="PMingLiU"/>
        <family val="1"/>
      </rPr>
      <t>張</t>
    </r>
    <r>
      <rPr>
        <sz val="8"/>
        <color rgb="FF000000"/>
        <rFont val="PMingLiU"/>
        <family val="1"/>
      </rPr>
      <t>煌偉小學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GCC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Cheon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</si>
  <si>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循理會</t>
    </r>
    <r>
      <rPr>
        <sz val="8"/>
        <color rgb="FF000000"/>
        <rFont val="PMingLiU"/>
        <family val="1"/>
      </rPr>
      <t>白</t>
    </r>
    <r>
      <rPr>
        <sz val="8"/>
        <color rgb="FF000000"/>
        <rFont val="PMingLiU"/>
        <family val="1"/>
      </rPr>
      <t>普理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金循理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MB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</si>
  <si>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香港九</t>
    </r>
    <r>
      <rPr>
        <sz val="8"/>
        <color rgb="FF000000"/>
        <rFont val="PMingLiU"/>
        <family val="1"/>
      </rPr>
      <t>龍</t>
    </r>
    <r>
      <rPr>
        <sz val="8"/>
        <color rgb="FF000000"/>
        <rFont val="PMingLiU"/>
        <family val="1"/>
      </rPr>
      <t>塘基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教中華</t>
    </r>
    <r>
      <rPr>
        <sz val="8"/>
        <color rgb="FF000000"/>
        <rFont val="PMingLiU"/>
        <family val="1"/>
      </rPr>
      <t>宣</t>
    </r>
    <r>
      <rPr>
        <sz val="8"/>
        <color rgb="FF000000"/>
        <rFont val="PMingLiU"/>
        <family val="1"/>
      </rPr>
      <t>道會</t>
    </r>
    <r>
      <rPr>
        <sz val="8"/>
        <color rgb="FF000000"/>
        <rFont val="PMingLiU"/>
        <family val="1"/>
      </rPr>
      <t>陳</t>
    </r>
    <r>
      <rPr>
        <sz val="8"/>
        <color rgb="FF000000"/>
        <rFont val="PMingLiU"/>
        <family val="1"/>
      </rPr>
      <t xml:space="preserve">元喜小學
</t>
    </r>
    <r>
      <rPr>
        <sz val="8"/>
        <color rgb="FF000000"/>
        <rFont val="Times New Roman"/>
        <family val="1"/>
      </rPr>
      <t>Christian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Alliance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</si>
  <si>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聖母無</t>
    </r>
    <r>
      <rPr>
        <sz val="8"/>
        <color rgb="FF000000"/>
        <rFont val="PMingLiU"/>
        <family val="1"/>
      </rPr>
      <t>玷</t>
    </r>
    <r>
      <rPr>
        <sz val="8"/>
        <color rgb="FF000000"/>
        <rFont val="PMingLiU"/>
        <family val="1"/>
      </rPr>
      <t>聖心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culate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Hear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</si>
  <si>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沙田官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Shatin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</si>
  <si>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循理會</t>
    </r>
    <r>
      <rPr>
        <sz val="8"/>
        <color rgb="FF000000"/>
        <rFont val="PMingLiU"/>
        <family val="1"/>
      </rPr>
      <t>美</t>
    </r>
    <r>
      <rPr>
        <sz val="8"/>
        <color rgb="FF000000"/>
        <rFont val="PMingLiU"/>
        <family val="1"/>
      </rPr>
      <t>林小學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Free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Methodist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ool</t>
    </r>
  </si>
  <si>
    <r>
      <rPr>
        <sz val="8"/>
        <color rgb="FF000000"/>
        <rFont val="PMingLiU"/>
        <family val="1"/>
      </rPr>
      <t>東華三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冼次</t>
    </r>
    <r>
      <rPr>
        <sz val="8"/>
        <color rgb="FF000000"/>
        <rFont val="PMingLiU"/>
        <family val="1"/>
      </rPr>
      <t>雲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GHS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</si>
  <si>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王</t>
    </r>
    <r>
      <rPr>
        <sz val="8"/>
        <color rgb="FF000000"/>
        <rFont val="PMingLiU"/>
        <family val="1"/>
      </rPr>
      <t>賜豪</t>
    </r>
    <r>
      <rPr>
        <sz val="8"/>
        <color rgb="FF000000"/>
        <rFont val="PMingLiU"/>
        <family val="1"/>
      </rPr>
      <t>（</t>
    </r>
    <r>
      <rPr>
        <sz val="8"/>
        <color rgb="FF000000"/>
        <rFont val="PMingLiU"/>
        <family val="1"/>
      </rPr>
      <t>田心谷</t>
    </r>
    <r>
      <rPr>
        <sz val="8"/>
        <color rgb="FF000000"/>
        <rFont val="PMingLiU"/>
        <family val="1"/>
      </rPr>
      <t>）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PLK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Chi-ho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alle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</si>
  <si>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九龍城</t>
    </r>
    <r>
      <rPr>
        <sz val="8"/>
        <color rgb="FF000000"/>
        <rFont val="PMingLiU"/>
        <family val="1"/>
      </rPr>
      <t>浸</t>
    </r>
    <r>
      <rPr>
        <sz val="8"/>
        <color rgb="FF000000"/>
        <rFont val="PMingLiU"/>
        <family val="1"/>
      </rPr>
      <t>信會</t>
    </r>
    <r>
      <rPr>
        <sz val="8"/>
        <color rgb="FF000000"/>
        <rFont val="PMingLiU"/>
        <family val="1"/>
      </rPr>
      <t>禧</t>
    </r>
    <r>
      <rPr>
        <sz val="8"/>
        <color rgb="FF000000"/>
        <rFont val="PMingLiU"/>
        <family val="1"/>
      </rPr>
      <t>年（恩</t>
    </r>
    <r>
      <rPr>
        <sz val="8"/>
        <color rgb="FF000000"/>
        <rFont val="PMingLiU"/>
        <family val="1"/>
      </rPr>
      <t>平</t>
    </r>
    <r>
      <rPr>
        <sz val="8"/>
        <color rgb="FF000000"/>
        <rFont val="PMingLiU"/>
        <family val="1"/>
      </rPr>
      <t>）小學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Baptist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Church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Nien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Ping)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</si>
  <si>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香港中</t>
    </r>
    <r>
      <rPr>
        <sz val="8"/>
        <color rgb="FF000000"/>
        <rFont val="PMingLiU"/>
        <family val="1"/>
      </rPr>
      <t>文</t>
    </r>
    <r>
      <rPr>
        <sz val="8"/>
        <color rgb="FF000000"/>
        <rFont val="PMingLiU"/>
        <family val="1"/>
      </rPr>
      <t>大學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>友會聯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張煊</t>
    </r>
    <r>
      <rPr>
        <sz val="8"/>
        <color rgb="FF000000"/>
        <rFont val="PMingLiU"/>
        <family val="1"/>
      </rPr>
      <t>昌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CUHK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</si>
  <si>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馬鞍山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若瑟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Joseph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</si>
  <si>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九龍城</t>
    </r>
    <r>
      <rPr>
        <sz val="8"/>
        <color rgb="FF000000"/>
        <rFont val="PMingLiU"/>
        <family val="1"/>
      </rPr>
      <t>浸</t>
    </r>
    <r>
      <rPr>
        <sz val="8"/>
        <color rgb="FF000000"/>
        <rFont val="PMingLiU"/>
        <family val="1"/>
      </rPr>
      <t>信會</t>
    </r>
    <r>
      <rPr>
        <sz val="8"/>
        <color rgb="FF000000"/>
        <rFont val="PMingLiU"/>
        <family val="1"/>
      </rPr>
      <t>禧</t>
    </r>
    <r>
      <rPr>
        <sz val="8"/>
        <color rgb="FF000000"/>
        <rFont val="PMingLiU"/>
        <family val="1"/>
      </rPr>
      <t>年小學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KC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Baptist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Church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Nien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</si>
  <si>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馬鞍山</t>
    </r>
    <r>
      <rPr>
        <sz val="8"/>
        <color rgb="FF000000"/>
        <rFont val="PMingLiU"/>
        <family val="1"/>
      </rPr>
      <t>靈</t>
    </r>
    <r>
      <rPr>
        <sz val="8"/>
        <color rgb="FF000000"/>
        <rFont val="PMingLiU"/>
        <family val="1"/>
      </rPr>
      <t>糧小學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</si>
  <si>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香港道</t>
    </r>
    <r>
      <rPr>
        <sz val="8"/>
        <color rgb="FF000000"/>
        <rFont val="PMingLiU"/>
        <family val="1"/>
      </rPr>
      <t>教</t>
    </r>
    <r>
      <rPr>
        <sz val="8"/>
        <color rgb="FF000000"/>
        <rFont val="PMingLiU"/>
        <family val="1"/>
      </rPr>
      <t>聯合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純陽小學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aoist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</si>
  <si>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吳氏宗</t>
    </r>
    <r>
      <rPr>
        <sz val="8"/>
        <color rgb="FF000000"/>
        <rFont val="PMingLiU"/>
        <family val="1"/>
      </rPr>
      <t>親</t>
    </r>
    <r>
      <rPr>
        <sz val="8"/>
        <color rgb="FF000000"/>
        <rFont val="PMingLiU"/>
        <family val="1"/>
      </rPr>
      <t>總會</t>
    </r>
    <r>
      <rPr>
        <sz val="8"/>
        <color rgb="FF000000"/>
        <rFont val="PMingLiU"/>
        <family val="1"/>
      </rPr>
      <t>泰</t>
    </r>
    <r>
      <rPr>
        <sz val="8"/>
        <color rgb="FF000000"/>
        <rFont val="PMingLiU"/>
        <family val="1"/>
      </rPr>
      <t>伯紀念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Clan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</si>
  <si>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基督教</t>
    </r>
    <r>
      <rPr>
        <sz val="8"/>
        <color rgb="FF000000"/>
        <rFont val="PMingLiU"/>
        <family val="1"/>
      </rPr>
      <t>香</t>
    </r>
    <r>
      <rPr>
        <sz val="8"/>
        <color rgb="FF000000"/>
        <rFont val="PMingLiU"/>
        <family val="1"/>
      </rPr>
      <t>港信</t>
    </r>
    <r>
      <rPr>
        <sz val="8"/>
        <color rgb="FF000000"/>
        <rFont val="PMingLiU"/>
        <family val="1"/>
      </rPr>
      <t>義</t>
    </r>
    <r>
      <rPr>
        <sz val="8"/>
        <color rgb="FF000000"/>
        <rFont val="PMingLiU"/>
        <family val="1"/>
      </rPr>
      <t>會馬鞍</t>
    </r>
    <r>
      <rPr>
        <sz val="8"/>
        <color rgb="FF000000"/>
        <rFont val="PMingLiU"/>
        <family val="1"/>
      </rPr>
      <t>山</t>
    </r>
    <r>
      <rPr>
        <sz val="8"/>
        <color rgb="FF000000"/>
        <rFont val="PMingLiU"/>
        <family val="1"/>
      </rPr>
      <t>信義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angelical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Lutheran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Church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Hong
</t>
    </r>
    <r>
      <rPr>
        <sz val="8"/>
        <color rgb="FF000000"/>
        <rFont val="Times New Roman"/>
        <family val="1"/>
      </rPr>
      <t>Kong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theran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</si>
  <si>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莊</t>
    </r>
    <r>
      <rPr>
        <sz val="8"/>
        <color rgb="FF000000"/>
        <rFont val="PMingLiU"/>
        <family val="1"/>
      </rPr>
      <t>啓程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PLK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</si>
  <si>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雨</t>
    </r>
    <r>
      <rPr>
        <sz val="8"/>
        <color rgb="FF000000"/>
        <rFont val="PMingLiU"/>
        <family val="1"/>
      </rPr>
      <t>川小學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PLK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Riverain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</si>
  <si>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馬鞍山</t>
    </r>
    <r>
      <rPr>
        <sz val="8"/>
        <color rgb="FF000000"/>
        <rFont val="PMingLiU"/>
        <family val="1"/>
      </rPr>
      <t>循</t>
    </r>
    <r>
      <rPr>
        <sz val="8"/>
        <color rgb="FF000000"/>
        <rFont val="PMingLiU"/>
        <family val="1"/>
      </rPr>
      <t>道衛</t>
    </r>
    <r>
      <rPr>
        <sz val="8"/>
        <color rgb="FF000000"/>
        <rFont val="PMingLiU"/>
        <family val="1"/>
      </rPr>
      <t>理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odist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</si>
  <si>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馬</t>
    </r>
    <r>
      <rPr>
        <sz val="8"/>
        <color rgb="FF000000"/>
        <rFont val="PMingLiU"/>
        <family val="1"/>
      </rPr>
      <t>鞍山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風小學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Spir</t>
    </r>
    <r>
      <rPr>
        <sz val="8"/>
        <color rgb="FF000000"/>
        <rFont val="Times New Roman"/>
        <family val="1"/>
      </rPr>
      <t>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</si>
  <si>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香港九</t>
    </r>
    <r>
      <rPr>
        <sz val="8"/>
        <color rgb="FF000000"/>
        <rFont val="PMingLiU"/>
        <family val="1"/>
      </rPr>
      <t>龍</t>
    </r>
    <r>
      <rPr>
        <sz val="8"/>
        <color rgb="FF000000"/>
        <rFont val="PMingLiU"/>
        <family val="1"/>
      </rPr>
      <t>塘基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教中華</t>
    </r>
    <r>
      <rPr>
        <sz val="8"/>
        <color rgb="FF000000"/>
        <rFont val="PMingLiU"/>
        <family val="1"/>
      </rPr>
      <t>宣</t>
    </r>
    <r>
      <rPr>
        <sz val="8"/>
        <color rgb="FF000000"/>
        <rFont val="PMingLiU"/>
        <family val="1"/>
      </rPr>
      <t>道會</t>
    </r>
    <r>
      <rPr>
        <sz val="8"/>
        <color rgb="FF000000"/>
        <rFont val="PMingLiU"/>
        <family val="1"/>
      </rPr>
      <t>台</t>
    </r>
    <r>
      <rPr>
        <sz val="8"/>
        <color rgb="FF000000"/>
        <rFont val="PMingLiU"/>
        <family val="1"/>
      </rPr>
      <t>山陳元</t>
    </r>
    <r>
      <rPr>
        <sz val="8"/>
        <color rgb="FF000000"/>
        <rFont val="PMingLiU"/>
        <family val="1"/>
      </rPr>
      <t>喜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Christian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Alliance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</si>
  <si>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慈航學校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Chi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</si>
  <si>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天主教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華學校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The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Litt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Flow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</si>
  <si>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朱</t>
    </r>
    <r>
      <rPr>
        <sz val="8"/>
        <color rgb="FF000000"/>
        <rFont val="PMingLiU"/>
        <family val="1"/>
      </rPr>
      <t>正賢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Kuk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</si>
  <si>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蕭</t>
    </r>
    <r>
      <rPr>
        <sz val="8"/>
        <color rgb="FF000000"/>
        <rFont val="PMingLiU"/>
        <family val="1"/>
      </rPr>
      <t>漢森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Kuk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Hon-s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</si>
  <si>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沙田崇</t>
    </r>
    <r>
      <rPr>
        <sz val="8"/>
        <color rgb="FF000000"/>
        <rFont val="PMingLiU"/>
        <family val="1"/>
      </rPr>
      <t>真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Shatin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</si>
  <si>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基督教</t>
    </r>
    <r>
      <rPr>
        <sz val="8"/>
        <color rgb="FF000000"/>
        <rFont val="PMingLiU"/>
        <family val="1"/>
      </rPr>
      <t>香</t>
    </r>
    <r>
      <rPr>
        <sz val="8"/>
        <color rgb="FF000000"/>
        <rFont val="PMingLiU"/>
        <family val="1"/>
      </rPr>
      <t>港信</t>
    </r>
    <r>
      <rPr>
        <sz val="8"/>
        <color rgb="FF000000"/>
        <rFont val="PMingLiU"/>
        <family val="1"/>
      </rPr>
      <t>義</t>
    </r>
    <r>
      <rPr>
        <sz val="8"/>
        <color rgb="FF000000"/>
        <rFont val="PMingLiU"/>
        <family val="1"/>
      </rPr>
      <t>會禾輋</t>
    </r>
    <r>
      <rPr>
        <sz val="8"/>
        <color rgb="FF000000"/>
        <rFont val="PMingLiU"/>
        <family val="1"/>
      </rPr>
      <t>信</t>
    </r>
    <r>
      <rPr>
        <sz val="8"/>
        <color rgb="FF000000"/>
        <rFont val="PMingLiU"/>
        <family val="1"/>
      </rPr>
      <t>義學校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angelical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Lutheran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Church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Kong
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theran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</si>
  <si>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胡素貞</t>
    </r>
    <r>
      <rPr>
        <sz val="8"/>
        <color rgb="FF000000"/>
        <rFont val="PMingLiU"/>
        <family val="1"/>
      </rPr>
      <t>博</t>
    </r>
    <r>
      <rPr>
        <sz val="8"/>
        <color rgb="FF000000"/>
        <rFont val="PMingLiU"/>
        <family val="1"/>
      </rPr>
      <t>士紀</t>
    </r>
    <r>
      <rPr>
        <sz val="8"/>
        <color rgb="FF000000"/>
        <rFont val="PMingLiU"/>
        <family val="1"/>
      </rPr>
      <t>念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Dr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Catherine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</si>
  <si>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培基小學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ewards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Pooi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</si>
  <si>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路德會</t>
    </r>
    <r>
      <rPr>
        <sz val="8"/>
        <color rgb="FF000000"/>
        <rFont val="PMingLiU"/>
        <family val="1"/>
      </rPr>
      <t>梁</t>
    </r>
    <r>
      <rPr>
        <sz val="8"/>
        <color rgb="FF000000"/>
        <rFont val="PMingLiU"/>
        <family val="1"/>
      </rPr>
      <t>鉅鏐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Kui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theran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</si>
  <si>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救世軍</t>
    </r>
    <r>
      <rPr>
        <sz val="8"/>
        <color rgb="FF000000"/>
        <rFont val="PMingLiU"/>
        <family val="1"/>
      </rPr>
      <t>田</t>
    </r>
    <r>
      <rPr>
        <sz val="8"/>
        <color rgb="FF000000"/>
        <rFont val="PMingLiU"/>
        <family val="1"/>
      </rPr>
      <t>家炳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Salvation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</si>
  <si>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浸信會</t>
    </r>
    <r>
      <rPr>
        <sz val="8"/>
        <color rgb="FF000000"/>
        <rFont val="PMingLiU"/>
        <family val="1"/>
      </rPr>
      <t>沙</t>
    </r>
    <r>
      <rPr>
        <sz val="8"/>
        <color rgb="FF000000"/>
        <rFont val="PMingLiU"/>
        <family val="1"/>
      </rPr>
      <t>田圍</t>
    </r>
    <r>
      <rPr>
        <sz val="8"/>
        <color rgb="FF000000"/>
        <rFont val="PMingLiU"/>
        <family val="1"/>
      </rPr>
      <t>呂</t>
    </r>
    <r>
      <rPr>
        <sz val="8"/>
        <color rgb="FF000000"/>
        <rFont val="PMingLiU"/>
        <family val="1"/>
      </rPr>
      <t>明才小學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Baptist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(Sha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ai)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Choi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</si>
  <si>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浸信會</t>
    </r>
    <r>
      <rPr>
        <sz val="8"/>
        <color rgb="FF000000"/>
        <rFont val="PMingLiU"/>
        <family val="1"/>
      </rPr>
      <t>呂</t>
    </r>
    <r>
      <rPr>
        <sz val="8"/>
        <color rgb="FF000000"/>
        <rFont val="PMingLiU"/>
        <family val="1"/>
      </rPr>
      <t>明才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Baptist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Choi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</si>
  <si>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沙田循</t>
    </r>
    <r>
      <rPr>
        <sz val="8"/>
        <color rgb="FF000000"/>
        <rFont val="PMingLiU"/>
        <family val="1"/>
      </rPr>
      <t>道</t>
    </r>
    <r>
      <rPr>
        <sz val="8"/>
        <color rgb="FF000000"/>
        <rFont val="PMingLiU"/>
        <family val="1"/>
      </rPr>
      <t>衛理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Shatin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Methodist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</si>
  <si>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風小學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Spi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</si>
  <si>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世界龍</t>
    </r>
    <r>
      <rPr>
        <sz val="8"/>
        <color rgb="FF000000"/>
        <rFont val="PMingLiU"/>
        <family val="1"/>
      </rPr>
      <t>岡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>黃</t>
    </r>
    <r>
      <rPr>
        <sz val="8"/>
        <color rgb="FF000000"/>
        <rFont val="PMingLiU"/>
        <family val="1"/>
      </rPr>
      <t>耀南小學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FSL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</si>
  <si>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沙田圍</t>
    </r>
    <r>
      <rPr>
        <sz val="8"/>
        <color rgb="FF000000"/>
        <rFont val="PMingLiU"/>
        <family val="1"/>
      </rPr>
      <t>胡</t>
    </r>
    <r>
      <rPr>
        <sz val="8"/>
        <color rgb="FF000000"/>
        <rFont val="PMingLiU"/>
        <family val="1"/>
      </rPr>
      <t>素貞</t>
    </r>
    <r>
      <rPr>
        <sz val="8"/>
        <color rgb="FF000000"/>
        <rFont val="PMingLiU"/>
        <family val="1"/>
      </rPr>
      <t>博</t>
    </r>
    <r>
      <rPr>
        <sz val="8"/>
        <color rgb="FF000000"/>
        <rFont val="PMingLiU"/>
        <family val="1"/>
      </rPr>
      <t>士紀念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>校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Sha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Catherine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</si>
  <si>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西貢崇</t>
    </r>
    <r>
      <rPr>
        <sz val="8"/>
        <color rgb="FF000000"/>
        <rFont val="PMingLiU"/>
        <family val="1"/>
      </rPr>
      <t>真</t>
    </r>
    <r>
      <rPr>
        <sz val="8"/>
        <color rgb="FF000000"/>
        <rFont val="PMingLiU"/>
        <family val="1"/>
      </rPr>
      <t>天主</t>
    </r>
    <r>
      <rPr>
        <sz val="8"/>
        <color rgb="FF000000"/>
        <rFont val="PMingLiU"/>
        <family val="1"/>
      </rPr>
      <t>教</t>
    </r>
    <r>
      <rPr>
        <sz val="8"/>
        <color rgb="FF000000"/>
        <rFont val="PMingLiU"/>
        <family val="1"/>
      </rPr>
      <t>學校（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學部</t>
    </r>
    <r>
      <rPr>
        <sz val="8"/>
        <color rgb="FF000000"/>
        <rFont val="PMingLiU"/>
        <family val="1"/>
      </rPr>
      <t>）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(U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ry
</t>
    </r>
    <r>
      <rPr>
        <sz val="8"/>
        <color rgb="FF000000"/>
        <rFont val="Times New Roman"/>
        <family val="1"/>
      </rPr>
      <t>Section)</t>
    </r>
  </si>
  <si>
    <r>
      <rPr>
        <sz val="8"/>
        <color rgb="FF000000"/>
        <rFont val="PMingLiU"/>
        <family val="1"/>
      </rPr>
      <t>將軍澳</t>
    </r>
    <r>
      <rPr>
        <sz val="8"/>
        <color rgb="FF000000"/>
        <rFont val="PMingLiU"/>
        <family val="1"/>
      </rPr>
      <t>官</t>
    </r>
    <r>
      <rPr>
        <sz val="8"/>
        <color rgb="FF000000"/>
        <rFont val="PMingLiU"/>
        <family val="1"/>
      </rPr>
      <t>立小學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Kwan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Gover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</si>
  <si>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香海正</t>
    </r>
    <r>
      <rPr>
        <sz val="8"/>
        <color rgb="FF000000"/>
        <rFont val="PMingLiU"/>
        <family val="1"/>
      </rPr>
      <t>覺</t>
    </r>
    <r>
      <rPr>
        <sz val="8"/>
        <color rgb="FF000000"/>
        <rFont val="PMingLiU"/>
        <family val="1"/>
      </rPr>
      <t>蓮社</t>
    </r>
    <r>
      <rPr>
        <sz val="8"/>
        <color rgb="FF000000"/>
        <rFont val="PMingLiU"/>
        <family val="1"/>
      </rPr>
      <t>佛</t>
    </r>
    <r>
      <rPr>
        <sz val="8"/>
        <color rgb="FF000000"/>
        <rFont val="PMingLiU"/>
        <family val="1"/>
      </rPr>
      <t>教黃藻</t>
    </r>
    <r>
      <rPr>
        <sz val="8"/>
        <color rgb="FF000000"/>
        <rFont val="PMingLiU"/>
        <family val="1"/>
      </rPr>
      <t>森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HHCKLA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Buddhist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</si>
  <si>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西貢中</t>
    </r>
    <r>
      <rPr>
        <sz val="8"/>
        <color rgb="FF000000"/>
        <rFont val="PMingLiU"/>
        <family val="1"/>
      </rPr>
      <t>心</t>
    </r>
    <r>
      <rPr>
        <sz val="8"/>
        <color rgb="FF000000"/>
        <rFont val="PMingLiU"/>
        <family val="1"/>
      </rPr>
      <t>李少</t>
    </r>
    <r>
      <rPr>
        <sz val="8"/>
        <color rgb="FF000000"/>
        <rFont val="PMingLiU"/>
        <family val="1"/>
      </rPr>
      <t>欽</t>
    </r>
    <r>
      <rPr>
        <sz val="8"/>
        <color rgb="FF000000"/>
        <rFont val="PMingLiU"/>
        <family val="1"/>
      </rPr>
      <t>紀念學校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Centra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ial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</si>
  <si>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仁濟醫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陳耀</t>
    </r>
    <r>
      <rPr>
        <sz val="8"/>
        <color rgb="FF000000"/>
        <rFont val="PMingLiU"/>
        <family val="1"/>
      </rPr>
      <t>星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Hospital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</si>
  <si>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東華三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王余</t>
    </r>
    <r>
      <rPr>
        <sz val="8"/>
        <color rgb="FF000000"/>
        <rFont val="PMingLiU"/>
        <family val="1"/>
      </rPr>
      <t>家</t>
    </r>
    <r>
      <rPr>
        <sz val="8"/>
        <color rgb="FF000000"/>
        <rFont val="PMingLiU"/>
        <family val="1"/>
      </rPr>
      <t>潔紀念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GHS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</si>
  <si>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馮</t>
    </r>
    <r>
      <rPr>
        <sz val="8"/>
        <color rgb="FF000000"/>
        <rFont val="PMingLiU"/>
        <family val="1"/>
      </rPr>
      <t>晴紀</t>
    </r>
    <r>
      <rPr>
        <sz val="8"/>
        <color rgb="FF000000"/>
        <rFont val="PMingLiU"/>
        <family val="1"/>
      </rPr>
      <t>念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Fun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Chin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</si>
  <si>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順德聯</t>
    </r>
    <r>
      <rPr>
        <sz val="8"/>
        <color rgb="FF000000"/>
        <rFont val="PMingLiU"/>
        <family val="1"/>
      </rPr>
      <t>誼</t>
    </r>
    <r>
      <rPr>
        <sz val="8"/>
        <color rgb="FF000000"/>
        <rFont val="PMingLiU"/>
        <family val="1"/>
      </rPr>
      <t>總會</t>
    </r>
    <r>
      <rPr>
        <sz val="8"/>
        <color rgb="FF000000"/>
        <rFont val="PMingLiU"/>
        <family val="1"/>
      </rPr>
      <t>梁</t>
    </r>
    <r>
      <rPr>
        <sz val="8"/>
        <color rgb="FF000000"/>
        <rFont val="PMingLiU"/>
        <family val="1"/>
      </rPr>
      <t>潔華小學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(U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</si>
  <si>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基督教</t>
    </r>
    <r>
      <rPr>
        <sz val="8"/>
        <color rgb="FF000000"/>
        <rFont val="PMingLiU"/>
        <family val="1"/>
      </rPr>
      <t>神</t>
    </r>
    <r>
      <rPr>
        <sz val="8"/>
        <color rgb="FF000000"/>
        <rFont val="PMingLiU"/>
        <family val="1"/>
      </rPr>
      <t>召會</t>
    </r>
    <r>
      <rPr>
        <sz val="8"/>
        <color rgb="FF000000"/>
        <rFont val="PMingLiU"/>
        <family val="1"/>
      </rPr>
      <t>梁</t>
    </r>
    <r>
      <rPr>
        <sz val="8"/>
        <color rgb="FF000000"/>
        <rFont val="PMingLiU"/>
        <family val="1"/>
      </rPr>
      <t>省德小學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Asse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</si>
  <si>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基督教</t>
    </r>
    <r>
      <rPr>
        <sz val="8"/>
        <color rgb="FF000000"/>
        <rFont val="PMingLiU"/>
        <family val="1"/>
      </rPr>
      <t>宣</t>
    </r>
    <r>
      <rPr>
        <sz val="8"/>
        <color rgb="FF000000"/>
        <rFont val="PMingLiU"/>
        <family val="1"/>
      </rPr>
      <t>道會</t>
    </r>
    <r>
      <rPr>
        <sz val="8"/>
        <color rgb="FF000000"/>
        <rFont val="PMingLiU"/>
        <family val="1"/>
      </rPr>
      <t>宣</t>
    </r>
    <r>
      <rPr>
        <sz val="8"/>
        <color rgb="FF000000"/>
        <rFont val="PMingLiU"/>
        <family val="1"/>
      </rPr>
      <t>基小學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</si>
  <si>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博愛醫</t>
    </r>
    <r>
      <rPr>
        <sz val="8"/>
        <color rgb="FF000000"/>
        <rFont val="PMingLiU"/>
        <family val="1"/>
      </rPr>
      <t>院</t>
    </r>
    <r>
      <rPr>
        <sz val="8"/>
        <color rgb="FF000000"/>
        <rFont val="PMingLiU"/>
        <family val="1"/>
      </rPr>
      <t>陳國</t>
    </r>
    <r>
      <rPr>
        <sz val="8"/>
        <color rgb="FF000000"/>
        <rFont val="PMingLiU"/>
        <family val="1"/>
      </rPr>
      <t>威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Pok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Hospital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Kwok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</si>
  <si>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佛教志</t>
    </r>
    <r>
      <rPr>
        <sz val="8"/>
        <color rgb="FF000000"/>
        <rFont val="PMingLiU"/>
        <family val="1"/>
      </rPr>
      <t>蓮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Chi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Buddhist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</si>
  <si>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保良局</t>
    </r>
    <r>
      <rPr>
        <sz val="8"/>
        <color rgb="FF000000"/>
        <rFont val="PMingLiU"/>
        <family val="1"/>
      </rPr>
      <t>黃</t>
    </r>
    <r>
      <rPr>
        <sz val="8"/>
        <color rgb="FF000000"/>
        <rFont val="PMingLiU"/>
        <family val="1"/>
      </rPr>
      <t>永樹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PLK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</si>
  <si>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景林天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教小學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King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</si>
  <si>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將軍澳</t>
    </r>
    <r>
      <rPr>
        <sz val="8"/>
        <color rgb="FF000000"/>
        <rFont val="PMingLiU"/>
        <family val="1"/>
      </rPr>
      <t>天</t>
    </r>
    <r>
      <rPr>
        <sz val="8"/>
        <color rgb="FF000000"/>
        <rFont val="PMingLiU"/>
        <family val="1"/>
      </rPr>
      <t>主教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Kwan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</si>
  <si>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仁愛堂</t>
    </r>
    <r>
      <rPr>
        <sz val="8"/>
        <color rgb="FF000000"/>
        <rFont val="PMingLiU"/>
        <family val="1"/>
      </rPr>
      <t>田</t>
    </r>
    <r>
      <rPr>
        <sz val="8"/>
        <color rgb="FF000000"/>
        <rFont val="PMingLiU"/>
        <family val="1"/>
      </rPr>
      <t>家炳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Pin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</si>
  <si>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港澳信</t>
    </r>
    <r>
      <rPr>
        <sz val="8"/>
        <color rgb="FF000000"/>
        <rFont val="PMingLiU"/>
        <family val="1"/>
      </rPr>
      <t>義</t>
    </r>
    <r>
      <rPr>
        <sz val="8"/>
        <color rgb="FF000000"/>
        <rFont val="PMingLiU"/>
        <family val="1"/>
      </rPr>
      <t>會小學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theran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Church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</si>
  <si>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港澳信</t>
    </r>
    <r>
      <rPr>
        <sz val="8"/>
        <color rgb="FF000000"/>
        <rFont val="PMingLiU"/>
        <family val="1"/>
      </rPr>
      <t>義</t>
    </r>
    <r>
      <rPr>
        <sz val="8"/>
        <color rgb="FF000000"/>
        <rFont val="PMingLiU"/>
        <family val="1"/>
      </rPr>
      <t>會明</t>
    </r>
    <r>
      <rPr>
        <sz val="8"/>
        <color rgb="FF000000"/>
        <rFont val="PMingLiU"/>
        <family val="1"/>
      </rPr>
      <t>道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HK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theran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Church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ao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</si>
  <si>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樂善堂</t>
    </r>
    <r>
      <rPr>
        <sz val="8"/>
        <color rgb="FF000000"/>
        <rFont val="PMingLiU"/>
        <family val="1"/>
      </rPr>
      <t>劉</t>
    </r>
    <r>
      <rPr>
        <sz val="8"/>
        <color rgb="FF000000"/>
        <rFont val="PMingLiU"/>
        <family val="1"/>
      </rPr>
      <t>德學校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</si>
  <si>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天主教</t>
    </r>
    <r>
      <rPr>
        <sz val="8"/>
        <color rgb="FF000000"/>
        <rFont val="PMingLiU"/>
        <family val="1"/>
      </rPr>
      <t>聖</t>
    </r>
    <r>
      <rPr>
        <sz val="8"/>
        <color rgb="FF000000"/>
        <rFont val="PMingLiU"/>
        <family val="1"/>
      </rPr>
      <t>安德</t>
    </r>
    <r>
      <rPr>
        <sz val="8"/>
        <color rgb="FF000000"/>
        <rFont val="PMingLiU"/>
        <family val="1"/>
      </rPr>
      <t>肋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Andrew's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Catholic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</si>
  <si>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將軍澳</t>
    </r>
    <r>
      <rPr>
        <sz val="8"/>
        <color rgb="FF000000"/>
        <rFont val="PMingLiU"/>
        <family val="1"/>
      </rPr>
      <t>循</t>
    </r>
    <r>
      <rPr>
        <sz val="8"/>
        <color rgb="FF000000"/>
        <rFont val="PMingLiU"/>
        <family val="1"/>
      </rPr>
      <t>道衛</t>
    </r>
    <r>
      <rPr>
        <sz val="8"/>
        <color rgb="FF000000"/>
        <rFont val="PMingLiU"/>
        <family val="1"/>
      </rPr>
      <t>理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Kwan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Methodist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</si>
  <si>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將</t>
    </r>
    <r>
      <rPr>
        <sz val="8"/>
        <color rgb="FF000000"/>
        <rFont val="PMingLiU"/>
        <family val="1"/>
      </rPr>
      <t>軍澳</t>
    </r>
    <r>
      <rPr>
        <sz val="8"/>
        <color rgb="FF000000"/>
        <rFont val="PMingLiU"/>
        <family val="1"/>
      </rPr>
      <t>基</t>
    </r>
    <r>
      <rPr>
        <sz val="8"/>
        <color rgb="FF000000"/>
        <rFont val="PMingLiU"/>
        <family val="1"/>
      </rPr>
      <t>德小學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Kwan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Kei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</si>
  <si>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南丫北</t>
    </r>
    <r>
      <rPr>
        <sz val="8"/>
        <color rgb="FF000000"/>
        <rFont val="PMingLiU"/>
        <family val="1"/>
      </rPr>
      <t>段</t>
    </r>
    <r>
      <rPr>
        <sz val="8"/>
        <color rgb="FF000000"/>
        <rFont val="PMingLiU"/>
        <family val="1"/>
      </rPr>
      <t>公立</t>
    </r>
    <r>
      <rPr>
        <sz val="8"/>
        <color rgb="FF000000"/>
        <rFont val="PMingLiU"/>
        <family val="1"/>
      </rPr>
      <t>小</t>
    </r>
    <r>
      <rPr>
        <sz val="8"/>
        <color rgb="FF000000"/>
        <rFont val="PMingLiU"/>
        <family val="1"/>
      </rPr>
      <t>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Nor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hern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</si>
  <si>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長</t>
    </r>
    <r>
      <rPr>
        <sz val="8"/>
        <color rgb="FF000000"/>
        <rFont val="PMingLiU"/>
        <family val="1"/>
      </rPr>
      <t>洲堂錦</t>
    </r>
    <r>
      <rPr>
        <sz val="8"/>
        <color rgb="FF000000"/>
        <rFont val="PMingLiU"/>
        <family val="1"/>
      </rPr>
      <t>江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P)
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Church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Kong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</si>
  <si>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國民學校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Kwok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</si>
  <si>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長洲聖</t>
    </r>
    <r>
      <rPr>
        <sz val="8"/>
        <color rgb="FF000000"/>
        <rFont val="PMingLiU"/>
        <family val="1"/>
      </rPr>
      <t>心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 xml:space="preserve">S)
</t>
    </r>
    <r>
      <rPr>
        <sz val="8"/>
        <color rgb="FF000000"/>
        <rFont val="Times New Roman"/>
        <family val="1"/>
      </rPr>
      <t>Cheung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Sacred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Hear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</si>
  <si>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梅窩學校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</si>
  <si>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大</t>
    </r>
    <r>
      <rPr>
        <sz val="8"/>
        <color rgb="FF000000"/>
        <rFont val="PMingLiU"/>
        <family val="1"/>
      </rPr>
      <t>澳小學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CC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</si>
  <si>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青松侯</t>
    </r>
    <r>
      <rPr>
        <sz val="8"/>
        <color rgb="FF000000"/>
        <rFont val="PMingLiU"/>
        <family val="1"/>
      </rPr>
      <t>寶</t>
    </r>
    <r>
      <rPr>
        <sz val="8"/>
        <color rgb="FF000000"/>
        <rFont val="PMingLiU"/>
        <family val="1"/>
      </rPr>
      <t>垣小學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Ching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</si>
  <si>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寶安商</t>
    </r>
    <r>
      <rPr>
        <sz val="8"/>
        <color rgb="FF000000"/>
        <rFont val="PMingLiU"/>
        <family val="1"/>
      </rPr>
      <t>會</t>
    </r>
    <r>
      <rPr>
        <sz val="8"/>
        <color rgb="FF000000"/>
        <rFont val="PMingLiU"/>
        <family val="1"/>
      </rPr>
      <t>溫浩</t>
    </r>
    <r>
      <rPr>
        <sz val="8"/>
        <color rgb="FF000000"/>
        <rFont val="PMingLiU"/>
        <family val="1"/>
      </rPr>
      <t>根</t>
    </r>
    <r>
      <rPr>
        <sz val="8"/>
        <color rgb="FF000000"/>
        <rFont val="PMingLiU"/>
        <family val="1"/>
      </rPr>
      <t>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ary
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</si>
  <si>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靈糧堂</t>
    </r>
    <r>
      <rPr>
        <sz val="8"/>
        <color rgb="FF000000"/>
        <rFont val="PMingLiU"/>
        <family val="1"/>
      </rPr>
      <t>秀</t>
    </r>
    <r>
      <rPr>
        <sz val="8"/>
        <color rgb="FF000000"/>
        <rFont val="PMingLiU"/>
        <family val="1"/>
      </rPr>
      <t>德小學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(U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Church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</si>
  <si>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杯澳公</t>
    </r>
    <r>
      <rPr>
        <sz val="8"/>
        <color rgb="FF000000"/>
        <rFont val="PMingLiU"/>
        <family val="1"/>
      </rPr>
      <t>立</t>
    </r>
    <r>
      <rPr>
        <sz val="8"/>
        <color rgb="FF000000"/>
        <rFont val="PMingLiU"/>
        <family val="1"/>
      </rPr>
      <t>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Bui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Public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</si>
  <si>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香港教</t>
    </r>
    <r>
      <rPr>
        <sz val="8"/>
        <color rgb="FF000000"/>
        <rFont val="PMingLiU"/>
        <family val="1"/>
      </rPr>
      <t>育</t>
    </r>
    <r>
      <rPr>
        <sz val="8"/>
        <color rgb="FF000000"/>
        <rFont val="PMingLiU"/>
        <family val="1"/>
      </rPr>
      <t>工作</t>
    </r>
    <r>
      <rPr>
        <sz val="8"/>
        <color rgb="FF000000"/>
        <rFont val="PMingLiU"/>
        <family val="1"/>
      </rPr>
      <t>者</t>
    </r>
    <r>
      <rPr>
        <sz val="8"/>
        <color rgb="FF000000"/>
        <rFont val="PMingLiU"/>
        <family val="1"/>
      </rPr>
      <t>聯會黃</t>
    </r>
    <r>
      <rPr>
        <sz val="8"/>
        <color rgb="FF000000"/>
        <rFont val="PMingLiU"/>
        <family val="1"/>
      </rPr>
      <t>楚</t>
    </r>
    <r>
      <rPr>
        <sz val="8"/>
        <color rgb="FF000000"/>
        <rFont val="PMingLiU"/>
        <family val="1"/>
      </rPr>
      <t>標學校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(U</t>
    </r>
    <r>
      <rPr>
        <sz val="8"/>
        <color rgb="FF000000"/>
        <rFont val="Times New Roman"/>
        <family val="1"/>
      </rPr>
      <t xml:space="preserve">16)
</t>
    </r>
    <r>
      <rPr>
        <sz val="8"/>
        <color rgb="FF000000"/>
        <rFont val="Times New Roman"/>
        <family val="1"/>
      </rPr>
      <t>HKFEW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</si>
  <si>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救世軍</t>
    </r>
    <r>
      <rPr>
        <sz val="8"/>
        <color rgb="FF000000"/>
        <rFont val="PMingLiU"/>
        <family val="1"/>
      </rPr>
      <t>林</t>
    </r>
    <r>
      <rPr>
        <sz val="8"/>
        <color rgb="FF000000"/>
        <rFont val="PMingLiU"/>
        <family val="1"/>
      </rPr>
      <t>拔中</t>
    </r>
    <r>
      <rPr>
        <sz val="8"/>
        <color rgb="FF000000"/>
        <rFont val="PMingLiU"/>
        <family val="1"/>
      </rPr>
      <t>紀</t>
    </r>
    <r>
      <rPr>
        <sz val="8"/>
        <color rgb="FF000000"/>
        <rFont val="PMingLiU"/>
        <family val="1"/>
      </rPr>
      <t>念學校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Salvation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Butt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Chung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</si>
  <si>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東涌天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教學校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(U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Cath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</si>
  <si>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PMingLiU"/>
        <family val="1"/>
      </rPr>
      <t>嗇色園</t>
    </r>
    <r>
      <rPr>
        <sz val="8"/>
        <color rgb="FF000000"/>
        <rFont val="PMingLiU"/>
        <family val="1"/>
      </rPr>
      <t>主</t>
    </r>
    <r>
      <rPr>
        <sz val="8"/>
        <color rgb="FF000000"/>
        <rFont val="PMingLiU"/>
        <family val="1"/>
      </rPr>
      <t>辦可</t>
    </r>
    <r>
      <rPr>
        <sz val="8"/>
        <color rgb="FF000000"/>
        <rFont val="PMingLiU"/>
        <family val="1"/>
      </rPr>
      <t>譽</t>
    </r>
    <r>
      <rPr>
        <sz val="8"/>
        <color rgb="FF000000"/>
        <rFont val="PMingLiU"/>
        <family val="1"/>
      </rPr>
      <t>中學暨</t>
    </r>
    <r>
      <rPr>
        <sz val="8"/>
        <color rgb="FF000000"/>
        <rFont val="PMingLiU"/>
        <family val="1"/>
      </rPr>
      <t>可</t>
    </r>
    <r>
      <rPr>
        <sz val="8"/>
        <color rgb="FF000000"/>
        <rFont val="PMingLiU"/>
        <family val="1"/>
      </rPr>
      <t>譽小學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(U</t>
    </r>
    <r>
      <rPr>
        <sz val="8"/>
        <color rgb="FF000000"/>
        <rFont val="Times New Roman"/>
        <family val="1"/>
      </rPr>
      <t xml:space="preserve">18)
</t>
    </r>
    <r>
      <rPr>
        <sz val="8"/>
        <color rgb="FF000000"/>
        <rFont val="Times New Roman"/>
        <family val="1"/>
      </rPr>
      <t>Ho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College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School
</t>
    </r>
    <r>
      <rPr>
        <sz val="8"/>
        <color rgb="FF000000"/>
        <rFont val="Times New Roman"/>
        <family val="1"/>
      </rPr>
      <t>(Sponsored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Sik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en)</t>
    </r>
  </si>
  <si>
    <r>
      <rPr>
        <sz val="8"/>
        <color rgb="FF000000"/>
        <rFont val="PMingLiU"/>
        <family val="1"/>
      </rPr>
      <t>聖家學校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ol</t>
    </r>
  </si>
  <si>
    <r>
      <rPr>
        <sz val="8"/>
        <color rgb="FF000000"/>
        <rFont val="PMingLiU"/>
        <family val="1"/>
      </rPr>
      <t>聖公會</t>
    </r>
    <r>
      <rPr>
        <sz val="8"/>
        <color rgb="FF000000"/>
        <rFont val="PMingLiU"/>
        <family val="1"/>
      </rPr>
      <t>偉</t>
    </r>
    <r>
      <rPr>
        <sz val="8"/>
        <color rgb="FF000000"/>
        <rFont val="PMingLiU"/>
        <family val="1"/>
      </rPr>
      <t>倫小學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SKH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</si>
  <si>
    <r>
      <rPr>
        <sz val="8"/>
        <color rgb="FF000000"/>
        <rFont val="Microsoft JhengHei"/>
        <family val="2"/>
      </rPr>
      <t>北角衞</t>
    </r>
    <r>
      <rPr>
        <sz val="8"/>
        <color rgb="FF000000"/>
        <rFont val="Microsoft JhengHei"/>
        <family val="2"/>
      </rPr>
      <t>理</t>
    </r>
    <r>
      <rPr>
        <sz val="8"/>
        <color rgb="FF000000"/>
        <rFont val="Microsoft JhengHei"/>
        <family val="2"/>
      </rPr>
      <t>上午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 xml:space="preserve">學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</si>
  <si>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Microsoft JhengHei"/>
        <family val="2"/>
      </rPr>
      <t>北角衞</t>
    </r>
    <r>
      <rPr>
        <sz val="8"/>
        <color rgb="FF000000"/>
        <rFont val="Microsoft JhengHei"/>
        <family val="2"/>
      </rPr>
      <t>理</t>
    </r>
    <r>
      <rPr>
        <sz val="8"/>
        <color rgb="FF000000"/>
        <rFont val="Microsoft JhengHei"/>
        <family val="2"/>
      </rPr>
      <t>下午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 xml:space="preserve">學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</si>
  <si>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Microsoft JhengHei"/>
        <family val="2"/>
      </rPr>
      <t>北角官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</si>
  <si>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北角循</t>
    </r>
    <r>
      <rPr>
        <sz val="8"/>
        <color rgb="FF000000"/>
        <rFont val="Microsoft JhengHei"/>
        <family val="2"/>
      </rPr>
      <t>道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</si>
  <si>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佛教中</t>
    </r>
    <r>
      <rPr>
        <sz val="8"/>
        <color rgb="FF000000"/>
        <rFont val="Microsoft JhengHei"/>
        <family val="2"/>
      </rPr>
      <t>華</t>
    </r>
    <r>
      <rPr>
        <sz val="8"/>
        <color rgb="FF000000"/>
        <rFont val="Microsoft JhengHei"/>
        <family val="2"/>
      </rPr>
      <t>康山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</si>
  <si>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香港嘉</t>
    </r>
    <r>
      <rPr>
        <sz val="8"/>
        <color rgb="FF000000"/>
        <rFont val="Microsoft JhengHei"/>
        <family val="2"/>
      </rPr>
      <t>諾</t>
    </r>
    <r>
      <rPr>
        <sz val="8"/>
        <color rgb="FF000000"/>
        <rFont val="Microsoft JhengHei"/>
        <family val="2"/>
      </rPr>
      <t>撒學校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ssa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</si>
  <si>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基學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>（港</t>
    </r>
    <r>
      <rPr>
        <sz val="8"/>
        <color rgb="FF000000"/>
        <rFont val="Microsoft JhengHei"/>
        <family val="2"/>
      </rPr>
      <t>島</t>
    </r>
    <r>
      <rPr>
        <sz val="8"/>
        <color rgb="FF000000"/>
        <rFont val="Microsoft JhengHei"/>
        <family val="2"/>
      </rPr>
      <t>）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</si>
  <si>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米迦</t>
    </r>
    <r>
      <rPr>
        <sz val="8"/>
        <color rgb="FF000000"/>
        <rFont val="Microsoft JhengHei"/>
        <family val="2"/>
      </rPr>
      <t>勒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</si>
  <si>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滬江小學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</si>
  <si>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太古小學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</si>
  <si>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北角官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>（</t>
    </r>
    <r>
      <rPr>
        <sz val="8"/>
        <color rgb="FF000000"/>
        <rFont val="Microsoft JhengHei"/>
        <family val="2"/>
      </rPr>
      <t>雲景</t>
    </r>
    <r>
      <rPr>
        <sz val="8"/>
        <color rgb="FF000000"/>
        <rFont val="Microsoft JhengHei"/>
        <family val="2"/>
      </rPr>
      <t>道</t>
    </r>
    <r>
      <rPr>
        <sz val="8"/>
        <color rgb="FF000000"/>
        <rFont val="Microsoft JhengHei"/>
        <family val="2"/>
      </rPr>
      <t>）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#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</si>
  <si>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丹拿山</t>
    </r>
    <r>
      <rPr>
        <sz val="8"/>
        <color rgb="FF000000"/>
        <rFont val="Microsoft JhengHei"/>
        <family val="2"/>
      </rPr>
      <t>循</t>
    </r>
    <r>
      <rPr>
        <sz val="8"/>
        <color rgb="FF000000"/>
        <rFont val="Microsoft JhengHei"/>
        <family val="2"/>
      </rPr>
      <t>道學校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</si>
  <si>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天主教</t>
    </r>
    <r>
      <rPr>
        <sz val="8"/>
        <color rgb="FF000000"/>
        <rFont val="Microsoft JhengHei"/>
        <family val="2"/>
      </rPr>
      <t>明</t>
    </r>
    <r>
      <rPr>
        <sz val="8"/>
        <color rgb="FF000000"/>
        <rFont val="Microsoft JhengHei"/>
        <family val="2"/>
      </rPr>
      <t>德學校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</si>
  <si>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筲箕灣</t>
    </r>
    <r>
      <rPr>
        <sz val="8"/>
        <color rgb="FF000000"/>
        <rFont val="Microsoft JhengHei"/>
        <family val="2"/>
      </rPr>
      <t>官</t>
    </r>
    <r>
      <rPr>
        <sz val="8"/>
        <color rgb="FF000000"/>
        <rFont val="Microsoft JhengHei"/>
        <family val="2"/>
      </rPr>
      <t>立小學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</si>
  <si>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灣小學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</si>
  <si>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基督教</t>
    </r>
    <r>
      <rPr>
        <sz val="8"/>
        <color rgb="FF000000"/>
        <rFont val="Microsoft JhengHei"/>
        <family val="2"/>
      </rPr>
      <t>香</t>
    </r>
    <r>
      <rPr>
        <sz val="8"/>
        <color rgb="FF000000"/>
        <rFont val="Microsoft JhengHei"/>
        <family val="2"/>
      </rPr>
      <t>港信</t>
    </r>
    <r>
      <rPr>
        <sz val="8"/>
        <color rgb="FF000000"/>
        <rFont val="Microsoft JhengHei"/>
        <family val="2"/>
      </rPr>
      <t>義</t>
    </r>
    <r>
      <rPr>
        <sz val="8"/>
        <color rgb="FF000000"/>
        <rFont val="Microsoft JhengHei"/>
        <family val="2"/>
      </rPr>
      <t>會信</t>
    </r>
    <r>
      <rPr>
        <sz val="8"/>
        <color rgb="FF000000"/>
        <rFont val="Microsoft JhengHei"/>
        <family val="2"/>
      </rPr>
      <t>愛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</si>
  <si>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慈幼學校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</si>
  <si>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筲箕灣</t>
    </r>
    <r>
      <rPr>
        <sz val="8"/>
        <color rgb="FF000000"/>
        <rFont val="Microsoft JhengHei"/>
        <family val="2"/>
      </rPr>
      <t>崇</t>
    </r>
    <r>
      <rPr>
        <sz val="8"/>
        <color rgb="FF000000"/>
        <rFont val="Microsoft JhengHei"/>
        <family val="2"/>
      </rPr>
      <t>真學校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</si>
  <si>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聖馬可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</si>
  <si>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香港中</t>
    </r>
    <r>
      <rPr>
        <sz val="8"/>
        <color rgb="FF000000"/>
        <rFont val="Microsoft JhengHei"/>
        <family val="2"/>
      </rPr>
      <t>國</t>
    </r>
    <r>
      <rPr>
        <sz val="8"/>
        <color rgb="FF000000"/>
        <rFont val="Microsoft JhengHei"/>
        <family val="2"/>
      </rPr>
      <t>婦女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丘佐</t>
    </r>
    <r>
      <rPr>
        <sz val="8"/>
        <color rgb="FF000000"/>
        <rFont val="Microsoft JhengHei"/>
        <family val="2"/>
      </rPr>
      <t>榮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</si>
  <si>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救世軍</t>
    </r>
    <r>
      <rPr>
        <sz val="8"/>
        <color rgb="FF000000"/>
        <rFont val="Microsoft JhengHei"/>
        <family val="2"/>
      </rPr>
      <t>韋</t>
    </r>
    <r>
      <rPr>
        <sz val="8"/>
        <color rgb="FF000000"/>
        <rFont val="Microsoft JhengHei"/>
        <family val="2"/>
      </rPr>
      <t>理夫</t>
    </r>
    <r>
      <rPr>
        <sz val="8"/>
        <color rgb="FF000000"/>
        <rFont val="Microsoft JhengHei"/>
        <family val="2"/>
      </rPr>
      <t>人</t>
    </r>
    <r>
      <rPr>
        <sz val="8"/>
        <color rgb="FF000000"/>
        <rFont val="Microsoft JhengHei"/>
        <family val="2"/>
      </rPr>
      <t>紀念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al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</si>
  <si>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勵志會</t>
    </r>
    <r>
      <rPr>
        <sz val="8"/>
        <color rgb="FF000000"/>
        <rFont val="Microsoft JhengHei"/>
        <family val="2"/>
      </rPr>
      <t>梁</t>
    </r>
    <r>
      <rPr>
        <sz val="8"/>
        <color rgb="FF000000"/>
        <rFont val="Microsoft JhengHei"/>
        <family val="2"/>
      </rPr>
      <t>李秀</t>
    </r>
    <r>
      <rPr>
        <sz val="8"/>
        <color rgb="FF000000"/>
        <rFont val="Microsoft JhengHei"/>
        <family val="2"/>
      </rPr>
      <t>娛</t>
    </r>
    <r>
      <rPr>
        <sz val="8"/>
        <color rgb="FF000000"/>
        <rFont val="Microsoft JhengHei"/>
        <family val="2"/>
      </rPr>
      <t>紀念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</si>
  <si>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愛秩序</t>
    </r>
    <r>
      <rPr>
        <sz val="8"/>
        <color rgb="FF000000"/>
        <rFont val="Microsoft JhengHei"/>
        <family val="2"/>
      </rPr>
      <t>灣</t>
    </r>
    <r>
      <rPr>
        <sz val="8"/>
        <color rgb="FF000000"/>
        <rFont val="Microsoft JhengHei"/>
        <family val="2"/>
      </rPr>
      <t>官立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</si>
  <si>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培僑小學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</si>
  <si>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灣小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（愛</t>
    </r>
    <r>
      <rPr>
        <sz val="8"/>
        <color rgb="FF000000"/>
        <rFont val="Microsoft JhengHei"/>
        <family val="2"/>
      </rPr>
      <t>蝶</t>
    </r>
    <r>
      <rPr>
        <sz val="8"/>
        <color rgb="FF000000"/>
        <rFont val="Microsoft JhengHei"/>
        <family val="2"/>
      </rPr>
      <t>灣）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</si>
  <si>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柴</t>
    </r>
    <r>
      <rPr>
        <sz val="8"/>
        <color rgb="FF000000"/>
        <rFont val="Microsoft JhengHei"/>
        <family val="2"/>
      </rPr>
      <t>灣聖</t>
    </r>
    <r>
      <rPr>
        <sz val="8"/>
        <color rgb="FF000000"/>
        <rFont val="Microsoft JhengHei"/>
        <family val="2"/>
      </rPr>
      <t>米</t>
    </r>
    <r>
      <rPr>
        <sz val="8"/>
        <color rgb="FF000000"/>
        <rFont val="Microsoft JhengHei"/>
        <family val="2"/>
      </rPr>
      <t>迦勒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</si>
  <si>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救世軍</t>
    </r>
    <r>
      <rPr>
        <sz val="8"/>
        <color rgb="FF000000"/>
        <rFont val="Microsoft JhengHei"/>
        <family val="2"/>
      </rPr>
      <t>中</t>
    </r>
    <r>
      <rPr>
        <sz val="8"/>
        <color rgb="FF000000"/>
        <rFont val="Microsoft JhengHei"/>
        <family val="2"/>
      </rPr>
      <t>原慈</t>
    </r>
    <r>
      <rPr>
        <sz val="8"/>
        <color rgb="FF000000"/>
        <rFont val="Microsoft JhengHei"/>
        <family val="2"/>
      </rPr>
      <t>善</t>
    </r>
    <r>
      <rPr>
        <sz val="8"/>
        <color rgb="FF000000"/>
        <rFont val="Microsoft JhengHei"/>
        <family val="2"/>
      </rPr>
      <t>基金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</si>
  <si>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香島道</t>
    </r>
    <r>
      <rPr>
        <sz val="8"/>
        <color rgb="FF000000"/>
        <rFont val="Microsoft JhengHei"/>
        <family val="2"/>
      </rPr>
      <t>官</t>
    </r>
    <r>
      <rPr>
        <sz val="8"/>
        <color rgb="FF000000"/>
        <rFont val="Microsoft JhengHei"/>
        <family val="2"/>
      </rPr>
      <t>立小學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</si>
  <si>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鴨脷洲</t>
    </r>
    <r>
      <rPr>
        <sz val="8"/>
        <color rgb="FF000000"/>
        <rFont val="Microsoft JhengHei"/>
        <family val="2"/>
      </rPr>
      <t>街</t>
    </r>
    <r>
      <rPr>
        <sz val="8"/>
        <color rgb="FF000000"/>
        <rFont val="Microsoft JhengHei"/>
        <family val="2"/>
      </rPr>
      <t>坊學校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</si>
  <si>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東華三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鶴山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</si>
  <si>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華富邨</t>
    </r>
    <r>
      <rPr>
        <sz val="8"/>
        <color rgb="FF000000"/>
        <rFont val="Microsoft JhengHei"/>
        <family val="2"/>
      </rPr>
      <t>寶</t>
    </r>
    <r>
      <rPr>
        <sz val="8"/>
        <color rgb="FF000000"/>
        <rFont val="Microsoft JhengHei"/>
        <family val="2"/>
      </rPr>
      <t>血小學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</si>
  <si>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嘉諾撒</t>
    </r>
    <r>
      <rPr>
        <sz val="8"/>
        <color rgb="FF000000"/>
        <rFont val="Microsoft JhengHei"/>
        <family val="2"/>
      </rPr>
      <t>培</t>
    </r>
    <r>
      <rPr>
        <sz val="8"/>
        <color rgb="FF000000"/>
        <rFont val="Microsoft JhengHei"/>
        <family val="2"/>
      </rPr>
      <t>德學校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ssi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</si>
  <si>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置</t>
    </r>
    <r>
      <rPr>
        <sz val="8"/>
        <color rgb="FF000000"/>
        <rFont val="Microsoft JhengHei"/>
        <family val="2"/>
      </rPr>
      <t>富始</t>
    </r>
    <r>
      <rPr>
        <sz val="8"/>
        <color rgb="FF000000"/>
        <rFont val="Microsoft JhengHei"/>
        <family val="2"/>
      </rPr>
      <t>南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</si>
  <si>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聖伯多</t>
    </r>
    <r>
      <rPr>
        <sz val="8"/>
        <color rgb="FF000000"/>
        <rFont val="Microsoft JhengHei"/>
        <family val="2"/>
      </rPr>
      <t>祿</t>
    </r>
    <r>
      <rPr>
        <sz val="8"/>
        <color rgb="FF000000"/>
        <rFont val="Microsoft JhengHei"/>
        <family val="2"/>
      </rPr>
      <t>天主</t>
    </r>
    <r>
      <rPr>
        <sz val="8"/>
        <color rgb="FF000000"/>
        <rFont val="Microsoft JhengHei"/>
        <family val="2"/>
      </rPr>
      <t>教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</si>
  <si>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田</t>
    </r>
    <r>
      <rPr>
        <sz val="8"/>
        <color rgb="FF000000"/>
        <rFont val="Microsoft JhengHei"/>
        <family val="2"/>
      </rPr>
      <t>灣始</t>
    </r>
    <r>
      <rPr>
        <sz val="8"/>
        <color rgb="FF000000"/>
        <rFont val="Microsoft JhengHei"/>
        <family val="2"/>
      </rPr>
      <t>南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</si>
  <si>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海怡寶</t>
    </r>
    <r>
      <rPr>
        <sz val="8"/>
        <color rgb="FF000000"/>
        <rFont val="Microsoft JhengHei"/>
        <family val="2"/>
      </rPr>
      <t>血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s)</t>
    </r>
  </si>
  <si>
    <r>
      <rPr>
        <sz val="8"/>
        <color rgb="FF000000"/>
        <rFont val="Microsoft JhengHei"/>
        <family val="2"/>
      </rPr>
      <t>香港南</t>
    </r>
    <r>
      <rPr>
        <sz val="8"/>
        <color rgb="FF000000"/>
        <rFont val="Microsoft JhengHei"/>
        <family val="2"/>
      </rPr>
      <t>區</t>
    </r>
    <r>
      <rPr>
        <sz val="8"/>
        <color rgb="FF000000"/>
        <rFont val="Microsoft JhengHei"/>
        <family val="2"/>
      </rPr>
      <t>官立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</si>
  <si>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香港仔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伯多</t>
    </r>
    <r>
      <rPr>
        <sz val="8"/>
        <color rgb="FF000000"/>
        <rFont val="Microsoft JhengHei"/>
        <family val="2"/>
      </rPr>
      <t>祿</t>
    </r>
    <r>
      <rPr>
        <sz val="8"/>
        <color rgb="FF000000"/>
        <rFont val="Microsoft JhengHei"/>
        <family val="2"/>
      </rPr>
      <t>天主</t>
    </r>
    <r>
      <rPr>
        <sz val="8"/>
        <color rgb="FF000000"/>
        <rFont val="Microsoft JhengHei"/>
        <family val="2"/>
      </rPr>
      <t>教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</si>
  <si>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東華三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羅裕</t>
    </r>
    <r>
      <rPr>
        <sz val="8"/>
        <color rgb="FF000000"/>
        <rFont val="Microsoft JhengHei"/>
        <family val="2"/>
      </rPr>
      <t>積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TW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</si>
  <si>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廣東道</t>
    </r>
    <r>
      <rPr>
        <sz val="8"/>
        <color rgb="FF000000"/>
        <rFont val="Microsoft JhengHei"/>
        <family val="2"/>
      </rPr>
      <t>官</t>
    </r>
    <r>
      <rPr>
        <sz val="8"/>
        <color rgb="FF000000"/>
        <rFont val="Microsoft JhengHei"/>
        <family val="2"/>
      </rPr>
      <t>立小學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</si>
  <si>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佐敦道</t>
    </r>
    <r>
      <rPr>
        <sz val="8"/>
        <color rgb="FF000000"/>
        <rFont val="Microsoft JhengHei"/>
        <family val="2"/>
      </rPr>
      <t>官</t>
    </r>
    <r>
      <rPr>
        <sz val="8"/>
        <color rgb="FF000000"/>
        <rFont val="Microsoft JhengHei"/>
        <family val="2"/>
      </rPr>
      <t>立小學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</si>
  <si>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循道學校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</si>
  <si>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油蔴地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主教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</si>
  <si>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嘉諾撒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瑪利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</si>
  <si>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德信學校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</si>
  <si>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東莞同</t>
    </r>
    <r>
      <rPr>
        <sz val="8"/>
        <color rgb="FF000000"/>
        <rFont val="Microsoft JhengHei"/>
        <family val="2"/>
      </rPr>
      <t>鄉</t>
    </r>
    <r>
      <rPr>
        <sz val="8"/>
        <color rgb="FF000000"/>
        <rFont val="Microsoft JhengHei"/>
        <family val="2"/>
      </rPr>
      <t>會方</t>
    </r>
    <r>
      <rPr>
        <sz val="8"/>
        <color rgb="FF000000"/>
        <rFont val="Microsoft JhengHei"/>
        <family val="2"/>
      </rPr>
      <t>樹</t>
    </r>
    <r>
      <rPr>
        <sz val="8"/>
        <color rgb="FF000000"/>
        <rFont val="Microsoft JhengHei"/>
        <family val="2"/>
      </rPr>
      <t>泉學校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</si>
  <si>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灣</t>
    </r>
    <r>
      <rPr>
        <sz val="8"/>
        <color rgb="FF000000"/>
        <rFont val="Microsoft JhengHei"/>
        <family val="2"/>
      </rPr>
      <t>仔堂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道小學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</si>
  <si>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油蔴地</t>
    </r>
    <r>
      <rPr>
        <sz val="8"/>
        <color rgb="FF000000"/>
        <rFont val="Microsoft JhengHei"/>
        <family val="2"/>
      </rPr>
      <t>街</t>
    </r>
    <r>
      <rPr>
        <sz val="8"/>
        <color rgb="FF000000"/>
        <rFont val="Microsoft JhengHei"/>
        <family val="2"/>
      </rPr>
      <t>坊會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</si>
  <si>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油蔴地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主教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學（</t>
    </r>
    <r>
      <rPr>
        <sz val="8"/>
        <color rgb="FF000000"/>
        <rFont val="Microsoft JhengHei"/>
        <family val="2"/>
      </rPr>
      <t>海</t>
    </r>
    <r>
      <rPr>
        <sz val="8"/>
        <color rgb="FF000000"/>
        <rFont val="Microsoft JhengHei"/>
        <family val="2"/>
      </rPr>
      <t>泓道）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</si>
  <si>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協</t>
    </r>
    <r>
      <rPr>
        <sz val="8"/>
        <color rgb="FF000000"/>
        <rFont val="Microsoft JhengHei"/>
        <family val="2"/>
      </rPr>
      <t xml:space="preserve">和小學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</si>
  <si>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塘尾道</t>
    </r>
    <r>
      <rPr>
        <sz val="8"/>
        <color rgb="FF000000"/>
        <rFont val="Microsoft JhengHei"/>
        <family val="2"/>
      </rPr>
      <t>官</t>
    </r>
    <r>
      <rPr>
        <sz val="8"/>
        <color rgb="FF000000"/>
        <rFont val="Microsoft JhengHei"/>
        <family val="2"/>
      </rPr>
      <t>立小學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</si>
  <si>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 xml:space="preserve">榮小學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</si>
  <si>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鮮魚行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s’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</si>
  <si>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全小學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</si>
  <si>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路德會</t>
    </r>
    <r>
      <rPr>
        <sz val="8"/>
        <color rgb="FF000000"/>
        <rFont val="Microsoft JhengHei"/>
        <family val="2"/>
      </rPr>
      <t>沙</t>
    </r>
    <r>
      <rPr>
        <sz val="8"/>
        <color rgb="FF000000"/>
        <rFont val="Microsoft JhengHei"/>
        <family val="2"/>
      </rPr>
      <t>崙學校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</si>
  <si>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大角嘴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主教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</si>
  <si>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大角嘴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主教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學（</t>
    </r>
    <r>
      <rPr>
        <sz val="8"/>
        <color rgb="FF000000"/>
        <rFont val="Microsoft JhengHei"/>
        <family val="2"/>
      </rPr>
      <t>海</t>
    </r>
    <r>
      <rPr>
        <sz val="8"/>
        <color rgb="FF000000"/>
        <rFont val="Microsoft JhengHei"/>
        <family val="2"/>
      </rPr>
      <t>帆道）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</si>
  <si>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保良局</t>
    </r>
    <r>
      <rPr>
        <sz val="8"/>
        <color rgb="FF000000"/>
        <rFont val="Microsoft JhengHei"/>
        <family val="2"/>
      </rPr>
      <t>何</t>
    </r>
    <r>
      <rPr>
        <sz val="8"/>
        <color rgb="FF000000"/>
        <rFont val="Microsoft JhengHei"/>
        <family val="2"/>
      </rPr>
      <t>壽南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#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</si>
  <si>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九龍靈</t>
    </r>
    <r>
      <rPr>
        <sz val="8"/>
        <color rgb="FF000000"/>
        <rFont val="Microsoft JhengHei"/>
        <family val="2"/>
      </rPr>
      <t>光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Em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</si>
  <si>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Microsoft JhengHei"/>
        <family val="2"/>
      </rPr>
      <t>農圃道</t>
    </r>
    <r>
      <rPr>
        <sz val="8"/>
        <color rgb="FF000000"/>
        <rFont val="Microsoft JhengHei"/>
        <family val="2"/>
      </rPr>
      <t>官</t>
    </r>
    <r>
      <rPr>
        <sz val="8"/>
        <color rgb="FF000000"/>
        <rFont val="Microsoft JhengHei"/>
        <family val="2"/>
      </rPr>
      <t>立小學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</si>
  <si>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馬頭涌</t>
    </r>
    <r>
      <rPr>
        <sz val="8"/>
        <color rgb="FF000000"/>
        <rFont val="Microsoft JhengHei"/>
        <family val="2"/>
      </rPr>
      <t>官</t>
    </r>
    <r>
      <rPr>
        <sz val="8"/>
        <color rgb="FF000000"/>
        <rFont val="Microsoft JhengHei"/>
        <family val="2"/>
      </rPr>
      <t>立小學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</si>
  <si>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公</t>
    </r>
    <r>
      <rPr>
        <sz val="8"/>
        <color rgb="FF000000"/>
        <rFont val="Microsoft JhengHei"/>
        <family val="2"/>
      </rPr>
      <t>會聖</t>
    </r>
    <r>
      <rPr>
        <sz val="8"/>
        <color rgb="FF000000"/>
        <rFont val="Microsoft JhengHei"/>
        <family val="2"/>
      </rPr>
      <t>十</t>
    </r>
    <r>
      <rPr>
        <sz val="8"/>
        <color rgb="FF000000"/>
        <rFont val="Microsoft JhengHei"/>
        <family val="2"/>
      </rPr>
      <t>架小學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Microsoft JhengHei"/>
        <family val="2"/>
      </rPr>
      <t>暫</t>
    </r>
    <r>
      <rPr>
        <sz val="8"/>
        <color rgb="FF000000"/>
        <rFont val="Microsoft JhengHei"/>
        <family val="2"/>
      </rPr>
      <t>定</t>
    </r>
    <r>
      <rPr>
        <sz val="8"/>
        <color rgb="FF000000"/>
        <rFont val="Microsoft JhengHei"/>
        <family val="2"/>
      </rPr>
      <t>校名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#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</si>
  <si>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陳瑞祺</t>
    </r>
    <r>
      <rPr>
        <sz val="8"/>
        <color rgb="FF000000"/>
        <rFont val="Microsoft JhengHei"/>
        <family val="2"/>
      </rPr>
      <t>（</t>
    </r>
    <r>
      <rPr>
        <sz val="8"/>
        <color rgb="FF000000"/>
        <rFont val="Microsoft JhengHei"/>
        <family val="2"/>
      </rPr>
      <t>喇沙</t>
    </r>
    <r>
      <rPr>
        <sz val="8"/>
        <color rgb="FF000000"/>
        <rFont val="Microsoft JhengHei"/>
        <family val="2"/>
      </rPr>
      <t>）</t>
    </r>
    <r>
      <rPr>
        <sz val="8"/>
        <color rgb="FF000000"/>
        <rFont val="Microsoft JhengHei"/>
        <family val="2"/>
      </rPr>
      <t xml:space="preserve">小學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</si>
  <si>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牧</t>
    </r>
    <r>
      <rPr>
        <sz val="8"/>
        <color rgb="FF000000"/>
        <rFont val="Microsoft JhengHei"/>
        <family val="2"/>
      </rPr>
      <t>愛小學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</si>
  <si>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協恩中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附屬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</si>
  <si>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聖匠小學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</si>
  <si>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合一堂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</si>
  <si>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基督教</t>
    </r>
    <r>
      <rPr>
        <sz val="8"/>
        <color rgb="FF000000"/>
        <rFont val="Microsoft JhengHei"/>
        <family val="2"/>
      </rPr>
      <t>香</t>
    </r>
    <r>
      <rPr>
        <sz val="8"/>
        <color rgb="FF000000"/>
        <rFont val="Microsoft JhengHei"/>
        <family val="2"/>
      </rPr>
      <t>港信</t>
    </r>
    <r>
      <rPr>
        <sz val="8"/>
        <color rgb="FF000000"/>
        <rFont val="Microsoft JhengHei"/>
        <family val="2"/>
      </rPr>
      <t>義</t>
    </r>
    <r>
      <rPr>
        <sz val="8"/>
        <color rgb="FF000000"/>
        <rFont val="Microsoft JhengHei"/>
        <family val="2"/>
      </rPr>
      <t>會紅</t>
    </r>
    <r>
      <rPr>
        <sz val="8"/>
        <color rgb="FF000000"/>
        <rFont val="Microsoft JhengHei"/>
        <family val="2"/>
      </rPr>
      <t>磡</t>
    </r>
    <r>
      <rPr>
        <sz val="8"/>
        <color rgb="FF000000"/>
        <rFont val="Microsoft JhengHei"/>
        <family val="2"/>
      </rPr>
      <t>信義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</si>
  <si>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九龍婦</t>
    </r>
    <r>
      <rPr>
        <sz val="8"/>
        <color rgb="FF000000"/>
        <rFont val="Microsoft JhengHei"/>
        <family val="2"/>
      </rPr>
      <t>女</t>
    </r>
    <r>
      <rPr>
        <sz val="8"/>
        <color rgb="FF000000"/>
        <rFont val="Microsoft JhengHei"/>
        <family val="2"/>
      </rPr>
      <t>福利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李炳</t>
    </r>
    <r>
      <rPr>
        <sz val="8"/>
        <color rgb="FF000000"/>
        <rFont val="Microsoft JhengHei"/>
        <family val="2"/>
      </rPr>
      <t>紀</t>
    </r>
    <r>
      <rPr>
        <sz val="8"/>
        <color rgb="FF000000"/>
        <rFont val="Microsoft JhengHei"/>
        <family val="2"/>
      </rPr>
      <t>念學校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</si>
  <si>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天主教</t>
    </r>
    <r>
      <rPr>
        <sz val="8"/>
        <color rgb="FF000000"/>
        <rFont val="Microsoft JhengHei"/>
        <family val="2"/>
      </rPr>
      <t>領</t>
    </r>
    <r>
      <rPr>
        <sz val="8"/>
        <color rgb="FF000000"/>
        <rFont val="Microsoft JhengHei"/>
        <family val="2"/>
      </rPr>
      <t>島學校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</si>
  <si>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獻主會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</si>
  <si>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聖羅撒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</si>
  <si>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獻主會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馬善</t>
    </r>
    <r>
      <rPr>
        <sz val="8"/>
        <color rgb="FF000000"/>
        <rFont val="Microsoft JhengHei"/>
        <family val="2"/>
      </rPr>
      <t>樂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</si>
  <si>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天神嘉</t>
    </r>
    <r>
      <rPr>
        <sz val="8"/>
        <color rgb="FF000000"/>
        <rFont val="Microsoft JhengHei"/>
        <family val="2"/>
      </rPr>
      <t>諾</t>
    </r>
    <r>
      <rPr>
        <sz val="8"/>
        <color rgb="FF000000"/>
        <rFont val="Microsoft JhengHei"/>
        <family val="2"/>
      </rPr>
      <t>撒學校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ssi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</si>
  <si>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奉</t>
    </r>
    <r>
      <rPr>
        <sz val="8"/>
        <color rgb="FF000000"/>
        <rFont val="Microsoft JhengHei"/>
        <family val="2"/>
      </rPr>
      <t>基小學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</si>
  <si>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提摩</t>
    </r>
    <r>
      <rPr>
        <sz val="8"/>
        <color rgb="FF000000"/>
        <rFont val="Microsoft JhengHei"/>
        <family val="2"/>
      </rPr>
      <t>太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</si>
  <si>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葛量洪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>友會</t>
    </r>
    <r>
      <rPr>
        <sz val="8"/>
        <color rgb="FF000000"/>
        <rFont val="Microsoft JhengHei"/>
        <family val="2"/>
      </rPr>
      <t>黃</t>
    </r>
    <r>
      <rPr>
        <sz val="8"/>
        <color rgb="FF000000"/>
        <rFont val="Microsoft JhengHei"/>
        <family val="2"/>
      </rPr>
      <t>埔學校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EP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</si>
  <si>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黃埔宣</t>
    </r>
    <r>
      <rPr>
        <sz val="8"/>
        <color rgb="FF000000"/>
        <rFont val="Microsoft JhengHei"/>
        <family val="2"/>
      </rPr>
      <t>道</t>
    </r>
    <r>
      <rPr>
        <sz val="8"/>
        <color rgb="FF000000"/>
        <rFont val="Microsoft JhengHei"/>
        <family val="2"/>
      </rPr>
      <t xml:space="preserve">小學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</si>
  <si>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Microsoft JhengHei"/>
        <family val="2"/>
      </rPr>
      <t>馬頭涌</t>
    </r>
    <r>
      <rPr>
        <sz val="8"/>
        <color rgb="FF000000"/>
        <rFont val="Microsoft JhengHei"/>
        <family val="2"/>
      </rPr>
      <t>官</t>
    </r>
    <r>
      <rPr>
        <sz val="8"/>
        <color rgb="FF000000"/>
        <rFont val="Microsoft JhengHei"/>
        <family val="2"/>
      </rPr>
      <t>立小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（紅</t>
    </r>
    <r>
      <rPr>
        <sz val="8"/>
        <color rgb="FF000000"/>
        <rFont val="Microsoft JhengHei"/>
        <family val="2"/>
      </rPr>
      <t>磡</t>
    </r>
    <r>
      <rPr>
        <sz val="8"/>
        <color rgb="FF000000"/>
        <rFont val="Microsoft JhengHei"/>
        <family val="2"/>
      </rPr>
      <t>灣）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</si>
  <si>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奉</t>
    </r>
    <r>
      <rPr>
        <sz val="8"/>
        <color rgb="FF000000"/>
        <rFont val="Microsoft JhengHei"/>
        <family val="2"/>
      </rPr>
      <t>基千</t>
    </r>
    <r>
      <rPr>
        <sz val="8"/>
        <color rgb="FF000000"/>
        <rFont val="Microsoft JhengHei"/>
        <family val="2"/>
      </rPr>
      <t>禧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</si>
  <si>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福榮街</t>
    </r>
    <r>
      <rPr>
        <sz val="8"/>
        <color rgb="FF000000"/>
        <rFont val="Microsoft JhengHei"/>
        <family val="2"/>
      </rPr>
      <t>官</t>
    </r>
    <r>
      <rPr>
        <sz val="8"/>
        <color rgb="FF000000"/>
        <rFont val="Microsoft JhengHei"/>
        <family val="2"/>
      </rPr>
      <t>立小學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</si>
  <si>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李鄭屋</t>
    </r>
    <r>
      <rPr>
        <sz val="8"/>
        <color rgb="FF000000"/>
        <rFont val="Microsoft JhengHei"/>
        <family val="2"/>
      </rPr>
      <t>官</t>
    </r>
    <r>
      <rPr>
        <sz val="8"/>
        <color rgb="FF000000"/>
        <rFont val="Microsoft JhengHei"/>
        <family val="2"/>
      </rPr>
      <t>立小學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</si>
  <si>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紀文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 xml:space="preserve">學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</si>
  <si>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天主教</t>
    </r>
    <r>
      <rPr>
        <sz val="8"/>
        <color rgb="FF000000"/>
        <rFont val="Microsoft JhengHei"/>
        <family val="2"/>
      </rPr>
      <t>善</t>
    </r>
    <r>
      <rPr>
        <sz val="8"/>
        <color rgb="FF000000"/>
        <rFont val="Microsoft JhengHei"/>
        <family val="2"/>
      </rPr>
      <t>導小學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</si>
  <si>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大坑東</t>
    </r>
    <r>
      <rPr>
        <sz val="8"/>
        <color rgb="FF000000"/>
        <rFont val="Microsoft JhengHei"/>
        <family val="2"/>
      </rPr>
      <t>宣</t>
    </r>
    <r>
      <rPr>
        <sz val="8"/>
        <color rgb="FF000000"/>
        <rFont val="Microsoft JhengHei"/>
        <family val="2"/>
      </rPr>
      <t xml:space="preserve">道小學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</si>
  <si>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Microsoft JhengHei"/>
        <family val="2"/>
      </rPr>
      <t>基督教</t>
    </r>
    <r>
      <rPr>
        <sz val="8"/>
        <color rgb="FF000000"/>
        <rFont val="Microsoft JhengHei"/>
        <family val="2"/>
      </rPr>
      <t>香</t>
    </r>
    <r>
      <rPr>
        <sz val="8"/>
        <color rgb="FF000000"/>
        <rFont val="Microsoft JhengHei"/>
        <family val="2"/>
      </rPr>
      <t>港信</t>
    </r>
    <r>
      <rPr>
        <sz val="8"/>
        <color rgb="FF000000"/>
        <rFont val="Microsoft JhengHei"/>
        <family val="2"/>
      </rPr>
      <t>義</t>
    </r>
    <r>
      <rPr>
        <sz val="8"/>
        <color rgb="FF000000"/>
        <rFont val="Microsoft JhengHei"/>
        <family val="2"/>
      </rPr>
      <t>會深</t>
    </r>
    <r>
      <rPr>
        <sz val="8"/>
        <color rgb="FF000000"/>
        <rFont val="Microsoft JhengHei"/>
        <family val="2"/>
      </rPr>
      <t>信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</si>
  <si>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五邑工</t>
    </r>
    <r>
      <rPr>
        <sz val="8"/>
        <color rgb="FF000000"/>
        <rFont val="Microsoft JhengHei"/>
        <family val="2"/>
      </rPr>
      <t>商</t>
    </r>
    <r>
      <rPr>
        <sz val="8"/>
        <color rgb="FF000000"/>
        <rFont val="Microsoft JhengHei"/>
        <family val="2"/>
      </rPr>
      <t>總會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</si>
  <si>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旅港開</t>
    </r>
    <r>
      <rPr>
        <sz val="8"/>
        <color rgb="FF000000"/>
        <rFont val="Microsoft JhengHei"/>
        <family val="2"/>
      </rPr>
      <t>平</t>
    </r>
    <r>
      <rPr>
        <sz val="8"/>
        <color rgb="FF000000"/>
        <rFont val="Microsoft JhengHei"/>
        <family val="2"/>
      </rPr>
      <t>商會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</si>
  <si>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寶血會</t>
    </r>
    <r>
      <rPr>
        <sz val="8"/>
        <color rgb="FF000000"/>
        <rFont val="Microsoft JhengHei"/>
        <family val="2"/>
      </rPr>
      <t>嘉</t>
    </r>
    <r>
      <rPr>
        <sz val="8"/>
        <color rgb="FF000000"/>
        <rFont val="Microsoft JhengHei"/>
        <family val="2"/>
      </rPr>
      <t>靈學校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</si>
  <si>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Microsoft JhengHei"/>
        <family val="2"/>
      </rPr>
      <t>白田天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教小學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</si>
  <si>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愛小學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</si>
  <si>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多馬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mas’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</si>
  <si>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深水埔</t>
    </r>
    <r>
      <rPr>
        <sz val="8"/>
        <color rgb="FF000000"/>
        <rFont val="Microsoft JhengHei"/>
        <family val="2"/>
      </rPr>
      <t>街</t>
    </r>
    <r>
      <rPr>
        <sz val="8"/>
        <color rgb="FF000000"/>
        <rFont val="Microsoft JhengHei"/>
        <family val="2"/>
      </rPr>
      <t>坊福</t>
    </r>
    <r>
      <rPr>
        <sz val="8"/>
        <color rgb="FF000000"/>
        <rFont val="Microsoft JhengHei"/>
        <family val="2"/>
      </rPr>
      <t>利</t>
    </r>
    <r>
      <rPr>
        <sz val="8"/>
        <color rgb="FF000000"/>
        <rFont val="Microsoft JhengHei"/>
        <family val="2"/>
      </rPr>
      <t>會小學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</si>
  <si>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聖方濟</t>
    </r>
    <r>
      <rPr>
        <sz val="8"/>
        <color rgb="FF000000"/>
        <rFont val="Microsoft JhengHei"/>
        <family val="2"/>
      </rPr>
      <t>愛</t>
    </r>
    <r>
      <rPr>
        <sz val="8"/>
        <color rgb="FF000000"/>
        <rFont val="Microsoft JhengHei"/>
        <family val="2"/>
      </rPr>
      <t>德小學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ssis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</si>
  <si>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香港四</t>
    </r>
    <r>
      <rPr>
        <sz val="8"/>
        <color rgb="FF000000"/>
        <rFont val="Microsoft JhengHei"/>
        <family val="2"/>
      </rPr>
      <t>邑</t>
    </r>
    <r>
      <rPr>
        <sz val="8"/>
        <color rgb="FF000000"/>
        <rFont val="Microsoft JhengHei"/>
        <family val="2"/>
      </rPr>
      <t>商工</t>
    </r>
    <r>
      <rPr>
        <sz val="8"/>
        <color rgb="FF000000"/>
        <rFont val="Microsoft JhengHei"/>
        <family val="2"/>
      </rPr>
      <t>總</t>
    </r>
    <r>
      <rPr>
        <sz val="8"/>
        <color rgb="FF000000"/>
        <rFont val="Microsoft JhengHei"/>
        <family val="2"/>
      </rPr>
      <t>會新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商會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al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</si>
  <si>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荔枝角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主教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</si>
  <si>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深水埗</t>
    </r>
    <r>
      <rPr>
        <sz val="8"/>
        <color rgb="FF000000"/>
        <rFont val="Microsoft JhengHei"/>
        <family val="2"/>
      </rPr>
      <t>官</t>
    </r>
    <r>
      <rPr>
        <sz val="8"/>
        <color rgb="FF000000"/>
        <rFont val="Microsoft JhengHei"/>
        <family val="2"/>
      </rPr>
      <t>立小學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</si>
  <si>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福小學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</si>
  <si>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安德</t>
    </r>
    <r>
      <rPr>
        <sz val="8"/>
        <color rgb="FF000000"/>
        <rFont val="Microsoft JhengHei"/>
        <family val="2"/>
      </rPr>
      <t>烈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</si>
  <si>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瑪利諾</t>
    </r>
    <r>
      <rPr>
        <sz val="8"/>
        <color rgb="FF000000"/>
        <rFont val="Microsoft JhengHei"/>
        <family val="2"/>
      </rPr>
      <t>神</t>
    </r>
    <r>
      <rPr>
        <sz val="8"/>
        <color rgb="FF000000"/>
        <rFont val="Microsoft JhengHei"/>
        <family val="2"/>
      </rPr>
      <t>父教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>（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>部</t>
    </r>
    <r>
      <rPr>
        <sz val="8"/>
        <color rgb="FF000000"/>
        <rFont val="Microsoft JhengHei"/>
        <family val="2"/>
      </rPr>
      <t>）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s’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</si>
  <si>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協</t>
    </r>
    <r>
      <rPr>
        <sz val="8"/>
        <color rgb="FF000000"/>
        <rFont val="Microsoft JhengHei"/>
        <family val="2"/>
      </rPr>
      <t>和小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（長</t>
    </r>
    <r>
      <rPr>
        <sz val="8"/>
        <color rgb="FF000000"/>
        <rFont val="Microsoft JhengHei"/>
        <family val="2"/>
      </rPr>
      <t>沙</t>
    </r>
    <r>
      <rPr>
        <sz val="8"/>
        <color rgb="FF000000"/>
        <rFont val="Microsoft JhengHei"/>
        <family val="2"/>
      </rPr>
      <t>灣</t>
    </r>
    <r>
      <rPr>
        <sz val="8"/>
        <color rgb="FF000000"/>
        <rFont val="Microsoft JhengHei"/>
        <family val="2"/>
      </rPr>
      <t>）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</si>
  <si>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耀山學校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</si>
  <si>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華德學校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</si>
  <si>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拔萃小學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</si>
  <si>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嘉諾撒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家學校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ami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</si>
  <si>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喇沙小學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</si>
  <si>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樂善堂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</si>
  <si>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瑪利諾</t>
    </r>
    <r>
      <rPr>
        <sz val="8"/>
        <color rgb="FF000000"/>
        <rFont val="Microsoft JhengHei"/>
        <family val="2"/>
      </rPr>
      <t>修</t>
    </r>
    <r>
      <rPr>
        <sz val="8"/>
        <color rgb="FF000000"/>
        <rFont val="Microsoft JhengHei"/>
        <family val="2"/>
      </rPr>
      <t>院學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>（小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部）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</si>
  <si>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九龍塘</t>
    </r>
    <r>
      <rPr>
        <sz val="8"/>
        <color rgb="FF000000"/>
        <rFont val="Microsoft JhengHei"/>
        <family val="2"/>
      </rPr>
      <t>官</t>
    </r>
    <r>
      <rPr>
        <sz val="8"/>
        <color rgb="FF000000"/>
        <rFont val="Microsoft JhengHei"/>
        <family val="2"/>
      </rPr>
      <t>立小學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</si>
  <si>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嘉諾撒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家學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>（九</t>
    </r>
    <r>
      <rPr>
        <sz val="8"/>
        <color rgb="FF000000"/>
        <rFont val="Microsoft JhengHei"/>
        <family val="2"/>
      </rPr>
      <t>龍</t>
    </r>
    <r>
      <rPr>
        <sz val="8"/>
        <color rgb="FF000000"/>
        <rFont val="Microsoft JhengHei"/>
        <family val="2"/>
      </rPr>
      <t>塘）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ami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</si>
  <si>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華小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（九</t>
    </r>
    <r>
      <rPr>
        <sz val="8"/>
        <color rgb="FF000000"/>
        <rFont val="Microsoft JhengHei"/>
        <family val="2"/>
      </rPr>
      <t>龍</t>
    </r>
    <r>
      <rPr>
        <sz val="8"/>
        <color rgb="FF000000"/>
        <rFont val="Microsoft JhengHei"/>
        <family val="2"/>
      </rPr>
      <t xml:space="preserve">塘）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</si>
  <si>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九龍塘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主教</t>
    </r>
    <r>
      <rPr>
        <sz val="8"/>
        <color rgb="FF000000"/>
        <rFont val="Microsoft JhengHei"/>
        <family val="2"/>
      </rPr>
      <t>華</t>
    </r>
    <r>
      <rPr>
        <sz val="8"/>
        <color rgb="FF000000"/>
        <rFont val="Microsoft JhengHei"/>
        <family val="2"/>
      </rPr>
      <t>德學校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</si>
  <si>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黃大仙</t>
    </r>
    <r>
      <rPr>
        <sz val="8"/>
        <color rgb="FF000000"/>
        <rFont val="Microsoft JhengHei"/>
        <family val="2"/>
      </rPr>
      <t>官</t>
    </r>
    <r>
      <rPr>
        <sz val="8"/>
        <color rgb="FF000000"/>
        <rFont val="Microsoft JhengHei"/>
        <family val="2"/>
      </rPr>
      <t>立小學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</si>
  <si>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浸信會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虹小學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</si>
  <si>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福德學校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</si>
  <si>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嘉諾撒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ssa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</si>
  <si>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孔教學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大成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</si>
  <si>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天主教</t>
    </r>
    <r>
      <rPr>
        <sz val="8"/>
        <color rgb="FF000000"/>
        <rFont val="Microsoft JhengHei"/>
        <family val="2"/>
      </rPr>
      <t>伍</t>
    </r>
    <r>
      <rPr>
        <sz val="8"/>
        <color rgb="FF000000"/>
        <rFont val="Microsoft JhengHei"/>
        <family val="2"/>
      </rPr>
      <t>華小學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ol</t>
    </r>
  </si>
  <si>
    <r>
      <rPr>
        <sz val="8"/>
        <color rgb="FF000000"/>
        <rFont val="Microsoft JhengHei"/>
        <family val="2"/>
      </rPr>
      <t>獻主會</t>
    </r>
    <r>
      <rPr>
        <sz val="8"/>
        <color rgb="FF000000"/>
        <rFont val="Microsoft JhengHei"/>
        <family val="2"/>
      </rPr>
      <t>溥</t>
    </r>
    <r>
      <rPr>
        <sz val="8"/>
        <color rgb="FF000000"/>
        <rFont val="Microsoft JhengHei"/>
        <family val="2"/>
      </rPr>
      <t>仁小學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</si>
  <si>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天主教</t>
    </r>
    <r>
      <rPr>
        <sz val="8"/>
        <color rgb="FF000000"/>
        <rFont val="Microsoft JhengHei"/>
        <family val="2"/>
      </rPr>
      <t>博</t>
    </r>
    <r>
      <rPr>
        <sz val="8"/>
        <color rgb="FF000000"/>
        <rFont val="Microsoft JhengHei"/>
        <family val="2"/>
      </rPr>
      <t>智小學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</si>
  <si>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德小學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</si>
  <si>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聖博德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</si>
  <si>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黃大仙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主教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</si>
  <si>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保良局</t>
    </r>
    <r>
      <rPr>
        <sz val="8"/>
        <color rgb="FF000000"/>
        <rFont val="Microsoft JhengHei"/>
        <family val="2"/>
      </rPr>
      <t>陳</t>
    </r>
    <r>
      <rPr>
        <sz val="8"/>
        <color rgb="FF000000"/>
        <rFont val="Microsoft JhengHei"/>
        <family val="2"/>
      </rPr>
      <t>南昌</t>
    </r>
    <r>
      <rPr>
        <sz val="8"/>
        <color rgb="FF000000"/>
        <rFont val="Microsoft JhengHei"/>
        <family val="2"/>
      </rPr>
      <t>夫</t>
    </r>
    <r>
      <rPr>
        <sz val="8"/>
        <color rgb="FF000000"/>
        <rFont val="Microsoft JhengHei"/>
        <family val="2"/>
      </rPr>
      <t>人小學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</si>
  <si>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彩雲聖</t>
    </r>
    <r>
      <rPr>
        <sz val="8"/>
        <color rgb="FF000000"/>
        <rFont val="Microsoft JhengHei"/>
        <family val="2"/>
      </rPr>
      <t>若</t>
    </r>
    <r>
      <rPr>
        <sz val="8"/>
        <color rgb="FF000000"/>
        <rFont val="Microsoft JhengHei"/>
        <family val="2"/>
      </rPr>
      <t>瑟小學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</si>
  <si>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真鐸學校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</si>
  <si>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慈小學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</si>
  <si>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華小學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</si>
  <si>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聖文德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主教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</si>
  <si>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伊斯蘭</t>
    </r>
    <r>
      <rPr>
        <sz val="8"/>
        <color rgb="FF000000"/>
        <rFont val="Microsoft JhengHei"/>
        <family val="2"/>
      </rPr>
      <t>鮑</t>
    </r>
    <r>
      <rPr>
        <sz val="8"/>
        <color rgb="FF000000"/>
        <rFont val="Microsoft JhengHei"/>
        <family val="2"/>
      </rPr>
      <t>伯濤</t>
    </r>
    <r>
      <rPr>
        <sz val="8"/>
        <color rgb="FF000000"/>
        <rFont val="Microsoft JhengHei"/>
        <family val="2"/>
      </rPr>
      <t>紀</t>
    </r>
    <r>
      <rPr>
        <sz val="8"/>
        <color rgb="FF000000"/>
        <rFont val="Microsoft JhengHei"/>
        <family val="2"/>
      </rPr>
      <t>念小學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</si>
  <si>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嗇色園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辦可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</si>
  <si>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慈雲山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文德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主教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</si>
  <si>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保良局</t>
    </r>
    <r>
      <rPr>
        <sz val="8"/>
        <color rgb="FF000000"/>
        <rFont val="Microsoft JhengHei"/>
        <family val="2"/>
      </rPr>
      <t>錦</t>
    </r>
    <r>
      <rPr>
        <sz val="8"/>
        <color rgb="FF000000"/>
        <rFont val="Microsoft JhengHei"/>
        <family val="2"/>
      </rPr>
      <t>泰小學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</si>
  <si>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聖博德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主教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（</t>
    </r>
    <r>
      <rPr>
        <sz val="8"/>
        <color rgb="FF000000"/>
        <rFont val="Microsoft JhengHei"/>
        <family val="2"/>
      </rPr>
      <t>蒲崗村道</t>
    </r>
    <r>
      <rPr>
        <sz val="8"/>
        <color rgb="FF000000"/>
        <rFont val="Microsoft JhengHei"/>
        <family val="2"/>
      </rPr>
      <t>）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l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</si>
  <si>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慈雲山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主教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</si>
  <si>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嘉諾撒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學（</t>
    </r>
    <r>
      <rPr>
        <sz val="8"/>
        <color rgb="FF000000"/>
        <rFont val="Microsoft JhengHei"/>
        <family val="2"/>
      </rPr>
      <t>新蒲崗</t>
    </r>
    <r>
      <rPr>
        <sz val="8"/>
        <color rgb="FF000000"/>
        <rFont val="Microsoft JhengHei"/>
        <family val="2"/>
      </rPr>
      <t>）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ssa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</si>
  <si>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佛教慈</t>
    </r>
    <r>
      <rPr>
        <sz val="8"/>
        <color rgb="FF000000"/>
        <rFont val="Microsoft JhengHei"/>
        <family val="2"/>
      </rPr>
      <t>敬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</si>
  <si>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迦密梁</t>
    </r>
    <r>
      <rPr>
        <sz val="8"/>
        <color rgb="FF000000"/>
        <rFont val="Microsoft JhengHei"/>
        <family val="2"/>
      </rPr>
      <t>省</t>
    </r>
    <r>
      <rPr>
        <sz val="8"/>
        <color rgb="FF000000"/>
        <rFont val="Microsoft JhengHei"/>
        <family val="2"/>
      </rPr>
      <t>德學校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</si>
  <si>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浸信宣</t>
    </r>
    <r>
      <rPr>
        <sz val="8"/>
        <color rgb="FF000000"/>
        <rFont val="Microsoft JhengHei"/>
        <family val="2"/>
      </rPr>
      <t>道</t>
    </r>
    <r>
      <rPr>
        <sz val="8"/>
        <color rgb="FF000000"/>
        <rFont val="Microsoft JhengHei"/>
        <family val="2"/>
      </rPr>
      <t>會呂</t>
    </r>
    <r>
      <rPr>
        <sz val="8"/>
        <color rgb="FF000000"/>
        <rFont val="Microsoft JhengHei"/>
        <family val="2"/>
      </rPr>
      <t>明</t>
    </r>
    <r>
      <rPr>
        <sz val="8"/>
        <color rgb="FF000000"/>
        <rFont val="Microsoft JhengHei"/>
        <family val="2"/>
      </rPr>
      <t>才小學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</si>
  <si>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坪石天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教小學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</si>
  <si>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約翰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</si>
  <si>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天主教</t>
    </r>
    <r>
      <rPr>
        <sz val="8"/>
        <color rgb="FF000000"/>
        <rFont val="Microsoft JhengHei"/>
        <family val="2"/>
      </rPr>
      <t>柏</t>
    </r>
    <r>
      <rPr>
        <sz val="8"/>
        <color rgb="FF000000"/>
        <rFont val="Microsoft JhengHei"/>
        <family val="2"/>
      </rPr>
      <t>德學校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</si>
  <si>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九龍灣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若翰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主教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</si>
  <si>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九</t>
    </r>
    <r>
      <rPr>
        <sz val="8"/>
        <color rgb="FF000000"/>
        <rFont val="Microsoft JhengHei"/>
        <family val="2"/>
      </rPr>
      <t>龍灣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樂小學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</si>
  <si>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佐敦谷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若瑟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主教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</si>
  <si>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基督教</t>
    </r>
    <r>
      <rPr>
        <sz val="8"/>
        <color rgb="FF000000"/>
        <rFont val="Microsoft JhengHei"/>
        <family val="2"/>
      </rPr>
      <t>宣</t>
    </r>
    <r>
      <rPr>
        <sz val="8"/>
        <color rgb="FF000000"/>
        <rFont val="Microsoft JhengHei"/>
        <family val="2"/>
      </rPr>
      <t>道會</t>
    </r>
    <r>
      <rPr>
        <sz val="8"/>
        <color rgb="FF000000"/>
        <rFont val="Microsoft JhengHei"/>
        <family val="2"/>
      </rPr>
      <t>宣</t>
    </r>
    <r>
      <rPr>
        <sz val="8"/>
        <color rgb="FF000000"/>
        <rFont val="Microsoft JhengHei"/>
        <family val="2"/>
      </rPr>
      <t>基小學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Microsoft JhengHei"/>
        <family val="2"/>
      </rPr>
      <t>坪石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Microsoft JhengHei"/>
        <family val="2"/>
      </rPr>
      <t>暫定校名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(N)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ssi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(N)</t>
    </r>
  </si>
  <si>
    <r>
      <rPr>
        <sz val="8"/>
        <color rgb="FF000000"/>
        <rFont val="Microsoft JhengHei"/>
        <family val="2"/>
      </rPr>
      <t>基督教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約教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堅樂</t>
    </r>
    <r>
      <rPr>
        <sz val="8"/>
        <color rgb="FF000000"/>
        <rFont val="Microsoft JhengHei"/>
        <family val="2"/>
      </rPr>
      <t>第</t>
    </r>
    <r>
      <rPr>
        <sz val="8"/>
        <color rgb="FF000000"/>
        <rFont val="Microsoft JhengHei"/>
        <family val="2"/>
      </rPr>
      <t xml:space="preserve">二小學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Microsoft JhengHei"/>
        <family val="2"/>
      </rPr>
      <t>暫定校名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(N)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ssi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.2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(N)</t>
    </r>
  </si>
  <si>
    <r>
      <rPr>
        <sz val="8"/>
        <color rgb="FF000000"/>
        <rFont val="Microsoft JhengHei"/>
        <family val="2"/>
      </rPr>
      <t>觀塘官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</si>
  <si>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天主教</t>
    </r>
    <r>
      <rPr>
        <sz val="8"/>
        <color rgb="FF000000"/>
        <rFont val="Microsoft JhengHei"/>
        <family val="2"/>
      </rPr>
      <t>佑</t>
    </r>
    <r>
      <rPr>
        <sz val="8"/>
        <color rgb="FF000000"/>
        <rFont val="Microsoft JhengHei"/>
        <family val="2"/>
      </rPr>
      <t>華小學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</si>
  <si>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法小學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</si>
  <si>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樂善堂</t>
    </r>
    <r>
      <rPr>
        <sz val="8"/>
        <color rgb="FF000000"/>
        <rFont val="Microsoft JhengHei"/>
        <family val="2"/>
      </rPr>
      <t>楊</t>
    </r>
    <r>
      <rPr>
        <sz val="8"/>
        <color rgb="FF000000"/>
        <rFont val="Microsoft JhengHei"/>
        <family val="2"/>
      </rPr>
      <t>仲明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</si>
  <si>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閩僑小學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</si>
  <si>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顯小學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</si>
  <si>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樂小學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</si>
  <si>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秀茂坪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主教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</si>
  <si>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聖安當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</si>
  <si>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聖若翰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主教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</si>
  <si>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香港道</t>
    </r>
    <r>
      <rPr>
        <sz val="8"/>
        <color rgb="FF000000"/>
        <rFont val="Microsoft JhengHei"/>
        <family val="2"/>
      </rPr>
      <t>教</t>
    </r>
    <r>
      <rPr>
        <sz val="8"/>
        <color rgb="FF000000"/>
        <rFont val="Microsoft JhengHei"/>
        <family val="2"/>
      </rPr>
      <t>聯合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雲泉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</si>
  <si>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李</t>
    </r>
    <r>
      <rPr>
        <sz val="8"/>
        <color rgb="FF000000"/>
        <rFont val="Microsoft JhengHei"/>
        <family val="2"/>
      </rPr>
      <t>兆強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</si>
  <si>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藍田循</t>
    </r>
    <r>
      <rPr>
        <sz val="8"/>
        <color rgb="FF000000"/>
        <rFont val="Microsoft JhengHei"/>
        <family val="2"/>
      </rPr>
      <t>道</t>
    </r>
    <r>
      <rPr>
        <sz val="8"/>
        <color rgb="FF000000"/>
        <rFont val="Microsoft JhengHei"/>
        <family val="2"/>
      </rPr>
      <t>衛理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</si>
  <si>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香港道</t>
    </r>
    <r>
      <rPr>
        <sz val="8"/>
        <color rgb="FF000000"/>
        <rFont val="Microsoft JhengHei"/>
        <family val="2"/>
      </rPr>
      <t>教</t>
    </r>
    <r>
      <rPr>
        <sz val="8"/>
        <color rgb="FF000000"/>
        <rFont val="Microsoft JhengHei"/>
        <family val="2"/>
      </rPr>
      <t>聯合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圓玄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院陳</t>
    </r>
    <r>
      <rPr>
        <sz val="8"/>
        <color rgb="FF000000"/>
        <rFont val="Microsoft JhengHei"/>
        <family val="2"/>
      </rPr>
      <t>呂</t>
    </r>
    <r>
      <rPr>
        <sz val="8"/>
        <color rgb="FF000000"/>
        <rFont val="Microsoft JhengHei"/>
        <family val="2"/>
      </rPr>
      <t>重</t>
    </r>
    <r>
      <rPr>
        <sz val="8"/>
        <color rgb="FF000000"/>
        <rFont val="Microsoft JhengHei"/>
        <family val="2"/>
      </rPr>
      <t>德</t>
    </r>
    <r>
      <rPr>
        <sz val="8"/>
        <color rgb="FF000000"/>
        <rFont val="Microsoft JhengHei"/>
        <family val="2"/>
      </rPr>
      <t>紀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>念學校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e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</si>
  <si>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聖愛德</t>
    </r>
    <r>
      <rPr>
        <sz val="8"/>
        <color rgb="FF000000"/>
        <rFont val="Microsoft JhengHei"/>
        <family val="2"/>
      </rPr>
      <t>華</t>
    </r>
    <r>
      <rPr>
        <sz val="8"/>
        <color rgb="FF000000"/>
        <rFont val="Microsoft JhengHei"/>
        <family val="2"/>
      </rPr>
      <t>天主</t>
    </r>
    <r>
      <rPr>
        <sz val="8"/>
        <color rgb="FF000000"/>
        <rFont val="Microsoft JhengHei"/>
        <family val="2"/>
      </rPr>
      <t>教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</si>
  <si>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基督教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約教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堅樂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ssi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</si>
  <si>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秀明小學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</si>
  <si>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樂華天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教小學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</si>
  <si>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路德會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馬太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校（</t>
    </r>
    <r>
      <rPr>
        <sz val="8"/>
        <color rgb="FF000000"/>
        <rFont val="Microsoft JhengHei"/>
        <family val="2"/>
      </rPr>
      <t>秀</t>
    </r>
    <r>
      <rPr>
        <sz val="8"/>
        <color rgb="FF000000"/>
        <rFont val="Microsoft JhengHei"/>
        <family val="2"/>
      </rPr>
      <t>茂坪）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</si>
  <si>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德</t>
    </r>
    <r>
      <rPr>
        <sz val="8"/>
        <color rgb="FF000000"/>
        <rFont val="Microsoft JhengHei"/>
        <family val="2"/>
      </rPr>
      <t>田李</t>
    </r>
    <r>
      <rPr>
        <sz val="8"/>
        <color rgb="FF000000"/>
        <rFont val="Microsoft JhengHei"/>
        <family val="2"/>
      </rPr>
      <t>兆</t>
    </r>
    <r>
      <rPr>
        <sz val="8"/>
        <color rgb="FF000000"/>
        <rFont val="Microsoft JhengHei"/>
        <family val="2"/>
      </rPr>
      <t>強小學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</si>
  <si>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油</t>
    </r>
    <r>
      <rPr>
        <sz val="8"/>
        <color rgb="FF000000"/>
        <rFont val="Microsoft JhengHei"/>
        <family val="2"/>
      </rPr>
      <t>塘基</t>
    </r>
    <r>
      <rPr>
        <sz val="8"/>
        <color rgb="FF000000"/>
        <rFont val="Microsoft JhengHei"/>
        <family val="2"/>
      </rPr>
      <t>顯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</si>
  <si>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法小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（油</t>
    </r>
    <r>
      <rPr>
        <sz val="8"/>
        <color rgb="FF000000"/>
        <rFont val="Microsoft JhengHei"/>
        <family val="2"/>
      </rPr>
      <t>塘</t>
    </r>
    <r>
      <rPr>
        <sz val="8"/>
        <color rgb="FF000000"/>
        <rFont val="Microsoft JhengHei"/>
        <family val="2"/>
      </rPr>
      <t>）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au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</si>
  <si>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觀塘官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>（</t>
    </r>
    <r>
      <rPr>
        <sz val="8"/>
        <color rgb="FF000000"/>
        <rFont val="Microsoft JhengHei"/>
        <family val="2"/>
      </rPr>
      <t>秀明</t>
    </r>
    <r>
      <rPr>
        <sz val="8"/>
        <color rgb="FF000000"/>
        <rFont val="Microsoft JhengHei"/>
        <family val="2"/>
      </rPr>
      <t>道</t>
    </r>
    <r>
      <rPr>
        <sz val="8"/>
        <color rgb="FF000000"/>
        <rFont val="Microsoft JhengHei"/>
        <family val="2"/>
      </rPr>
      <t>）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l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</si>
  <si>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荃灣潮</t>
    </r>
    <r>
      <rPr>
        <sz val="8"/>
        <color rgb="FF000000"/>
        <rFont val="Microsoft JhengHei"/>
        <family val="2"/>
      </rPr>
      <t>州</t>
    </r>
    <r>
      <rPr>
        <sz val="8"/>
        <color rgb="FF000000"/>
        <rFont val="Microsoft JhengHei"/>
        <family val="2"/>
      </rPr>
      <t>公學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</si>
  <si>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 xml:space="preserve">天佑小學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</si>
  <si>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全</t>
    </r>
    <r>
      <rPr>
        <sz val="8"/>
        <color rgb="FF000000"/>
        <rFont val="Microsoft JhengHei"/>
        <family val="2"/>
      </rPr>
      <t>完第</t>
    </r>
    <r>
      <rPr>
        <sz val="8"/>
        <color rgb="FF000000"/>
        <rFont val="Microsoft JhengHei"/>
        <family val="2"/>
      </rPr>
      <t>一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</si>
  <si>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荃灣天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教小學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</si>
  <si>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路德會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十架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</si>
  <si>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香港道</t>
    </r>
    <r>
      <rPr>
        <sz val="8"/>
        <color rgb="FF000000"/>
        <rFont val="Microsoft JhengHei"/>
        <family val="2"/>
      </rPr>
      <t>教</t>
    </r>
    <r>
      <rPr>
        <sz val="8"/>
        <color rgb="FF000000"/>
        <rFont val="Microsoft JhengHei"/>
        <family val="2"/>
      </rPr>
      <t>聯合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圓玄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院石</t>
    </r>
    <r>
      <rPr>
        <sz val="8"/>
        <color rgb="FF000000"/>
        <rFont val="Microsoft JhengHei"/>
        <family val="2"/>
      </rPr>
      <t>圍</t>
    </r>
    <r>
      <rPr>
        <sz val="8"/>
        <color rgb="FF000000"/>
        <rFont val="Microsoft JhengHei"/>
        <family val="2"/>
      </rPr>
      <t>角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k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</si>
  <si>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慧小學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</si>
  <si>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寶血會</t>
    </r>
    <r>
      <rPr>
        <sz val="8"/>
        <color rgb="FF000000"/>
        <rFont val="Microsoft JhengHei"/>
        <family val="2"/>
      </rPr>
      <t>伍</t>
    </r>
    <r>
      <rPr>
        <sz val="8"/>
        <color rgb="FF000000"/>
        <rFont val="Microsoft JhengHei"/>
        <family val="2"/>
      </rPr>
      <t>季明</t>
    </r>
    <r>
      <rPr>
        <sz val="8"/>
        <color rgb="FF000000"/>
        <rFont val="Microsoft JhengHei"/>
        <family val="2"/>
      </rPr>
      <t>紀</t>
    </r>
    <r>
      <rPr>
        <sz val="8"/>
        <color rgb="FF000000"/>
        <rFont val="Microsoft JhengHei"/>
        <family val="2"/>
      </rPr>
      <t>念學校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e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</si>
  <si>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Microsoft JhengHei"/>
        <family val="2"/>
      </rPr>
      <t>靈光小學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Emm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</si>
  <si>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海壩街</t>
    </r>
    <r>
      <rPr>
        <sz val="8"/>
        <color rgb="FF000000"/>
        <rFont val="Microsoft JhengHei"/>
        <family val="2"/>
      </rPr>
      <t>官</t>
    </r>
    <r>
      <rPr>
        <sz val="8"/>
        <color rgb="FF000000"/>
        <rFont val="Microsoft JhengHei"/>
        <family val="2"/>
      </rPr>
      <t>立小學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</si>
  <si>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柴灣角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主教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</si>
  <si>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荃灣公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何傳</t>
    </r>
    <r>
      <rPr>
        <sz val="8"/>
        <color rgb="FF000000"/>
        <rFont val="Microsoft JhengHei"/>
        <family val="2"/>
      </rPr>
      <t>耀</t>
    </r>
    <r>
      <rPr>
        <sz val="8"/>
        <color rgb="FF000000"/>
        <rFont val="Microsoft JhengHei"/>
        <family val="2"/>
      </rPr>
      <t>紀念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al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</si>
  <si>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香港浸</t>
    </r>
    <r>
      <rPr>
        <sz val="8"/>
        <color rgb="FF000000"/>
        <rFont val="Microsoft JhengHei"/>
        <family val="2"/>
      </rPr>
      <t>信</t>
    </r>
    <r>
      <rPr>
        <sz val="8"/>
        <color rgb="FF000000"/>
        <rFont val="Microsoft JhengHei"/>
        <family val="2"/>
      </rPr>
      <t>會聯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</si>
  <si>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天主教</t>
    </r>
    <r>
      <rPr>
        <sz val="8"/>
        <color rgb="FF000000"/>
        <rFont val="Microsoft JhengHei"/>
        <family val="2"/>
      </rPr>
      <t>石</t>
    </r>
    <r>
      <rPr>
        <sz val="8"/>
        <color rgb="FF000000"/>
        <rFont val="Microsoft JhengHei"/>
        <family val="2"/>
      </rPr>
      <t>鐘山</t>
    </r>
    <r>
      <rPr>
        <sz val="8"/>
        <color rgb="FF000000"/>
        <rFont val="Microsoft JhengHei"/>
        <family val="2"/>
      </rPr>
      <t>紀</t>
    </r>
    <r>
      <rPr>
        <sz val="8"/>
        <color rgb="FF000000"/>
        <rFont val="Microsoft JhengHei"/>
        <family val="2"/>
      </rPr>
      <t>念小學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</si>
  <si>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荃灣官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</si>
  <si>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慧小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（馬</t>
    </r>
    <r>
      <rPr>
        <sz val="8"/>
        <color rgb="FF000000"/>
        <rFont val="Microsoft JhengHei"/>
        <family val="2"/>
      </rPr>
      <t>灣</t>
    </r>
    <r>
      <rPr>
        <sz val="8"/>
        <color rgb="FF000000"/>
        <rFont val="Microsoft JhengHei"/>
        <family val="2"/>
      </rPr>
      <t>）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</si>
  <si>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寶血會</t>
    </r>
    <r>
      <rPr>
        <sz val="8"/>
        <color rgb="FF000000"/>
        <rFont val="Microsoft JhengHei"/>
        <family val="2"/>
      </rPr>
      <t>思</t>
    </r>
    <r>
      <rPr>
        <sz val="8"/>
        <color rgb="FF000000"/>
        <rFont val="Microsoft JhengHei"/>
        <family val="2"/>
      </rPr>
      <t>源學校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</si>
  <si>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BatangChe"/>
        <family val="3"/>
      </rPr>
      <t>深井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教小學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</si>
  <si>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愛小學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</si>
  <si>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石籬天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教小學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</si>
  <si>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梨木樹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主教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</si>
  <si>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嗇色園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辦可</t>
    </r>
    <r>
      <rPr>
        <sz val="8"/>
        <color rgb="FF000000"/>
        <rFont val="Microsoft JhengHei"/>
        <family val="2"/>
      </rPr>
      <t>信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k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</si>
  <si>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慈幼葉</t>
    </r>
    <r>
      <rPr>
        <sz val="8"/>
        <color rgb="FF000000"/>
        <rFont val="Microsoft JhengHei"/>
        <family val="2"/>
      </rPr>
      <t>漢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</si>
  <si>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愛小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（梨</t>
    </r>
    <r>
      <rPr>
        <sz val="8"/>
        <color rgb="FF000000"/>
        <rFont val="Microsoft JhengHei"/>
        <family val="2"/>
      </rPr>
      <t>木</t>
    </r>
    <r>
      <rPr>
        <sz val="8"/>
        <color rgb="FF000000"/>
        <rFont val="Microsoft JhengHei"/>
        <family val="2"/>
      </rPr>
      <t xml:space="preserve">樹）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</si>
  <si>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慈幼葉</t>
    </r>
    <r>
      <rPr>
        <sz val="8"/>
        <color rgb="FF000000"/>
        <rFont val="Microsoft JhengHei"/>
        <family val="2"/>
      </rPr>
      <t>漢</t>
    </r>
    <r>
      <rPr>
        <sz val="8"/>
        <color rgb="FF000000"/>
        <rFont val="Microsoft JhengHei"/>
        <family val="2"/>
      </rPr>
      <t>千禧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</si>
  <si>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石籬聖</t>
    </r>
    <r>
      <rPr>
        <sz val="8"/>
        <color rgb="FF000000"/>
        <rFont val="Microsoft JhengHei"/>
        <family val="2"/>
      </rPr>
      <t>若</t>
    </r>
    <r>
      <rPr>
        <sz val="8"/>
        <color rgb="FF000000"/>
        <rFont val="Microsoft JhengHei"/>
        <family val="2"/>
      </rPr>
      <t>望天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教小學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</si>
  <si>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恩小學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</si>
  <si>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亞斯理</t>
    </r>
    <r>
      <rPr>
        <sz val="8"/>
        <color rgb="FF000000"/>
        <rFont val="Microsoft JhengHei"/>
        <family val="2"/>
      </rPr>
      <t>衞</t>
    </r>
    <r>
      <rPr>
        <sz val="8"/>
        <color rgb="FF000000"/>
        <rFont val="Microsoft JhengHei"/>
        <family val="2"/>
      </rPr>
      <t>理小學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</si>
  <si>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仁</t>
    </r>
    <r>
      <rPr>
        <sz val="8"/>
        <color rgb="FF000000"/>
        <rFont val="Microsoft JhengHei"/>
        <family val="2"/>
      </rPr>
      <t>立小學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aap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</si>
  <si>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佛教林</t>
    </r>
    <r>
      <rPr>
        <sz val="8"/>
        <color rgb="FF000000"/>
        <rFont val="Microsoft JhengHei"/>
        <family val="2"/>
      </rPr>
      <t>炳</t>
    </r>
    <r>
      <rPr>
        <sz val="8"/>
        <color rgb="FF000000"/>
        <rFont val="Microsoft JhengHei"/>
        <family val="2"/>
      </rPr>
      <t>炎紀</t>
    </r>
    <r>
      <rPr>
        <sz val="8"/>
        <color rgb="FF000000"/>
        <rFont val="Microsoft JhengHei"/>
        <family val="2"/>
      </rPr>
      <t>念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</si>
  <si>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中華傳</t>
    </r>
    <r>
      <rPr>
        <sz val="8"/>
        <color rgb="FF000000"/>
        <rFont val="Microsoft JhengHei"/>
        <family val="2"/>
      </rPr>
      <t>道</t>
    </r>
    <r>
      <rPr>
        <sz val="8"/>
        <color rgb="FF000000"/>
        <rFont val="Microsoft JhengHei"/>
        <family val="2"/>
      </rPr>
      <t>會許</t>
    </r>
    <r>
      <rPr>
        <sz val="8"/>
        <color rgb="FF000000"/>
        <rFont val="Microsoft JhengHei"/>
        <family val="2"/>
      </rPr>
      <t>大</t>
    </r>
    <r>
      <rPr>
        <sz val="8"/>
        <color rgb="FF000000"/>
        <rFont val="Microsoft JhengHei"/>
        <family val="2"/>
      </rPr>
      <t>同學校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</si>
  <si>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基督教</t>
    </r>
    <r>
      <rPr>
        <sz val="8"/>
        <color rgb="FF000000"/>
        <rFont val="Microsoft JhengHei"/>
        <family val="2"/>
      </rPr>
      <t>香</t>
    </r>
    <r>
      <rPr>
        <sz val="8"/>
        <color rgb="FF000000"/>
        <rFont val="Microsoft JhengHei"/>
        <family val="2"/>
      </rPr>
      <t>港信</t>
    </r>
    <r>
      <rPr>
        <sz val="8"/>
        <color rgb="FF000000"/>
        <rFont val="Microsoft JhengHei"/>
        <family val="2"/>
      </rPr>
      <t>義</t>
    </r>
    <r>
      <rPr>
        <sz val="8"/>
        <color rgb="FF000000"/>
        <rFont val="Microsoft JhengHei"/>
        <family val="2"/>
      </rPr>
      <t>會葵</t>
    </r>
    <r>
      <rPr>
        <sz val="8"/>
        <color rgb="FF000000"/>
        <rFont val="Microsoft JhengHei"/>
        <family val="2"/>
      </rPr>
      <t>盛</t>
    </r>
    <r>
      <rPr>
        <sz val="8"/>
        <color rgb="FF000000"/>
        <rFont val="Microsoft JhengHei"/>
        <family val="2"/>
      </rPr>
      <t>信義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</si>
  <si>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東華三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高可</t>
    </r>
    <r>
      <rPr>
        <sz val="8"/>
        <color rgb="FF000000"/>
        <rFont val="Microsoft JhengHei"/>
        <family val="2"/>
      </rPr>
      <t>寧</t>
    </r>
    <r>
      <rPr>
        <sz val="8"/>
        <color rgb="FF000000"/>
        <rFont val="Microsoft JhengHei"/>
        <family val="2"/>
      </rPr>
      <t>紀念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TW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</si>
  <si>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柏立基</t>
    </r>
    <r>
      <rPr>
        <sz val="8"/>
        <color rgb="FF000000"/>
        <rFont val="Microsoft JhengHei"/>
        <family val="2"/>
      </rPr>
      <t>教</t>
    </r>
    <r>
      <rPr>
        <sz val="8"/>
        <color rgb="FF000000"/>
        <rFont val="Microsoft JhengHei"/>
        <family val="2"/>
      </rPr>
      <t>育學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校友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李一</t>
    </r>
    <r>
      <rPr>
        <sz val="8"/>
        <color rgb="FF000000"/>
        <rFont val="Microsoft JhengHei"/>
        <family val="2"/>
      </rPr>
      <t>諤</t>
    </r>
    <r>
      <rPr>
        <sz val="8"/>
        <color rgb="FF000000"/>
        <rFont val="Microsoft JhengHei"/>
        <family val="2"/>
      </rPr>
      <t>紀</t>
    </r>
    <r>
      <rPr>
        <sz val="8"/>
        <color rgb="FF000000"/>
        <rFont val="Microsoft JhengHei"/>
        <family val="2"/>
      </rPr>
      <t>念</t>
    </r>
    <r>
      <rPr>
        <sz val="8"/>
        <color rgb="FF000000"/>
        <rFont val="Microsoft JhengHei"/>
        <family val="2"/>
      </rPr>
      <t xml:space="preserve">學校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EP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al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</si>
  <si>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全</t>
    </r>
    <r>
      <rPr>
        <sz val="8"/>
        <color rgb="FF000000"/>
        <rFont val="Microsoft JhengHei"/>
        <family val="2"/>
      </rPr>
      <t>完第</t>
    </r>
    <r>
      <rPr>
        <sz val="8"/>
        <color rgb="FF000000"/>
        <rFont val="Microsoft JhengHei"/>
        <family val="2"/>
      </rPr>
      <t>二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</si>
  <si>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祖堯天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教小學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</si>
  <si>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真小學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</si>
  <si>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佛教林</t>
    </r>
    <r>
      <rPr>
        <sz val="8"/>
        <color rgb="FF000000"/>
        <rFont val="Microsoft JhengHei"/>
        <family val="2"/>
      </rPr>
      <t>金</t>
    </r>
    <r>
      <rPr>
        <sz val="8"/>
        <color rgb="FF000000"/>
        <rFont val="Microsoft JhengHei"/>
        <family val="2"/>
      </rPr>
      <t>殿紀</t>
    </r>
    <r>
      <rPr>
        <sz val="8"/>
        <color rgb="FF000000"/>
        <rFont val="Microsoft JhengHei"/>
        <family val="2"/>
      </rPr>
      <t>念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</si>
  <si>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仁</t>
    </r>
    <r>
      <rPr>
        <sz val="8"/>
        <color rgb="FF000000"/>
        <rFont val="Microsoft JhengHei"/>
        <family val="2"/>
      </rPr>
      <t>立紀</t>
    </r>
    <r>
      <rPr>
        <sz val="8"/>
        <color rgb="FF000000"/>
        <rFont val="Microsoft JhengHei"/>
        <family val="2"/>
      </rPr>
      <t>念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aap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</si>
  <si>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郭怡雅</t>
    </r>
    <r>
      <rPr>
        <sz val="8"/>
        <color rgb="FF000000"/>
        <rFont val="Microsoft JhengHei"/>
        <family val="2"/>
      </rPr>
      <t>神</t>
    </r>
    <r>
      <rPr>
        <sz val="8"/>
        <color rgb="FF000000"/>
        <rFont val="Microsoft JhengHei"/>
        <family val="2"/>
      </rPr>
      <t>父紀</t>
    </r>
    <r>
      <rPr>
        <sz val="8"/>
        <color rgb="FF000000"/>
        <rFont val="Microsoft JhengHei"/>
        <family val="2"/>
      </rPr>
      <t>念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</si>
  <si>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青衣商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</si>
  <si>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保良局</t>
    </r>
    <r>
      <rPr>
        <sz val="8"/>
        <color rgb="FF000000"/>
        <rFont val="Microsoft JhengHei"/>
        <family val="2"/>
      </rPr>
      <t>陳</t>
    </r>
    <r>
      <rPr>
        <sz val="8"/>
        <color rgb="FF000000"/>
        <rFont val="Microsoft JhengHei"/>
        <family val="2"/>
      </rPr>
      <t>溢小學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</si>
  <si>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荃灣商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</si>
  <si>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中華傳</t>
    </r>
    <r>
      <rPr>
        <sz val="8"/>
        <color rgb="FF000000"/>
        <rFont val="Microsoft JhengHei"/>
        <family val="2"/>
      </rPr>
      <t>道</t>
    </r>
    <r>
      <rPr>
        <sz val="8"/>
        <color rgb="FF000000"/>
        <rFont val="Microsoft JhengHei"/>
        <family val="2"/>
      </rPr>
      <t>會呂</t>
    </r>
    <r>
      <rPr>
        <sz val="8"/>
        <color rgb="FF000000"/>
        <rFont val="Microsoft JhengHei"/>
        <family val="2"/>
      </rPr>
      <t>明</t>
    </r>
    <r>
      <rPr>
        <sz val="8"/>
        <color rgb="FF000000"/>
        <rFont val="Microsoft JhengHei"/>
        <family val="2"/>
      </rPr>
      <t>才小學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</si>
  <si>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東華三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黃士</t>
    </r>
    <r>
      <rPr>
        <sz val="8"/>
        <color rgb="FF000000"/>
        <rFont val="Microsoft JhengHei"/>
        <family val="2"/>
      </rPr>
      <t>心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TW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</si>
  <si>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仁濟醫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趙曾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韞小學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</si>
  <si>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何</t>
    </r>
    <r>
      <rPr>
        <sz val="8"/>
        <color rgb="FF000000"/>
        <rFont val="Microsoft JhengHei"/>
        <family val="2"/>
      </rPr>
      <t>澤芸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</si>
  <si>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青</t>
    </r>
    <r>
      <rPr>
        <sz val="8"/>
        <color rgb="FF000000"/>
        <rFont val="Microsoft JhengHei"/>
        <family val="2"/>
      </rPr>
      <t>衣邨</t>
    </r>
    <r>
      <rPr>
        <sz val="8"/>
        <color rgb="FF000000"/>
        <rFont val="Microsoft JhengHei"/>
        <family val="2"/>
      </rPr>
      <t>何</t>
    </r>
    <r>
      <rPr>
        <sz val="8"/>
        <color rgb="FF000000"/>
        <rFont val="Microsoft JhengHei"/>
        <family val="2"/>
      </rPr>
      <t>澤芸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</si>
  <si>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青</t>
    </r>
    <r>
      <rPr>
        <sz val="8"/>
        <color rgb="FF000000"/>
        <rFont val="Microsoft JhengHei"/>
        <family val="2"/>
      </rPr>
      <t>衣主</t>
    </r>
    <r>
      <rPr>
        <sz val="8"/>
        <color rgb="FF000000"/>
        <rFont val="Microsoft JhengHei"/>
        <family val="2"/>
      </rPr>
      <t>恩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</si>
  <si>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保良局</t>
    </r>
    <r>
      <rPr>
        <sz val="8"/>
        <color rgb="FF000000"/>
        <rFont val="Microsoft JhengHei"/>
        <family val="2"/>
      </rPr>
      <t>世</t>
    </r>
    <r>
      <rPr>
        <sz val="8"/>
        <color rgb="FF000000"/>
        <rFont val="Microsoft JhengHei"/>
        <family val="2"/>
      </rPr>
      <t>德小學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</si>
  <si>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東華三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周演</t>
    </r>
    <r>
      <rPr>
        <sz val="8"/>
        <color rgb="FF000000"/>
        <rFont val="Microsoft JhengHei"/>
        <family val="2"/>
      </rPr>
      <t>森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TW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</si>
  <si>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何</t>
    </r>
    <r>
      <rPr>
        <sz val="8"/>
        <color rgb="FF000000"/>
        <rFont val="Microsoft JhengHei"/>
        <family val="2"/>
      </rPr>
      <t>福堂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</si>
  <si>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保良局</t>
    </r>
    <r>
      <rPr>
        <sz val="8"/>
        <color rgb="FF000000"/>
        <rFont val="Microsoft JhengHei"/>
        <family val="2"/>
      </rPr>
      <t>莊</t>
    </r>
    <r>
      <rPr>
        <sz val="8"/>
        <color rgb="FF000000"/>
        <rFont val="Microsoft JhengHei"/>
        <family val="2"/>
      </rPr>
      <t>啟程</t>
    </r>
    <r>
      <rPr>
        <sz val="8"/>
        <color rgb="FF000000"/>
        <rFont val="Microsoft JhengHei"/>
        <family val="2"/>
      </rPr>
      <t>第</t>
    </r>
    <r>
      <rPr>
        <sz val="8"/>
        <color rgb="FF000000"/>
        <rFont val="Microsoft JhengHei"/>
        <family val="2"/>
      </rPr>
      <t>二小學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</si>
  <si>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台山商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</si>
  <si>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仁德天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教小學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</si>
  <si>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樂善堂</t>
    </r>
    <r>
      <rPr>
        <sz val="8"/>
        <color rgb="FF000000"/>
        <rFont val="Microsoft JhengHei"/>
        <family val="2"/>
      </rPr>
      <t>梁</t>
    </r>
    <r>
      <rPr>
        <sz val="8"/>
        <color rgb="FF000000"/>
        <rFont val="Microsoft JhengHei"/>
        <family val="2"/>
      </rPr>
      <t>黃蕙</t>
    </r>
    <r>
      <rPr>
        <sz val="8"/>
        <color rgb="FF000000"/>
        <rFont val="Microsoft JhengHei"/>
        <family val="2"/>
      </rPr>
      <t>芳</t>
    </r>
    <r>
      <rPr>
        <sz val="8"/>
        <color rgb="FF000000"/>
        <rFont val="Microsoft JhengHei"/>
        <family val="2"/>
      </rPr>
      <t>紀念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</si>
  <si>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保良局</t>
    </r>
    <r>
      <rPr>
        <sz val="8"/>
        <color rgb="FF000000"/>
        <rFont val="Microsoft JhengHei"/>
        <family val="2"/>
      </rPr>
      <t>梁</t>
    </r>
    <r>
      <rPr>
        <sz val="8"/>
        <color rgb="FF000000"/>
        <rFont val="Microsoft JhengHei"/>
        <family val="2"/>
      </rPr>
      <t>周順</t>
    </r>
    <r>
      <rPr>
        <sz val="8"/>
        <color rgb="FF000000"/>
        <rFont val="Microsoft JhengHei"/>
        <family val="2"/>
      </rPr>
      <t>琴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</si>
  <si>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五邑鄒</t>
    </r>
    <r>
      <rPr>
        <sz val="8"/>
        <color rgb="FF000000"/>
        <rFont val="Microsoft JhengHei"/>
        <family val="2"/>
      </rPr>
      <t>振</t>
    </r>
    <r>
      <rPr>
        <sz val="8"/>
        <color rgb="FF000000"/>
        <rFont val="Microsoft JhengHei"/>
        <family val="2"/>
      </rPr>
      <t>猷學校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</si>
  <si>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香港路</t>
    </r>
    <r>
      <rPr>
        <sz val="8"/>
        <color rgb="FF000000"/>
        <rFont val="Microsoft JhengHei"/>
        <family val="2"/>
      </rPr>
      <t>德</t>
    </r>
    <r>
      <rPr>
        <sz val="8"/>
        <color rgb="FF000000"/>
        <rFont val="Microsoft JhengHei"/>
        <family val="2"/>
      </rPr>
      <t>會增</t>
    </r>
    <r>
      <rPr>
        <sz val="8"/>
        <color rgb="FF000000"/>
        <rFont val="Microsoft JhengHei"/>
        <family val="2"/>
      </rPr>
      <t>城</t>
    </r>
    <r>
      <rPr>
        <sz val="8"/>
        <color rgb="FF000000"/>
        <rFont val="Microsoft JhengHei"/>
        <family val="2"/>
      </rPr>
      <t>兆霖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</si>
  <si>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道教青</t>
    </r>
    <r>
      <rPr>
        <sz val="8"/>
        <color rgb="FF000000"/>
        <rFont val="Microsoft JhengHei"/>
        <family val="2"/>
      </rPr>
      <t>松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</si>
  <si>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世界龍</t>
    </r>
    <r>
      <rPr>
        <sz val="8"/>
        <color rgb="FF000000"/>
        <rFont val="Microsoft JhengHei"/>
        <family val="2"/>
      </rPr>
      <t>岡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>劉</t>
    </r>
    <r>
      <rPr>
        <sz val="8"/>
        <color rgb="FF000000"/>
        <rFont val="Microsoft JhengHei"/>
        <family val="2"/>
      </rPr>
      <t>德容</t>
    </r>
    <r>
      <rPr>
        <sz val="8"/>
        <color rgb="FF000000"/>
        <rFont val="Microsoft JhengHei"/>
        <family val="2"/>
      </rPr>
      <t>紀</t>
    </r>
    <r>
      <rPr>
        <sz val="8"/>
        <color rgb="FF000000"/>
        <rFont val="Microsoft JhengHei"/>
        <family val="2"/>
      </rPr>
      <t>念小學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</si>
  <si>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仁濟醫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羅陳</t>
    </r>
    <r>
      <rPr>
        <sz val="8"/>
        <color rgb="FF000000"/>
        <rFont val="Microsoft JhengHei"/>
        <family val="2"/>
      </rPr>
      <t>楚</t>
    </r>
    <r>
      <rPr>
        <sz val="8"/>
        <color rgb="FF000000"/>
        <rFont val="Microsoft JhengHei"/>
        <family val="2"/>
      </rPr>
      <t>思小學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</si>
  <si>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保良局</t>
    </r>
    <r>
      <rPr>
        <sz val="8"/>
        <color rgb="FF000000"/>
        <rFont val="Microsoft JhengHei"/>
        <family val="2"/>
      </rPr>
      <t>方</t>
    </r>
    <r>
      <rPr>
        <sz val="8"/>
        <color rgb="FF000000"/>
        <rFont val="Microsoft JhengHei"/>
        <family val="2"/>
      </rPr>
      <t>王錦</t>
    </r>
    <r>
      <rPr>
        <sz val="8"/>
        <color rgb="FF000000"/>
        <rFont val="Microsoft JhengHei"/>
        <family val="2"/>
      </rPr>
      <t>全</t>
    </r>
    <r>
      <rPr>
        <sz val="8"/>
        <color rgb="FF000000"/>
        <rFont val="Microsoft JhengHei"/>
        <family val="2"/>
      </rPr>
      <t xml:space="preserve">小學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</si>
  <si>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香港紅</t>
    </r>
    <r>
      <rPr>
        <sz val="8"/>
        <color rgb="FF000000"/>
        <rFont val="Microsoft JhengHei"/>
        <family val="2"/>
      </rPr>
      <t>卍</t>
    </r>
    <r>
      <rPr>
        <sz val="8"/>
        <color rgb="FF000000"/>
        <rFont val="Microsoft JhengHei"/>
        <family val="2"/>
      </rPr>
      <t>字會</t>
    </r>
    <r>
      <rPr>
        <sz val="8"/>
        <color rgb="FF000000"/>
        <rFont val="Microsoft JhengHei"/>
        <family val="2"/>
      </rPr>
      <t>屯</t>
    </r>
    <r>
      <rPr>
        <sz val="8"/>
        <color rgb="FF000000"/>
        <rFont val="Microsoft JhengHei"/>
        <family val="2"/>
      </rPr>
      <t>門卍</t>
    </r>
    <r>
      <rPr>
        <sz val="8"/>
        <color rgb="FF000000"/>
        <rFont val="Microsoft JhengHei"/>
        <family val="2"/>
      </rPr>
      <t>慈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</si>
  <si>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僑港伍</t>
    </r>
    <r>
      <rPr>
        <sz val="8"/>
        <color rgb="FF000000"/>
        <rFont val="Microsoft JhengHei"/>
        <family val="2"/>
      </rPr>
      <t>氏</t>
    </r>
    <r>
      <rPr>
        <sz val="8"/>
        <color rgb="FF000000"/>
        <rFont val="Microsoft JhengHei"/>
        <family val="2"/>
      </rPr>
      <t>宗親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伍時</t>
    </r>
    <r>
      <rPr>
        <sz val="8"/>
        <color rgb="FF000000"/>
        <rFont val="Microsoft JhengHei"/>
        <family val="2"/>
      </rPr>
      <t>暢</t>
    </r>
    <r>
      <rPr>
        <sz val="8"/>
        <color rgb="FF000000"/>
        <rFont val="Microsoft JhengHei"/>
        <family val="2"/>
      </rPr>
      <t>紀念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</si>
  <si>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蒙</t>
    </r>
    <r>
      <rPr>
        <sz val="8"/>
        <color rgb="FF000000"/>
        <rFont val="Microsoft JhengHei"/>
        <family val="2"/>
      </rPr>
      <t>黃花</t>
    </r>
    <r>
      <rPr>
        <sz val="8"/>
        <color rgb="FF000000"/>
        <rFont val="Microsoft JhengHei"/>
        <family val="2"/>
      </rPr>
      <t>沃</t>
    </r>
    <r>
      <rPr>
        <sz val="8"/>
        <color rgb="FF000000"/>
        <rFont val="Microsoft JhengHei"/>
        <family val="2"/>
      </rPr>
      <t>紀念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</si>
  <si>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柏立基</t>
    </r>
    <r>
      <rPr>
        <sz val="8"/>
        <color rgb="FF000000"/>
        <rFont val="Microsoft JhengHei"/>
        <family val="2"/>
      </rPr>
      <t>教</t>
    </r>
    <r>
      <rPr>
        <sz val="8"/>
        <color rgb="FF000000"/>
        <rFont val="Microsoft JhengHei"/>
        <family val="2"/>
      </rPr>
      <t>育學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校友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何壽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EP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</si>
  <si>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屯門官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</si>
  <si>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保良局</t>
    </r>
    <r>
      <rPr>
        <sz val="8"/>
        <color rgb="FF000000"/>
        <rFont val="Microsoft JhengHei"/>
        <family val="2"/>
      </rPr>
      <t>志</t>
    </r>
    <r>
      <rPr>
        <sz val="8"/>
        <color rgb="FF000000"/>
        <rFont val="Microsoft JhengHei"/>
        <family val="2"/>
      </rPr>
      <t>豪小學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</si>
  <si>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道教青</t>
    </r>
    <r>
      <rPr>
        <sz val="8"/>
        <color rgb="FF000000"/>
        <rFont val="Microsoft JhengHei"/>
        <family val="2"/>
      </rPr>
      <t>松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>（</t>
    </r>
    <r>
      <rPr>
        <sz val="8"/>
        <color rgb="FF000000"/>
        <rFont val="Microsoft JhengHei"/>
        <family val="2"/>
      </rPr>
      <t>湖景</t>
    </r>
    <r>
      <rPr>
        <sz val="8"/>
        <color rgb="FF000000"/>
        <rFont val="Microsoft JhengHei"/>
        <family val="2"/>
      </rPr>
      <t>邨</t>
    </r>
    <r>
      <rPr>
        <sz val="8"/>
        <color rgb="FF000000"/>
        <rFont val="Microsoft JhengHei"/>
        <family val="2"/>
      </rPr>
      <t>）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Es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</si>
  <si>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興德學校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</si>
  <si>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青山天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教小學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</si>
  <si>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伊斯蘭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</si>
  <si>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東華三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鄧肇</t>
    </r>
    <r>
      <rPr>
        <sz val="8"/>
        <color rgb="FF000000"/>
        <rFont val="Microsoft JhengHei"/>
        <family val="2"/>
      </rPr>
      <t>堅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TW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</si>
  <si>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路德會</t>
    </r>
    <r>
      <rPr>
        <sz val="8"/>
        <color rgb="FF000000"/>
        <rFont val="Microsoft JhengHei"/>
        <family val="2"/>
      </rPr>
      <t>呂</t>
    </r>
    <r>
      <rPr>
        <sz val="8"/>
        <color rgb="FF000000"/>
        <rFont val="Microsoft JhengHei"/>
        <family val="2"/>
      </rPr>
      <t>祥光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</si>
  <si>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順德聯</t>
    </r>
    <r>
      <rPr>
        <sz val="8"/>
        <color rgb="FF000000"/>
        <rFont val="Microsoft JhengHei"/>
        <family val="2"/>
      </rPr>
      <t>誼</t>
    </r>
    <r>
      <rPr>
        <sz val="8"/>
        <color rgb="FF000000"/>
        <rFont val="Microsoft JhengHei"/>
        <family val="2"/>
      </rPr>
      <t>總會</t>
    </r>
    <r>
      <rPr>
        <sz val="8"/>
        <color rgb="FF000000"/>
        <rFont val="Microsoft JhengHei"/>
        <family val="2"/>
      </rPr>
      <t>胡</t>
    </r>
    <r>
      <rPr>
        <sz val="8"/>
        <color rgb="FF000000"/>
        <rFont val="Microsoft JhengHei"/>
        <family val="2"/>
      </rPr>
      <t>少渠</t>
    </r>
    <r>
      <rPr>
        <sz val="8"/>
        <color rgb="FF000000"/>
        <rFont val="Microsoft JhengHei"/>
        <family val="2"/>
      </rPr>
      <t>紀</t>
    </r>
    <r>
      <rPr>
        <sz val="8"/>
        <color rgb="FF000000"/>
        <rFont val="Microsoft JhengHei"/>
        <family val="2"/>
      </rPr>
      <t>念小學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</si>
  <si>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順德聯</t>
    </r>
    <r>
      <rPr>
        <sz val="8"/>
        <color rgb="FF000000"/>
        <rFont val="Microsoft JhengHei"/>
        <family val="2"/>
      </rPr>
      <t>誼</t>
    </r>
    <r>
      <rPr>
        <sz val="8"/>
        <color rgb="FF000000"/>
        <rFont val="Microsoft JhengHei"/>
        <family val="2"/>
      </rPr>
      <t>總會</t>
    </r>
    <r>
      <rPr>
        <sz val="8"/>
        <color rgb="FF000000"/>
        <rFont val="Microsoft JhengHei"/>
        <family val="2"/>
      </rPr>
      <t>何</t>
    </r>
    <r>
      <rPr>
        <sz val="8"/>
        <color rgb="FF000000"/>
        <rFont val="Microsoft JhengHei"/>
        <family val="2"/>
      </rPr>
      <t>日東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</si>
  <si>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仁愛堂</t>
    </r>
    <r>
      <rPr>
        <sz val="8"/>
        <color rgb="FF000000"/>
        <rFont val="Microsoft JhengHei"/>
        <family val="2"/>
      </rPr>
      <t>劉</t>
    </r>
    <r>
      <rPr>
        <sz val="8"/>
        <color rgb="FF000000"/>
        <rFont val="Microsoft JhengHei"/>
        <family val="2"/>
      </rPr>
      <t>皇發</t>
    </r>
    <r>
      <rPr>
        <sz val="8"/>
        <color rgb="FF000000"/>
        <rFont val="Microsoft JhengHei"/>
        <family val="2"/>
      </rPr>
      <t>夫</t>
    </r>
    <r>
      <rPr>
        <sz val="8"/>
        <color rgb="FF000000"/>
        <rFont val="Microsoft JhengHei"/>
        <family val="2"/>
      </rPr>
      <t>人小學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</si>
  <si>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博愛醫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歷屆</t>
    </r>
    <r>
      <rPr>
        <sz val="8"/>
        <color rgb="FF000000"/>
        <rFont val="Microsoft JhengHei"/>
        <family val="2"/>
      </rPr>
      <t>總</t>
    </r>
    <r>
      <rPr>
        <sz val="8"/>
        <color rgb="FF000000"/>
        <rFont val="Microsoft JhengHei"/>
        <family val="2"/>
      </rPr>
      <t>理聯</t>
    </r>
    <r>
      <rPr>
        <sz val="8"/>
        <color rgb="FF000000"/>
        <rFont val="Microsoft JhengHei"/>
        <family val="2"/>
      </rPr>
      <t>誼</t>
    </r>
    <r>
      <rPr>
        <sz val="8"/>
        <color rgb="FF000000"/>
        <rFont val="Microsoft JhengHei"/>
        <family val="2"/>
      </rPr>
      <t>會鄭</t>
    </r>
    <r>
      <rPr>
        <sz val="8"/>
        <color rgb="FF000000"/>
        <rFont val="Microsoft JhengHei"/>
        <family val="2"/>
      </rPr>
      <t>任</t>
    </r>
    <r>
      <rPr>
        <sz val="8"/>
        <color rgb="FF000000"/>
        <rFont val="Microsoft JhengHei"/>
        <family val="2"/>
      </rPr>
      <t>安</t>
    </r>
    <r>
      <rPr>
        <sz val="8"/>
        <color rgb="FF000000"/>
        <rFont val="Microsoft JhengHei"/>
        <family val="2"/>
      </rPr>
      <t>夫</t>
    </r>
    <r>
      <rPr>
        <sz val="8"/>
        <color rgb="FF000000"/>
        <rFont val="Microsoft JhengHei"/>
        <family val="2"/>
      </rPr>
      <t xml:space="preserve">人學校
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s.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</si>
  <si>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蒙</t>
    </r>
    <r>
      <rPr>
        <sz val="8"/>
        <color rgb="FF000000"/>
        <rFont val="Microsoft JhengHei"/>
        <family val="2"/>
      </rPr>
      <t>恩小學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</si>
  <si>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仁濟醫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何式</t>
    </r>
    <r>
      <rPr>
        <sz val="8"/>
        <color rgb="FF000000"/>
        <rFont val="Microsoft JhengHei"/>
        <family val="2"/>
      </rPr>
      <t>南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</si>
  <si>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拔</t>
    </r>
    <r>
      <rPr>
        <sz val="8"/>
        <color rgb="FF000000"/>
        <rFont val="Microsoft JhengHei"/>
        <family val="2"/>
      </rPr>
      <t>臣小學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</si>
  <si>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博愛醫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歷屆</t>
    </r>
    <r>
      <rPr>
        <sz val="8"/>
        <color rgb="FF000000"/>
        <rFont val="Microsoft JhengHei"/>
        <family val="2"/>
      </rPr>
      <t>總</t>
    </r>
    <r>
      <rPr>
        <sz val="8"/>
        <color rgb="FF000000"/>
        <rFont val="Microsoft JhengHei"/>
        <family val="2"/>
      </rPr>
      <t>理聯</t>
    </r>
    <r>
      <rPr>
        <sz val="8"/>
        <color rgb="FF000000"/>
        <rFont val="Microsoft JhengHei"/>
        <family val="2"/>
      </rPr>
      <t>誼</t>
    </r>
    <r>
      <rPr>
        <sz val="8"/>
        <color rgb="FF000000"/>
        <rFont val="Microsoft JhengHei"/>
        <family val="2"/>
      </rPr>
      <t>會鄭</t>
    </r>
    <r>
      <rPr>
        <sz val="8"/>
        <color rgb="FF000000"/>
        <rFont val="Microsoft JhengHei"/>
        <family val="2"/>
      </rPr>
      <t>任</t>
    </r>
    <r>
      <rPr>
        <sz val="8"/>
        <color rgb="FF000000"/>
        <rFont val="Microsoft JhengHei"/>
        <family val="2"/>
      </rPr>
      <t>安</t>
    </r>
    <r>
      <rPr>
        <sz val="8"/>
        <color rgb="FF000000"/>
        <rFont val="Microsoft JhengHei"/>
        <family val="2"/>
      </rPr>
      <t>夫</t>
    </r>
    <r>
      <rPr>
        <sz val="8"/>
        <color rgb="FF000000"/>
        <rFont val="Microsoft JhengHei"/>
        <family val="2"/>
      </rPr>
      <t xml:space="preserve">人千禧
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s.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</si>
  <si>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保良局</t>
    </r>
    <r>
      <rPr>
        <sz val="8"/>
        <color rgb="FF000000"/>
        <rFont val="Microsoft JhengHei"/>
        <family val="2"/>
      </rPr>
      <t>西</t>
    </r>
    <r>
      <rPr>
        <sz val="8"/>
        <color rgb="FF000000"/>
        <rFont val="Microsoft JhengHei"/>
        <family val="2"/>
      </rPr>
      <t>區婦</t>
    </r>
    <r>
      <rPr>
        <sz val="8"/>
        <color rgb="FF000000"/>
        <rFont val="Microsoft JhengHei"/>
        <family val="2"/>
      </rPr>
      <t>女</t>
    </r>
    <r>
      <rPr>
        <sz val="8"/>
        <color rgb="FF000000"/>
        <rFont val="Microsoft JhengHei"/>
        <family val="2"/>
      </rPr>
      <t>福利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馮李</t>
    </r>
    <r>
      <rPr>
        <sz val="8"/>
        <color rgb="FF000000"/>
        <rFont val="Microsoft JhengHei"/>
        <family val="2"/>
      </rPr>
      <t>佩</t>
    </r>
    <r>
      <rPr>
        <sz val="8"/>
        <color rgb="FF000000"/>
        <rFont val="Microsoft JhengHei"/>
        <family val="2"/>
      </rPr>
      <t>瑤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ct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</si>
  <si>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順德聯</t>
    </r>
    <r>
      <rPr>
        <sz val="8"/>
        <color rgb="FF000000"/>
        <rFont val="Microsoft JhengHei"/>
        <family val="2"/>
      </rPr>
      <t>誼</t>
    </r>
    <r>
      <rPr>
        <sz val="8"/>
        <color rgb="FF000000"/>
        <rFont val="Microsoft JhengHei"/>
        <family val="2"/>
      </rPr>
      <t>總會</t>
    </r>
    <r>
      <rPr>
        <sz val="8"/>
        <color rgb="FF000000"/>
        <rFont val="Microsoft JhengHei"/>
        <family val="2"/>
      </rPr>
      <t>李</t>
    </r>
    <r>
      <rPr>
        <sz val="8"/>
        <color rgb="FF000000"/>
        <rFont val="Microsoft JhengHei"/>
        <family val="2"/>
      </rPr>
      <t>金小學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</si>
  <si>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寶覺分校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</si>
  <si>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嗇色園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辦可</t>
    </r>
    <r>
      <rPr>
        <sz val="8"/>
        <color rgb="FF000000"/>
        <rFont val="Microsoft JhengHei"/>
        <family val="2"/>
      </rPr>
      <t>銘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</si>
  <si>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Microsoft JhengHei"/>
        <family val="2"/>
      </rPr>
      <t>伊利沙</t>
    </r>
    <r>
      <rPr>
        <sz val="8"/>
        <color rgb="FF000000"/>
        <rFont val="Microsoft JhengHei"/>
        <family val="2"/>
      </rPr>
      <t>伯</t>
    </r>
    <r>
      <rPr>
        <sz val="8"/>
        <color rgb="FF000000"/>
        <rFont val="Microsoft JhengHei"/>
        <family val="2"/>
      </rPr>
      <t>中學</t>
    </r>
    <r>
      <rPr>
        <sz val="8"/>
        <color rgb="FF000000"/>
        <rFont val="Microsoft JhengHei"/>
        <family val="2"/>
      </rPr>
      <t>舊</t>
    </r>
    <r>
      <rPr>
        <sz val="8"/>
        <color rgb="FF000000"/>
        <rFont val="Microsoft JhengHei"/>
        <family val="2"/>
      </rPr>
      <t>生會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</si>
  <si>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香港潮</t>
    </r>
    <r>
      <rPr>
        <sz val="8"/>
        <color rgb="FF000000"/>
        <rFont val="Microsoft JhengHei"/>
        <family val="2"/>
      </rPr>
      <t>陽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</si>
  <si>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Microsoft JhengHei"/>
        <family val="2"/>
      </rPr>
      <t>東華三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姚達</t>
    </r>
    <r>
      <rPr>
        <sz val="8"/>
        <color rgb="FF000000"/>
        <rFont val="Microsoft JhengHei"/>
        <family val="2"/>
      </rPr>
      <t>之</t>
    </r>
    <r>
      <rPr>
        <sz val="8"/>
        <color rgb="FF000000"/>
        <rFont val="Microsoft JhengHei"/>
        <family val="2"/>
      </rPr>
      <t>紀念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（</t>
    </r>
    <r>
      <rPr>
        <sz val="8"/>
        <color rgb="FF000000"/>
        <rFont val="Microsoft JhengHei"/>
        <family val="2"/>
      </rPr>
      <t>元</t>
    </r>
    <r>
      <rPr>
        <sz val="8"/>
        <color rgb="FF000000"/>
        <rFont val="Microsoft JhengHei"/>
        <family val="2"/>
      </rPr>
      <t>朗</t>
    </r>
    <r>
      <rPr>
        <sz val="8"/>
        <color rgb="FF000000"/>
        <rFont val="Microsoft JhengHei"/>
        <family val="2"/>
      </rPr>
      <t>）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TW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</si>
  <si>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樂善堂</t>
    </r>
    <r>
      <rPr>
        <sz val="8"/>
        <color rgb="FF000000"/>
        <rFont val="Microsoft JhengHei"/>
        <family val="2"/>
      </rPr>
      <t>梁</t>
    </r>
    <r>
      <rPr>
        <sz val="8"/>
        <color rgb="FF000000"/>
        <rFont val="Microsoft JhengHei"/>
        <family val="2"/>
      </rPr>
      <t>銶琚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</si>
  <si>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天水圍</t>
    </r>
    <r>
      <rPr>
        <sz val="8"/>
        <color rgb="FF000000"/>
        <rFont val="Microsoft JhengHei"/>
        <family val="2"/>
      </rPr>
      <t>官</t>
    </r>
    <r>
      <rPr>
        <sz val="8"/>
        <color rgb="FF000000"/>
        <rFont val="Microsoft JhengHei"/>
        <family val="2"/>
      </rPr>
      <t>立小學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</si>
  <si>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天水圍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主教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</si>
  <si>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伊利沙</t>
    </r>
    <r>
      <rPr>
        <sz val="8"/>
        <color rgb="FF000000"/>
        <rFont val="Microsoft JhengHei"/>
        <family val="2"/>
      </rPr>
      <t>伯</t>
    </r>
    <r>
      <rPr>
        <sz val="8"/>
        <color rgb="FF000000"/>
        <rFont val="Microsoft JhengHei"/>
        <family val="2"/>
      </rPr>
      <t>中學</t>
    </r>
    <r>
      <rPr>
        <sz val="8"/>
        <color rgb="FF000000"/>
        <rFont val="Microsoft JhengHei"/>
        <family val="2"/>
      </rPr>
      <t>舊</t>
    </r>
    <r>
      <rPr>
        <sz val="8"/>
        <color rgb="FF000000"/>
        <rFont val="Microsoft JhengHei"/>
        <family val="2"/>
      </rPr>
      <t>生會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學分校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(U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</si>
  <si>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東華三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李東</t>
    </r>
    <r>
      <rPr>
        <sz val="8"/>
        <color rgb="FF000000"/>
        <rFont val="Microsoft JhengHei"/>
        <family val="2"/>
      </rPr>
      <t>海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TW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</si>
  <si>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獅子會</t>
    </r>
    <r>
      <rPr>
        <sz val="8"/>
        <color rgb="FF000000"/>
        <rFont val="Microsoft JhengHei"/>
        <family val="2"/>
      </rPr>
      <t>何</t>
    </r>
    <r>
      <rPr>
        <sz val="8"/>
        <color rgb="FF000000"/>
        <rFont val="Microsoft JhengHei"/>
        <family val="2"/>
      </rPr>
      <t>德心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</si>
  <si>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天水圍</t>
    </r>
    <r>
      <rPr>
        <sz val="8"/>
        <color rgb="FF000000"/>
        <rFont val="Microsoft JhengHei"/>
        <family val="2"/>
      </rPr>
      <t>循</t>
    </r>
    <r>
      <rPr>
        <sz val="8"/>
        <color rgb="FF000000"/>
        <rFont val="Microsoft JhengHei"/>
        <family val="2"/>
      </rPr>
      <t>道衞</t>
    </r>
    <r>
      <rPr>
        <sz val="8"/>
        <color rgb="FF000000"/>
        <rFont val="Microsoft JhengHei"/>
        <family val="2"/>
      </rPr>
      <t>理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</si>
  <si>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金巴崙</t>
    </r>
    <r>
      <rPr>
        <sz val="8"/>
        <color rgb="FF000000"/>
        <rFont val="Microsoft JhengHei"/>
        <family val="2"/>
      </rPr>
      <t>長</t>
    </r>
    <r>
      <rPr>
        <sz val="8"/>
        <color rgb="FF000000"/>
        <rFont val="Microsoft JhengHei"/>
        <family val="2"/>
      </rPr>
      <t>老會</t>
    </r>
    <r>
      <rPr>
        <sz val="8"/>
        <color rgb="FF000000"/>
        <rFont val="Microsoft JhengHei"/>
        <family val="2"/>
      </rPr>
      <t>耀</t>
    </r>
    <r>
      <rPr>
        <sz val="8"/>
        <color rgb="FF000000"/>
        <rFont val="Microsoft JhengHei"/>
        <family val="2"/>
      </rPr>
      <t>道小學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ao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</si>
  <si>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香港青</t>
    </r>
    <r>
      <rPr>
        <sz val="8"/>
        <color rgb="FF000000"/>
        <rFont val="Microsoft JhengHei"/>
        <family val="2"/>
      </rPr>
      <t>年</t>
    </r>
    <r>
      <rPr>
        <sz val="8"/>
        <color rgb="FF000000"/>
        <rFont val="Microsoft JhengHei"/>
        <family val="2"/>
      </rPr>
      <t>協會</t>
    </r>
    <r>
      <rPr>
        <sz val="8"/>
        <color rgb="FF000000"/>
        <rFont val="Microsoft JhengHei"/>
        <family val="2"/>
      </rPr>
      <t>李</t>
    </r>
    <r>
      <rPr>
        <sz val="8"/>
        <color rgb="FF000000"/>
        <rFont val="Microsoft JhengHei"/>
        <family val="2"/>
      </rPr>
      <t>兆基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</si>
  <si>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教青</t>
    </r>
    <r>
      <rPr>
        <sz val="8"/>
        <color rgb="FF000000"/>
        <rFont val="Microsoft JhengHei"/>
        <family val="2"/>
      </rPr>
      <t>年</t>
    </r>
    <r>
      <rPr>
        <sz val="8"/>
        <color rgb="FF000000"/>
        <rFont val="Microsoft JhengHei"/>
        <family val="2"/>
      </rPr>
      <t>會小學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</si>
  <si>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香港普</t>
    </r>
    <r>
      <rPr>
        <sz val="8"/>
        <color rgb="FF000000"/>
        <rFont val="Microsoft JhengHei"/>
        <family val="2"/>
      </rPr>
      <t>通</t>
    </r>
    <r>
      <rPr>
        <sz val="8"/>
        <color rgb="FF000000"/>
        <rFont val="Microsoft JhengHei"/>
        <family val="2"/>
      </rPr>
      <t>話研</t>
    </r>
    <r>
      <rPr>
        <sz val="8"/>
        <color rgb="FF000000"/>
        <rFont val="Microsoft JhengHei"/>
        <family val="2"/>
      </rPr>
      <t>習</t>
    </r>
    <r>
      <rPr>
        <sz val="8"/>
        <color rgb="FF000000"/>
        <rFont val="Microsoft JhengHei"/>
        <family val="2"/>
      </rPr>
      <t>社科</t>
    </r>
    <r>
      <rPr>
        <sz val="8"/>
        <color rgb="FF000000"/>
        <rFont val="Microsoft JhengHei"/>
        <family val="2"/>
      </rPr>
      <t>技</t>
    </r>
    <r>
      <rPr>
        <sz val="8"/>
        <color rgb="FF000000"/>
        <rFont val="Microsoft JhengHei"/>
        <family val="2"/>
      </rPr>
      <t>創意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</si>
  <si>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Microsoft JhengHei"/>
        <family val="2"/>
      </rPr>
      <t>宣道會</t>
    </r>
    <r>
      <rPr>
        <sz val="8"/>
        <color rgb="FF000000"/>
        <rFont val="Microsoft JhengHei"/>
        <family val="2"/>
      </rPr>
      <t>葉</t>
    </r>
    <r>
      <rPr>
        <sz val="8"/>
        <color rgb="FF000000"/>
        <rFont val="Microsoft JhengHei"/>
        <family val="2"/>
      </rPr>
      <t>紹蔭</t>
    </r>
    <r>
      <rPr>
        <sz val="8"/>
        <color rgb="FF000000"/>
        <rFont val="Microsoft JhengHei"/>
        <family val="2"/>
      </rPr>
      <t>紀</t>
    </r>
    <r>
      <rPr>
        <sz val="8"/>
        <color rgb="FF000000"/>
        <rFont val="Microsoft JhengHei"/>
        <family val="2"/>
      </rPr>
      <t>念小學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al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</si>
  <si>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順德聯</t>
    </r>
    <r>
      <rPr>
        <sz val="8"/>
        <color rgb="FF000000"/>
        <rFont val="Microsoft JhengHei"/>
        <family val="2"/>
      </rPr>
      <t>誼</t>
    </r>
    <r>
      <rPr>
        <sz val="8"/>
        <color rgb="FF000000"/>
        <rFont val="Microsoft JhengHei"/>
        <family val="2"/>
      </rPr>
      <t>總會</t>
    </r>
    <r>
      <rPr>
        <sz val="8"/>
        <color rgb="FF000000"/>
        <rFont val="Microsoft JhengHei"/>
        <family val="2"/>
      </rPr>
      <t>伍</t>
    </r>
    <r>
      <rPr>
        <sz val="8"/>
        <color rgb="FF000000"/>
        <rFont val="Microsoft JhengHei"/>
        <family val="2"/>
      </rPr>
      <t>冕端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(U</t>
    </r>
    <r>
      <rPr>
        <sz val="8"/>
        <color rgb="FF000000"/>
        <rFont val="Times New Roman"/>
        <family val="1"/>
      </rPr>
      <t>10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</si>
  <si>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十八鄉</t>
    </r>
    <r>
      <rPr>
        <sz val="8"/>
        <color rgb="FF000000"/>
        <rFont val="Microsoft JhengHei"/>
        <family val="2"/>
      </rPr>
      <t>鄉</t>
    </r>
    <r>
      <rPr>
        <sz val="8"/>
        <color rgb="FF000000"/>
        <rFont val="Microsoft JhengHei"/>
        <family val="2"/>
      </rPr>
      <t>事委</t>
    </r>
    <r>
      <rPr>
        <sz val="8"/>
        <color rgb="FF000000"/>
        <rFont val="Microsoft JhengHei"/>
        <family val="2"/>
      </rPr>
      <t>員</t>
    </r>
    <r>
      <rPr>
        <sz val="8"/>
        <color rgb="FF000000"/>
        <rFont val="Microsoft JhengHei"/>
        <family val="2"/>
      </rPr>
      <t>會公</t>
    </r>
    <r>
      <rPr>
        <sz val="8"/>
        <color rgb="FF000000"/>
        <rFont val="Microsoft JhengHei"/>
        <family val="2"/>
      </rPr>
      <t>益</t>
    </r>
    <r>
      <rPr>
        <sz val="8"/>
        <color rgb="FF000000"/>
        <rFont val="Microsoft JhengHei"/>
        <family val="2"/>
      </rPr>
      <t>社小學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k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</si>
  <si>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香港學</t>
    </r>
    <r>
      <rPr>
        <sz val="8"/>
        <color rgb="FF000000"/>
        <rFont val="Microsoft JhengHei"/>
        <family val="2"/>
      </rPr>
      <t>生</t>
    </r>
    <r>
      <rPr>
        <sz val="8"/>
        <color rgb="FF000000"/>
        <rFont val="Microsoft JhengHei"/>
        <family val="2"/>
      </rPr>
      <t>輔助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</si>
  <si>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樂善堂</t>
    </r>
    <r>
      <rPr>
        <sz val="8"/>
        <color rgb="FF000000"/>
        <rFont val="Microsoft JhengHei"/>
        <family val="2"/>
      </rPr>
      <t>梁</t>
    </r>
    <r>
      <rPr>
        <sz val="8"/>
        <color rgb="FF000000"/>
        <rFont val="Microsoft JhengHei"/>
        <family val="2"/>
      </rPr>
      <t>銶琚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校（</t>
    </r>
    <r>
      <rPr>
        <sz val="8"/>
        <color rgb="FF000000"/>
        <rFont val="Microsoft JhengHei"/>
        <family val="2"/>
      </rPr>
      <t>分</t>
    </r>
    <r>
      <rPr>
        <sz val="8"/>
        <color rgb="FF000000"/>
        <rFont val="Microsoft JhengHei"/>
        <family val="2"/>
      </rPr>
      <t>校）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l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</si>
  <si>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水圍</t>
    </r>
    <r>
      <rPr>
        <sz val="8"/>
        <color rgb="FF000000"/>
        <rFont val="Microsoft JhengHei"/>
        <family val="2"/>
      </rPr>
      <t>靈</t>
    </r>
    <r>
      <rPr>
        <sz val="8"/>
        <color rgb="FF000000"/>
        <rFont val="Microsoft JhengHei"/>
        <family val="2"/>
      </rPr>
      <t>愛小學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</si>
  <si>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元朗公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中學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>友會</t>
    </r>
    <r>
      <rPr>
        <sz val="8"/>
        <color rgb="FF000000"/>
        <rFont val="Microsoft JhengHei"/>
        <family val="2"/>
      </rPr>
      <t>英</t>
    </r>
    <r>
      <rPr>
        <sz val="8"/>
        <color rgb="FF000000"/>
        <rFont val="Microsoft JhengHei"/>
        <family val="2"/>
      </rPr>
      <t>業小學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</si>
  <si>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潮陽百</t>
    </r>
    <r>
      <rPr>
        <sz val="8"/>
        <color rgb="FF000000"/>
        <rFont val="Microsoft JhengHei"/>
        <family val="2"/>
      </rPr>
      <t>欣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</si>
  <si>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光明學校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</si>
  <si>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元朗朗</t>
    </r>
    <r>
      <rPr>
        <sz val="8"/>
        <color rgb="FF000000"/>
        <rFont val="Microsoft JhengHei"/>
        <family val="2"/>
      </rPr>
      <t>屏</t>
    </r>
    <r>
      <rPr>
        <sz val="8"/>
        <color rgb="FF000000"/>
        <rFont val="Microsoft JhengHei"/>
        <family val="2"/>
      </rPr>
      <t>邨東</t>
    </r>
    <r>
      <rPr>
        <sz val="8"/>
        <color rgb="FF000000"/>
        <rFont val="Microsoft JhengHei"/>
        <family val="2"/>
      </rPr>
      <t>莞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</si>
  <si>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元朗朗</t>
    </r>
    <r>
      <rPr>
        <sz val="8"/>
        <color rgb="FF000000"/>
        <rFont val="Microsoft JhengHei"/>
        <family val="2"/>
      </rPr>
      <t>屏</t>
    </r>
    <r>
      <rPr>
        <sz val="8"/>
        <color rgb="FF000000"/>
        <rFont val="Microsoft JhengHei"/>
        <family val="2"/>
      </rPr>
      <t>邨惠</t>
    </r>
    <r>
      <rPr>
        <sz val="8"/>
        <color rgb="FF000000"/>
        <rFont val="Microsoft JhengHei"/>
        <family val="2"/>
      </rPr>
      <t>州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</si>
  <si>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博愛醫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歷屆</t>
    </r>
    <r>
      <rPr>
        <sz val="8"/>
        <color rgb="FF000000"/>
        <rFont val="Microsoft JhengHei"/>
        <family val="2"/>
      </rPr>
      <t>總</t>
    </r>
    <r>
      <rPr>
        <sz val="8"/>
        <color rgb="FF000000"/>
        <rFont val="Microsoft JhengHei"/>
        <family val="2"/>
      </rPr>
      <t>理聯</t>
    </r>
    <r>
      <rPr>
        <sz val="8"/>
        <color rgb="FF000000"/>
        <rFont val="Microsoft JhengHei"/>
        <family val="2"/>
      </rPr>
      <t>誼</t>
    </r>
    <r>
      <rPr>
        <sz val="8"/>
        <color rgb="FF000000"/>
        <rFont val="Microsoft JhengHei"/>
        <family val="2"/>
      </rPr>
      <t>會梁</t>
    </r>
    <r>
      <rPr>
        <sz val="8"/>
        <color rgb="FF000000"/>
        <rFont val="Microsoft JhengHei"/>
        <family val="2"/>
      </rPr>
      <t>省</t>
    </r>
    <r>
      <rPr>
        <sz val="8"/>
        <color rgb="FF000000"/>
        <rFont val="Microsoft JhengHei"/>
        <family val="2"/>
      </rPr>
      <t>德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</si>
  <si>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元朗公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中學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>友會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</si>
  <si>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靈</t>
    </r>
    <r>
      <rPr>
        <sz val="8"/>
        <color rgb="FF000000"/>
        <rFont val="Microsoft JhengHei"/>
        <family val="2"/>
      </rPr>
      <t>愛小學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</si>
  <si>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元朗商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</si>
  <si>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佛教陳</t>
    </r>
    <r>
      <rPr>
        <sz val="8"/>
        <color rgb="FF000000"/>
        <rFont val="Microsoft JhengHei"/>
        <family val="2"/>
      </rPr>
      <t>榮</t>
    </r>
    <r>
      <rPr>
        <sz val="8"/>
        <color rgb="FF000000"/>
        <rFont val="Microsoft JhengHei"/>
        <family val="2"/>
      </rPr>
      <t>根紀</t>
    </r>
    <r>
      <rPr>
        <sz val="8"/>
        <color rgb="FF000000"/>
        <rFont val="Microsoft JhengHei"/>
        <family val="2"/>
      </rPr>
      <t>念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</si>
  <si>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南元朗</t>
    </r>
    <r>
      <rPr>
        <sz val="8"/>
        <color rgb="FF000000"/>
        <rFont val="Microsoft JhengHei"/>
        <family val="2"/>
      </rPr>
      <t>官</t>
    </r>
    <r>
      <rPr>
        <sz val="8"/>
        <color rgb="FF000000"/>
        <rFont val="Microsoft JhengHei"/>
        <family val="2"/>
      </rPr>
      <t>立小學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</si>
  <si>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通德學校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</si>
  <si>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港澳信</t>
    </r>
    <r>
      <rPr>
        <sz val="8"/>
        <color rgb="FF000000"/>
        <rFont val="Microsoft JhengHei"/>
        <family val="2"/>
      </rPr>
      <t>義</t>
    </r>
    <r>
      <rPr>
        <sz val="8"/>
        <color rgb="FF000000"/>
        <rFont val="Microsoft JhengHei"/>
        <family val="2"/>
      </rPr>
      <t>會黃</t>
    </r>
    <r>
      <rPr>
        <sz val="8"/>
        <color rgb="FF000000"/>
        <rFont val="Microsoft JhengHei"/>
        <family val="2"/>
      </rPr>
      <t>陳</t>
    </r>
    <r>
      <rPr>
        <sz val="8"/>
        <color rgb="FF000000"/>
        <rFont val="Microsoft JhengHei"/>
        <family val="2"/>
      </rPr>
      <t>淑英</t>
    </r>
    <r>
      <rPr>
        <sz val="8"/>
        <color rgb="FF000000"/>
        <rFont val="Microsoft JhengHei"/>
        <family val="2"/>
      </rPr>
      <t>紀</t>
    </r>
    <r>
      <rPr>
        <sz val="8"/>
        <color rgb="FF000000"/>
        <rFont val="Microsoft JhengHei"/>
        <family val="2"/>
      </rPr>
      <t>念學校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al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</si>
  <si>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佛教榮</t>
    </r>
    <r>
      <rPr>
        <sz val="8"/>
        <color rgb="FF000000"/>
        <rFont val="Microsoft JhengHei"/>
        <family val="2"/>
      </rPr>
      <t>茵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</si>
  <si>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約瑟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</si>
  <si>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元朗官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</si>
  <si>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元</t>
    </r>
    <r>
      <rPr>
        <sz val="8"/>
        <color rgb="FF000000"/>
        <rFont val="Microsoft JhengHei"/>
        <family val="2"/>
      </rPr>
      <t>朗真</t>
    </r>
    <r>
      <rPr>
        <sz val="8"/>
        <color rgb="FF000000"/>
        <rFont val="Microsoft JhengHei"/>
        <family val="2"/>
      </rPr>
      <t>光</t>
    </r>
    <r>
      <rPr>
        <sz val="8"/>
        <color rgb="FF000000"/>
        <rFont val="Microsoft JhengHei"/>
        <family val="2"/>
      </rPr>
      <t xml:space="preserve">小學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</si>
  <si>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鐘聲學校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</si>
  <si>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錦田公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蒙養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</si>
  <si>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八鄉中</t>
    </r>
    <r>
      <rPr>
        <sz val="8"/>
        <color rgb="FF000000"/>
        <rFont val="Microsoft JhengHei"/>
        <family val="2"/>
      </rPr>
      <t>心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</si>
  <si>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惇裕學校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</si>
  <si>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基督教</t>
    </r>
    <r>
      <rPr>
        <sz val="8"/>
        <color rgb="FF000000"/>
        <rFont val="Microsoft JhengHei"/>
        <family val="2"/>
      </rPr>
      <t>宣</t>
    </r>
    <r>
      <rPr>
        <sz val="8"/>
        <color rgb="FF000000"/>
        <rFont val="Microsoft JhengHei"/>
        <family val="2"/>
      </rPr>
      <t>道會</t>
    </r>
    <r>
      <rPr>
        <sz val="8"/>
        <color rgb="FF000000"/>
        <rFont val="Microsoft JhengHei"/>
        <family val="2"/>
      </rPr>
      <t>徐</t>
    </r>
    <r>
      <rPr>
        <sz val="8"/>
        <color rgb="FF000000"/>
        <rFont val="Microsoft JhengHei"/>
        <family val="2"/>
      </rPr>
      <t>澤林</t>
    </r>
    <r>
      <rPr>
        <sz val="8"/>
        <color rgb="FF000000"/>
        <rFont val="Microsoft JhengHei"/>
        <family val="2"/>
      </rPr>
      <t>紀</t>
    </r>
    <r>
      <rPr>
        <sz val="8"/>
        <color rgb="FF000000"/>
        <rFont val="Microsoft JhengHei"/>
        <family val="2"/>
      </rPr>
      <t>念小學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</si>
  <si>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光明英</t>
    </r>
    <r>
      <rPr>
        <sz val="8"/>
        <color rgb="FF000000"/>
        <rFont val="Microsoft JhengHei"/>
        <family val="2"/>
      </rPr>
      <t>來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</si>
  <si>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東莞學校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</si>
  <si>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鳳溪第</t>
    </r>
    <r>
      <rPr>
        <sz val="8"/>
        <color rgb="FF000000"/>
        <rFont val="Microsoft JhengHei"/>
        <family val="2"/>
      </rPr>
      <t>一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</si>
  <si>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香海正</t>
    </r>
    <r>
      <rPr>
        <sz val="8"/>
        <color rgb="FF000000"/>
        <rFont val="Microsoft JhengHei"/>
        <family val="2"/>
      </rPr>
      <t>覺</t>
    </r>
    <r>
      <rPr>
        <sz val="8"/>
        <color rgb="FF000000"/>
        <rFont val="Microsoft JhengHei"/>
        <family val="2"/>
      </rPr>
      <t>蓮社</t>
    </r>
    <r>
      <rPr>
        <sz val="8"/>
        <color rgb="FF000000"/>
        <rFont val="Microsoft JhengHei"/>
        <family val="2"/>
      </rPr>
      <t>佛</t>
    </r>
    <r>
      <rPr>
        <sz val="8"/>
        <color rgb="FF000000"/>
        <rFont val="Microsoft JhengHei"/>
        <family val="2"/>
      </rPr>
      <t>教陳</t>
    </r>
    <r>
      <rPr>
        <sz val="8"/>
        <color rgb="FF000000"/>
        <rFont val="Microsoft JhengHei"/>
        <family val="2"/>
      </rPr>
      <t>式</t>
    </r>
    <r>
      <rPr>
        <sz val="8"/>
        <color rgb="FF000000"/>
        <rFont val="Microsoft JhengHei"/>
        <family val="2"/>
      </rPr>
      <t>宏學校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</si>
  <si>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上水惠</t>
    </r>
    <r>
      <rPr>
        <sz val="8"/>
        <color rgb="FF000000"/>
        <rFont val="Microsoft JhengHei"/>
        <family val="2"/>
      </rPr>
      <t>州</t>
    </r>
    <r>
      <rPr>
        <sz val="8"/>
        <color rgb="FF000000"/>
        <rFont val="Microsoft JhengHei"/>
        <family val="2"/>
      </rPr>
      <t>公立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</si>
  <si>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石湖墟</t>
    </r>
    <r>
      <rPr>
        <sz val="8"/>
        <color rgb="FF000000"/>
        <rFont val="Microsoft JhengHei"/>
        <family val="2"/>
      </rPr>
      <t>公</t>
    </r>
    <r>
      <rPr>
        <sz val="8"/>
        <color rgb="FF000000"/>
        <rFont val="Microsoft JhengHei"/>
        <family val="2"/>
      </rPr>
      <t>立學校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</si>
  <si>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東華三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港九</t>
    </r>
    <r>
      <rPr>
        <sz val="8"/>
        <color rgb="FF000000"/>
        <rFont val="Microsoft JhengHei"/>
        <family val="2"/>
      </rPr>
      <t>電</t>
    </r>
    <r>
      <rPr>
        <sz val="8"/>
        <color rgb="FF000000"/>
        <rFont val="Microsoft JhengHei"/>
        <family val="2"/>
      </rPr>
      <t>器商</t>
    </r>
    <r>
      <rPr>
        <sz val="8"/>
        <color rgb="FF000000"/>
        <rFont val="Microsoft JhengHei"/>
        <family val="2"/>
      </rPr>
      <t>聯</t>
    </r>
    <r>
      <rPr>
        <sz val="8"/>
        <color rgb="FF000000"/>
        <rFont val="Microsoft JhengHei"/>
        <family val="2"/>
      </rPr>
      <t>會小學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TW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</si>
  <si>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榮</t>
    </r>
    <r>
      <rPr>
        <sz val="8"/>
        <color rgb="FF000000"/>
        <rFont val="Microsoft JhengHei"/>
        <family val="2"/>
      </rPr>
      <t xml:space="preserve">真小學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</si>
  <si>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李志達</t>
    </r>
    <r>
      <rPr>
        <sz val="8"/>
        <color rgb="FF000000"/>
        <rFont val="Microsoft JhengHei"/>
        <family val="2"/>
      </rPr>
      <t>紀</t>
    </r>
    <r>
      <rPr>
        <sz val="8"/>
        <color rgb="FF000000"/>
        <rFont val="Microsoft JhengHei"/>
        <family val="2"/>
      </rPr>
      <t>念學校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</si>
  <si>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金錢村</t>
    </r>
    <r>
      <rPr>
        <sz val="8"/>
        <color rgb="FF000000"/>
        <rFont val="Microsoft JhengHei"/>
        <family val="2"/>
      </rPr>
      <t>何</t>
    </r>
    <r>
      <rPr>
        <sz val="8"/>
        <color rgb="FF000000"/>
        <rFont val="Microsoft JhengHei"/>
        <family val="2"/>
      </rPr>
      <t>東學校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</si>
  <si>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育賢學校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</si>
  <si>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香海正</t>
    </r>
    <r>
      <rPr>
        <sz val="8"/>
        <color rgb="FF000000"/>
        <rFont val="Microsoft JhengHei"/>
        <family val="2"/>
      </rPr>
      <t>覺</t>
    </r>
    <r>
      <rPr>
        <sz val="8"/>
        <color rgb="FF000000"/>
        <rFont val="Microsoft JhengHei"/>
        <family val="2"/>
      </rPr>
      <t>蓮社</t>
    </r>
    <r>
      <rPr>
        <sz val="8"/>
        <color rgb="FF000000"/>
        <rFont val="Microsoft JhengHei"/>
        <family val="2"/>
      </rPr>
      <t>佛</t>
    </r>
    <r>
      <rPr>
        <sz val="8"/>
        <color rgb="FF000000"/>
        <rFont val="Microsoft JhengHei"/>
        <family val="2"/>
      </rPr>
      <t>教正</t>
    </r>
    <r>
      <rPr>
        <sz val="8"/>
        <color rgb="FF000000"/>
        <rFont val="Microsoft JhengHei"/>
        <family val="2"/>
      </rPr>
      <t>慧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</si>
  <si>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曾梅千</t>
    </r>
    <r>
      <rPr>
        <sz val="8"/>
        <color rgb="FF000000"/>
        <rFont val="Microsoft JhengHei"/>
        <family val="2"/>
      </rPr>
      <t>禧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</si>
  <si>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鳳溪創</t>
    </r>
    <r>
      <rPr>
        <sz val="8"/>
        <color rgb="FF000000"/>
        <rFont val="Microsoft JhengHei"/>
        <family val="2"/>
      </rPr>
      <t>新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</si>
  <si>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東華三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馬錦</t>
    </r>
    <r>
      <rPr>
        <sz val="8"/>
        <color rgb="FF000000"/>
        <rFont val="Microsoft JhengHei"/>
        <family val="2"/>
      </rPr>
      <t>燦</t>
    </r>
    <r>
      <rPr>
        <sz val="8"/>
        <color rgb="FF000000"/>
        <rFont val="Microsoft JhengHei"/>
        <family val="2"/>
      </rPr>
      <t>紀念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#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TW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</si>
  <si>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寶血會</t>
    </r>
    <r>
      <rPr>
        <sz val="8"/>
        <color rgb="FF000000"/>
        <rFont val="Microsoft JhengHei"/>
        <family val="2"/>
      </rPr>
      <t>培</t>
    </r>
    <r>
      <rPr>
        <sz val="8"/>
        <color rgb="FF000000"/>
        <rFont val="Microsoft JhengHei"/>
        <family val="2"/>
      </rPr>
      <t>靈學校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</si>
  <si>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Microsoft JhengHei"/>
        <family val="2"/>
      </rPr>
      <t>上水宣</t>
    </r>
    <r>
      <rPr>
        <sz val="8"/>
        <color rgb="FF000000"/>
        <rFont val="Microsoft JhengHei"/>
        <family val="2"/>
      </rPr>
      <t>道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</si>
  <si>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Microsoft JhengHei"/>
        <family val="2"/>
      </rPr>
      <t>五旬節</t>
    </r>
    <r>
      <rPr>
        <sz val="8"/>
        <color rgb="FF000000"/>
        <rFont val="Microsoft JhengHei"/>
        <family val="2"/>
      </rPr>
      <t>靳</t>
    </r>
    <r>
      <rPr>
        <sz val="8"/>
        <color rgb="FF000000"/>
        <rFont val="Microsoft JhengHei"/>
        <family val="2"/>
      </rPr>
      <t>茂生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</si>
  <si>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香海正</t>
    </r>
    <r>
      <rPr>
        <sz val="8"/>
        <color rgb="FF000000"/>
        <rFont val="Microsoft JhengHei"/>
        <family val="2"/>
      </rPr>
      <t>覺</t>
    </r>
    <r>
      <rPr>
        <sz val="8"/>
        <color rgb="FF000000"/>
        <rFont val="Microsoft JhengHei"/>
        <family val="2"/>
      </rPr>
      <t>蓮社</t>
    </r>
    <r>
      <rPr>
        <sz val="8"/>
        <color rgb="FF000000"/>
        <rFont val="Microsoft JhengHei"/>
        <family val="2"/>
      </rPr>
      <t>佛</t>
    </r>
    <r>
      <rPr>
        <sz val="8"/>
        <color rgb="FF000000"/>
        <rFont val="Microsoft JhengHei"/>
        <family val="2"/>
      </rPr>
      <t>教正</t>
    </r>
    <r>
      <rPr>
        <sz val="8"/>
        <color rgb="FF000000"/>
        <rFont val="Microsoft JhengHei"/>
        <family val="2"/>
      </rPr>
      <t>覺</t>
    </r>
    <r>
      <rPr>
        <sz val="8"/>
        <color rgb="FF000000"/>
        <rFont val="Microsoft JhengHei"/>
        <family val="2"/>
      </rPr>
      <t>蓮社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ssn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</si>
  <si>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鳳溪廖</t>
    </r>
    <r>
      <rPr>
        <sz val="8"/>
        <color rgb="FF000000"/>
        <rFont val="Microsoft JhengHei"/>
        <family val="2"/>
      </rPr>
      <t>潤</t>
    </r>
    <r>
      <rPr>
        <sz val="8"/>
        <color rgb="FF000000"/>
        <rFont val="Microsoft JhengHei"/>
        <family val="2"/>
      </rPr>
      <t>琛紀</t>
    </r>
    <r>
      <rPr>
        <sz val="8"/>
        <color rgb="FF000000"/>
        <rFont val="Microsoft JhengHei"/>
        <family val="2"/>
      </rPr>
      <t>念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</si>
  <si>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方樹福</t>
    </r>
    <r>
      <rPr>
        <sz val="8"/>
        <color rgb="FF000000"/>
        <rFont val="Microsoft JhengHei"/>
        <family val="2"/>
      </rPr>
      <t>堂</t>
    </r>
    <r>
      <rPr>
        <sz val="8"/>
        <color rgb="FF000000"/>
        <rFont val="Microsoft JhengHei"/>
        <family val="2"/>
      </rPr>
      <t>基金</t>
    </r>
    <r>
      <rPr>
        <sz val="8"/>
        <color rgb="FF000000"/>
        <rFont val="Microsoft JhengHei"/>
        <family val="2"/>
      </rPr>
      <t>方</t>
    </r>
    <r>
      <rPr>
        <sz val="8"/>
        <color rgb="FF000000"/>
        <rFont val="Microsoft JhengHei"/>
        <family val="2"/>
      </rPr>
      <t>樹泉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TF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</si>
  <si>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粉嶺官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</si>
  <si>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粉嶺公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 xml:space="preserve">學校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</si>
  <si>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打鼓嶺</t>
    </r>
    <r>
      <rPr>
        <sz val="8"/>
        <color rgb="FF000000"/>
        <rFont val="Microsoft JhengHei"/>
        <family val="2"/>
      </rPr>
      <t>嶺</t>
    </r>
    <r>
      <rPr>
        <sz val="8"/>
        <color rgb="FF000000"/>
        <rFont val="Microsoft JhengHei"/>
        <family val="2"/>
      </rPr>
      <t>英公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</si>
  <si>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五旬節</t>
    </r>
    <r>
      <rPr>
        <sz val="8"/>
        <color rgb="FF000000"/>
        <rFont val="Microsoft JhengHei"/>
        <family val="2"/>
      </rPr>
      <t>于</t>
    </r>
    <r>
      <rPr>
        <sz val="8"/>
        <color rgb="FF000000"/>
        <rFont val="Microsoft JhengHei"/>
        <family val="2"/>
      </rPr>
      <t>良發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</si>
  <si>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嘉</t>
    </r>
    <r>
      <rPr>
        <sz val="8"/>
        <color rgb="FF000000"/>
        <rFont val="Microsoft JhengHei"/>
        <family val="2"/>
      </rPr>
      <t>福榮</t>
    </r>
    <r>
      <rPr>
        <sz val="8"/>
        <color rgb="FF000000"/>
        <rFont val="Microsoft JhengHei"/>
        <family val="2"/>
      </rPr>
      <t>真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</si>
  <si>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基督教</t>
    </r>
    <r>
      <rPr>
        <sz val="8"/>
        <color rgb="FF000000"/>
        <rFont val="Microsoft JhengHei"/>
        <family val="2"/>
      </rPr>
      <t>粉</t>
    </r>
    <r>
      <rPr>
        <sz val="8"/>
        <color rgb="FF000000"/>
        <rFont val="Microsoft JhengHei"/>
        <family val="2"/>
      </rPr>
      <t>嶺神</t>
    </r>
    <r>
      <rPr>
        <sz val="8"/>
        <color rgb="FF000000"/>
        <rFont val="Microsoft JhengHei"/>
        <family val="2"/>
      </rPr>
      <t>召</t>
    </r>
    <r>
      <rPr>
        <sz val="8"/>
        <color rgb="FF000000"/>
        <rFont val="Microsoft JhengHei"/>
        <family val="2"/>
      </rPr>
      <t>會小學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</si>
  <si>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山咀公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</si>
  <si>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沙頭角</t>
    </r>
    <r>
      <rPr>
        <sz val="8"/>
        <color rgb="FF000000"/>
        <rFont val="Microsoft JhengHei"/>
        <family val="2"/>
      </rPr>
      <t>中</t>
    </r>
    <r>
      <rPr>
        <sz val="8"/>
        <color rgb="FF000000"/>
        <rFont val="Microsoft JhengHei"/>
        <family val="2"/>
      </rPr>
      <t>心小學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</si>
  <si>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大埔舊</t>
    </r>
    <r>
      <rPr>
        <sz val="8"/>
        <color rgb="FF000000"/>
        <rFont val="Microsoft JhengHei"/>
        <family val="2"/>
      </rPr>
      <t>墟</t>
    </r>
    <r>
      <rPr>
        <sz val="8"/>
        <color rgb="FF000000"/>
        <rFont val="Microsoft JhengHei"/>
        <family val="2"/>
      </rPr>
      <t>公立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校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</si>
  <si>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新界婦</t>
    </r>
    <r>
      <rPr>
        <sz val="8"/>
        <color rgb="FF000000"/>
        <rFont val="Microsoft JhengHei"/>
        <family val="2"/>
      </rPr>
      <t>孺</t>
    </r>
    <r>
      <rPr>
        <sz val="8"/>
        <color rgb="FF000000"/>
        <rFont val="Microsoft JhengHei"/>
        <family val="2"/>
      </rPr>
      <t>福利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有限</t>
    </r>
    <r>
      <rPr>
        <sz val="8"/>
        <color rgb="FF000000"/>
        <rFont val="Microsoft JhengHei"/>
        <family val="2"/>
      </rPr>
      <t>公</t>
    </r>
    <r>
      <rPr>
        <sz val="8"/>
        <color rgb="FF000000"/>
        <rFont val="Microsoft JhengHei"/>
        <family val="2"/>
      </rPr>
      <t>司梁</t>
    </r>
    <r>
      <rPr>
        <sz val="8"/>
        <color rgb="FF000000"/>
        <rFont val="Microsoft JhengHei"/>
        <family val="2"/>
      </rPr>
      <t>省</t>
    </r>
    <r>
      <rPr>
        <sz val="8"/>
        <color rgb="FF000000"/>
        <rFont val="Microsoft JhengHei"/>
        <family val="2"/>
      </rPr>
      <t>德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</si>
  <si>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大埔浸</t>
    </r>
    <r>
      <rPr>
        <sz val="8"/>
        <color rgb="FF000000"/>
        <rFont val="Microsoft JhengHei"/>
        <family val="2"/>
      </rPr>
      <t>信</t>
    </r>
    <r>
      <rPr>
        <sz val="8"/>
        <color rgb="FF000000"/>
        <rFont val="Microsoft JhengHei"/>
        <family val="2"/>
      </rPr>
      <t>會公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</si>
  <si>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阮</t>
    </r>
    <r>
      <rPr>
        <sz val="8"/>
        <color rgb="FF000000"/>
        <rFont val="Microsoft JhengHei"/>
        <family val="2"/>
      </rPr>
      <t>鄭夢</t>
    </r>
    <r>
      <rPr>
        <sz val="8"/>
        <color rgb="FF000000"/>
        <rFont val="Microsoft JhengHei"/>
        <family val="2"/>
      </rPr>
      <t>芹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</si>
  <si>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香港道</t>
    </r>
    <r>
      <rPr>
        <sz val="8"/>
        <color rgb="FF000000"/>
        <rFont val="Microsoft JhengHei"/>
        <family val="2"/>
      </rPr>
      <t>教</t>
    </r>
    <r>
      <rPr>
        <sz val="8"/>
        <color rgb="FF000000"/>
        <rFont val="Microsoft JhengHei"/>
        <family val="2"/>
      </rPr>
      <t>聯合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雲泉</t>
    </r>
    <r>
      <rPr>
        <sz val="8"/>
        <color rgb="FF000000"/>
        <rFont val="Microsoft JhengHei"/>
        <family val="2"/>
      </rPr>
      <t>吳</t>
    </r>
    <r>
      <rPr>
        <sz val="8"/>
        <color rgb="FF000000"/>
        <rFont val="Microsoft JhengHei"/>
        <family val="2"/>
      </rPr>
      <t>禮和</t>
    </r>
    <r>
      <rPr>
        <sz val="8"/>
        <color rgb="FF000000"/>
        <rFont val="Microsoft JhengHei"/>
        <family val="2"/>
      </rPr>
      <t>紀</t>
    </r>
    <r>
      <rPr>
        <sz val="8"/>
        <color rgb="FF000000"/>
        <rFont val="Microsoft JhengHei"/>
        <family val="2"/>
      </rPr>
      <t>念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(S)(P)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al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</si>
  <si>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大埔崇</t>
    </r>
    <r>
      <rPr>
        <sz val="8"/>
        <color rgb="FF000000"/>
        <rFont val="Microsoft JhengHei"/>
        <family val="2"/>
      </rPr>
      <t>德</t>
    </r>
    <r>
      <rPr>
        <sz val="8"/>
        <color rgb="FF000000"/>
        <rFont val="Microsoft JhengHei"/>
        <family val="2"/>
      </rPr>
      <t>黃建</t>
    </r>
    <r>
      <rPr>
        <sz val="8"/>
        <color rgb="FF000000"/>
        <rFont val="Microsoft JhengHei"/>
        <family val="2"/>
      </rPr>
      <t>常</t>
    </r>
    <r>
      <rPr>
        <sz val="8"/>
        <color rgb="FF000000"/>
        <rFont val="Microsoft JhengHei"/>
        <family val="2"/>
      </rPr>
      <t>紀念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</si>
  <si>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三水同</t>
    </r>
    <r>
      <rPr>
        <sz val="8"/>
        <color rgb="FF000000"/>
        <rFont val="Microsoft JhengHei"/>
        <family val="2"/>
      </rPr>
      <t>鄉</t>
    </r>
    <r>
      <rPr>
        <sz val="8"/>
        <color rgb="FF000000"/>
        <rFont val="Microsoft JhengHei"/>
        <family val="2"/>
      </rPr>
      <t>會禤</t>
    </r>
    <r>
      <rPr>
        <sz val="8"/>
        <color rgb="FF000000"/>
        <rFont val="Microsoft JhengHei"/>
        <family val="2"/>
      </rPr>
      <t>景</t>
    </r>
    <r>
      <rPr>
        <sz val="8"/>
        <color rgb="FF000000"/>
        <rFont val="Microsoft JhengHei"/>
        <family val="2"/>
      </rPr>
      <t>榮學校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</si>
  <si>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港九街</t>
    </r>
    <r>
      <rPr>
        <sz val="8"/>
        <color rgb="FF000000"/>
        <rFont val="Microsoft JhengHei"/>
        <family val="2"/>
      </rPr>
      <t>坊</t>
    </r>
    <r>
      <rPr>
        <sz val="8"/>
        <color rgb="FF000000"/>
        <rFont val="Microsoft JhengHei"/>
        <family val="2"/>
      </rPr>
      <t>婦女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孫方</t>
    </r>
    <r>
      <rPr>
        <sz val="8"/>
        <color rgb="FF000000"/>
        <rFont val="Microsoft JhengHei"/>
        <family val="2"/>
      </rPr>
      <t>中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</si>
  <si>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林村公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黃福</t>
    </r>
    <r>
      <rPr>
        <sz val="8"/>
        <color rgb="FF000000"/>
        <rFont val="Microsoft JhengHei"/>
        <family val="2"/>
      </rPr>
      <t>鑾</t>
    </r>
    <r>
      <rPr>
        <sz val="8"/>
        <color rgb="FF000000"/>
        <rFont val="Microsoft JhengHei"/>
        <family val="2"/>
      </rPr>
      <t>紀念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al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</si>
  <si>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天主教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母聖</t>
    </r>
    <r>
      <rPr>
        <sz val="8"/>
        <color rgb="FF000000"/>
        <rFont val="Microsoft JhengHei"/>
        <family val="2"/>
      </rPr>
      <t>心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ac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</si>
  <si>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保良局</t>
    </r>
    <r>
      <rPr>
        <sz val="8"/>
        <color rgb="FF000000"/>
        <rFont val="Microsoft JhengHei"/>
        <family val="2"/>
      </rPr>
      <t>田</t>
    </r>
    <r>
      <rPr>
        <sz val="8"/>
        <color rgb="FF000000"/>
        <rFont val="Microsoft JhengHei"/>
        <family val="2"/>
      </rPr>
      <t>家炳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</si>
  <si>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大埔循</t>
    </r>
    <r>
      <rPr>
        <sz val="8"/>
        <color rgb="FF000000"/>
        <rFont val="Microsoft JhengHei"/>
        <family val="2"/>
      </rPr>
      <t>道</t>
    </r>
    <r>
      <rPr>
        <sz val="8"/>
        <color rgb="FF000000"/>
        <rFont val="Microsoft JhengHei"/>
        <family val="2"/>
      </rPr>
      <t>衛理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</si>
  <si>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仁濟醫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蔡衍</t>
    </r>
    <r>
      <rPr>
        <sz val="8"/>
        <color rgb="FF000000"/>
        <rFont val="Microsoft JhengHei"/>
        <family val="2"/>
      </rPr>
      <t>濤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</si>
  <si>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大埔官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</si>
  <si>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香港教</t>
    </r>
    <r>
      <rPr>
        <sz val="8"/>
        <color rgb="FF000000"/>
        <rFont val="Microsoft JhengHei"/>
        <family val="2"/>
      </rPr>
      <t>育</t>
    </r>
    <r>
      <rPr>
        <sz val="8"/>
        <color rgb="FF000000"/>
        <rFont val="Microsoft JhengHei"/>
        <family val="2"/>
      </rPr>
      <t>學院</t>
    </r>
    <r>
      <rPr>
        <sz val="8"/>
        <color rgb="FF000000"/>
        <rFont val="Microsoft JhengHei"/>
        <family val="2"/>
      </rPr>
      <t>賽</t>
    </r>
    <r>
      <rPr>
        <sz val="8"/>
        <color rgb="FF000000"/>
        <rFont val="Microsoft JhengHei"/>
        <family val="2"/>
      </rPr>
      <t>馬會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</si>
  <si>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大埔舊</t>
    </r>
    <r>
      <rPr>
        <sz val="8"/>
        <color rgb="FF000000"/>
        <rFont val="Microsoft JhengHei"/>
        <family val="2"/>
      </rPr>
      <t>墟</t>
    </r>
    <r>
      <rPr>
        <sz val="8"/>
        <color rgb="FF000000"/>
        <rFont val="Microsoft JhengHei"/>
        <family val="2"/>
      </rPr>
      <t>公立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校（</t>
    </r>
    <r>
      <rPr>
        <sz val="8"/>
        <color rgb="FF000000"/>
        <rFont val="Microsoft JhengHei"/>
        <family val="2"/>
      </rPr>
      <t>寶</t>
    </r>
    <r>
      <rPr>
        <sz val="8"/>
        <color rgb="FF000000"/>
        <rFont val="Microsoft JhengHei"/>
        <family val="2"/>
      </rPr>
      <t>湖道）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</si>
  <si>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保良局</t>
    </r>
    <r>
      <rPr>
        <sz val="8"/>
        <color rgb="FF000000"/>
        <rFont val="Microsoft JhengHei"/>
        <family val="2"/>
      </rPr>
      <t>田</t>
    </r>
    <r>
      <rPr>
        <sz val="8"/>
        <color rgb="FF000000"/>
        <rFont val="Microsoft JhengHei"/>
        <family val="2"/>
      </rPr>
      <t>家炳</t>
    </r>
    <r>
      <rPr>
        <sz val="8"/>
        <color rgb="FF000000"/>
        <rFont val="Microsoft JhengHei"/>
        <family val="2"/>
      </rPr>
      <t>千</t>
    </r>
    <r>
      <rPr>
        <sz val="8"/>
        <color rgb="FF000000"/>
        <rFont val="Microsoft JhengHei"/>
        <family val="2"/>
      </rPr>
      <t>禧小學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</si>
  <si>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阮</t>
    </r>
    <r>
      <rPr>
        <sz val="8"/>
        <color rgb="FF000000"/>
        <rFont val="Microsoft JhengHei"/>
        <family val="2"/>
      </rPr>
      <t>鄭夢</t>
    </r>
    <r>
      <rPr>
        <sz val="8"/>
        <color rgb="FF000000"/>
        <rFont val="Microsoft JhengHei"/>
        <family val="2"/>
      </rPr>
      <t>芹</t>
    </r>
    <r>
      <rPr>
        <sz val="8"/>
        <color rgb="FF000000"/>
        <rFont val="Microsoft JhengHei"/>
        <family val="2"/>
      </rPr>
      <t>銀禧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</si>
  <si>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聖母無</t>
    </r>
    <r>
      <rPr>
        <sz val="8"/>
        <color rgb="FF000000"/>
        <rFont val="Microsoft JhengHei"/>
        <family val="2"/>
      </rPr>
      <t>玷</t>
    </r>
    <r>
      <rPr>
        <sz val="8"/>
        <color rgb="FF000000"/>
        <rFont val="Microsoft JhengHei"/>
        <family val="2"/>
      </rPr>
      <t>聖心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</si>
  <si>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循理會</t>
    </r>
    <r>
      <rPr>
        <sz val="8"/>
        <color rgb="FF000000"/>
        <rFont val="Microsoft JhengHei"/>
        <family val="2"/>
      </rPr>
      <t>美</t>
    </r>
    <r>
      <rPr>
        <sz val="8"/>
        <color rgb="FF000000"/>
        <rFont val="Microsoft JhengHei"/>
        <family val="2"/>
      </rPr>
      <t>林小學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</si>
  <si>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保良局</t>
    </r>
    <r>
      <rPr>
        <sz val="8"/>
        <color rgb="FF000000"/>
        <rFont val="Microsoft JhengHei"/>
        <family val="2"/>
      </rPr>
      <t>王</t>
    </r>
    <r>
      <rPr>
        <sz val="8"/>
        <color rgb="FF000000"/>
        <rFont val="Microsoft JhengHei"/>
        <family val="2"/>
      </rPr>
      <t>賜豪</t>
    </r>
    <r>
      <rPr>
        <sz val="8"/>
        <color rgb="FF000000"/>
        <rFont val="Microsoft JhengHei"/>
        <family val="2"/>
      </rPr>
      <t>（</t>
    </r>
    <r>
      <rPr>
        <sz val="8"/>
        <color rgb="FF000000"/>
        <rFont val="Microsoft JhengHei"/>
        <family val="2"/>
      </rPr>
      <t>田心</t>
    </r>
    <r>
      <rPr>
        <sz val="8"/>
        <color rgb="FF000000"/>
        <rFont val="Microsoft JhengHei"/>
        <family val="2"/>
      </rPr>
      <t>谷</t>
    </r>
    <r>
      <rPr>
        <sz val="8"/>
        <color rgb="FF000000"/>
        <rFont val="Microsoft JhengHei"/>
        <family val="2"/>
      </rPr>
      <t>）小學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</si>
  <si>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循理會</t>
    </r>
    <r>
      <rPr>
        <sz val="8"/>
        <color rgb="FF000000"/>
        <rFont val="Microsoft JhengHei"/>
        <family val="2"/>
      </rPr>
      <t>白</t>
    </r>
    <r>
      <rPr>
        <sz val="8"/>
        <color rgb="FF000000"/>
        <rFont val="Microsoft JhengHei"/>
        <family val="2"/>
      </rPr>
      <t>普理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金循</t>
    </r>
    <r>
      <rPr>
        <sz val="8"/>
        <color rgb="FF000000"/>
        <rFont val="Microsoft JhengHei"/>
        <family val="2"/>
      </rPr>
      <t>理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</si>
  <si>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九龍城</t>
    </r>
    <r>
      <rPr>
        <sz val="8"/>
        <color rgb="FF000000"/>
        <rFont val="Microsoft JhengHei"/>
        <family val="2"/>
      </rPr>
      <t>浸</t>
    </r>
    <r>
      <rPr>
        <sz val="8"/>
        <color rgb="FF000000"/>
        <rFont val="Microsoft JhengHei"/>
        <family val="2"/>
      </rPr>
      <t>信會</t>
    </r>
    <r>
      <rPr>
        <sz val="8"/>
        <color rgb="FF000000"/>
        <rFont val="Microsoft JhengHei"/>
        <family val="2"/>
      </rPr>
      <t>禧</t>
    </r>
    <r>
      <rPr>
        <sz val="8"/>
        <color rgb="FF000000"/>
        <rFont val="Microsoft JhengHei"/>
        <family val="2"/>
      </rPr>
      <t>年（</t>
    </r>
    <r>
      <rPr>
        <sz val="8"/>
        <color rgb="FF000000"/>
        <rFont val="Microsoft JhengHei"/>
        <family val="2"/>
      </rPr>
      <t>恩</t>
    </r>
    <r>
      <rPr>
        <sz val="8"/>
        <color rgb="FF000000"/>
        <rFont val="Microsoft JhengHei"/>
        <family val="2"/>
      </rPr>
      <t>平）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</si>
  <si>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香港九</t>
    </r>
    <r>
      <rPr>
        <sz val="8"/>
        <color rgb="FF000000"/>
        <rFont val="Microsoft JhengHei"/>
        <family val="2"/>
      </rPr>
      <t>龍</t>
    </r>
    <r>
      <rPr>
        <sz val="8"/>
        <color rgb="FF000000"/>
        <rFont val="Microsoft JhengHei"/>
        <family val="2"/>
      </rPr>
      <t>塘基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教中</t>
    </r>
    <r>
      <rPr>
        <sz val="8"/>
        <color rgb="FF000000"/>
        <rFont val="Microsoft JhengHei"/>
        <family val="2"/>
      </rPr>
      <t>華</t>
    </r>
    <r>
      <rPr>
        <sz val="8"/>
        <color rgb="FF000000"/>
        <rFont val="Microsoft JhengHei"/>
        <family val="2"/>
      </rPr>
      <t>宣道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陳</t>
    </r>
    <r>
      <rPr>
        <sz val="8"/>
        <color rgb="FF000000"/>
        <rFont val="Microsoft JhengHei"/>
        <family val="2"/>
      </rPr>
      <t>元</t>
    </r>
    <r>
      <rPr>
        <sz val="8"/>
        <color rgb="FF000000"/>
        <rFont val="Microsoft JhengHei"/>
        <family val="2"/>
      </rPr>
      <t xml:space="preserve">喜小學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</si>
  <si>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東莞工</t>
    </r>
    <r>
      <rPr>
        <sz val="8"/>
        <color rgb="FF000000"/>
        <rFont val="Microsoft JhengHei"/>
        <family val="2"/>
      </rPr>
      <t>商</t>
    </r>
    <r>
      <rPr>
        <sz val="8"/>
        <color rgb="FF000000"/>
        <rFont val="Microsoft JhengHei"/>
        <family val="2"/>
      </rPr>
      <t>總會</t>
    </r>
    <r>
      <rPr>
        <sz val="8"/>
        <color rgb="FF000000"/>
        <rFont val="Microsoft JhengHei"/>
        <family val="2"/>
      </rPr>
      <t>張</t>
    </r>
    <r>
      <rPr>
        <sz val="8"/>
        <color rgb="FF000000"/>
        <rFont val="Microsoft JhengHei"/>
        <family val="2"/>
      </rPr>
      <t>煌偉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</si>
  <si>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東華三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冼次</t>
    </r>
    <r>
      <rPr>
        <sz val="8"/>
        <color rgb="FF000000"/>
        <rFont val="Microsoft JhengHei"/>
        <family val="2"/>
      </rPr>
      <t>雲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TW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</si>
  <si>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迦密愛</t>
    </r>
    <r>
      <rPr>
        <sz val="8"/>
        <color rgb="FF000000"/>
        <rFont val="Microsoft JhengHei"/>
        <family val="2"/>
      </rPr>
      <t>禮</t>
    </r>
    <r>
      <rPr>
        <sz val="8"/>
        <color rgb="FF000000"/>
        <rFont val="Microsoft JhengHei"/>
        <family val="2"/>
      </rPr>
      <t>信小學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</si>
  <si>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香港中</t>
    </r>
    <r>
      <rPr>
        <sz val="8"/>
        <color rgb="FF000000"/>
        <rFont val="Microsoft JhengHei"/>
        <family val="2"/>
      </rPr>
      <t>文</t>
    </r>
    <r>
      <rPr>
        <sz val="8"/>
        <color rgb="FF000000"/>
        <rFont val="Microsoft JhengHei"/>
        <family val="2"/>
      </rPr>
      <t>大學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>友會</t>
    </r>
    <r>
      <rPr>
        <sz val="8"/>
        <color rgb="FF000000"/>
        <rFont val="Microsoft JhengHei"/>
        <family val="2"/>
      </rPr>
      <t>聯</t>
    </r>
    <r>
      <rPr>
        <sz val="8"/>
        <color rgb="FF000000"/>
        <rFont val="Microsoft JhengHei"/>
        <family val="2"/>
      </rPr>
      <t>會張</t>
    </r>
    <r>
      <rPr>
        <sz val="8"/>
        <color rgb="FF000000"/>
        <rFont val="Microsoft JhengHei"/>
        <family val="2"/>
      </rPr>
      <t>煊</t>
    </r>
    <r>
      <rPr>
        <sz val="8"/>
        <color rgb="FF000000"/>
        <rFont val="Microsoft JhengHei"/>
        <family val="2"/>
      </rPr>
      <t>昌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</si>
  <si>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沙田官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</si>
  <si>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基督教</t>
    </r>
    <r>
      <rPr>
        <sz val="8"/>
        <color rgb="FF000000"/>
        <rFont val="Microsoft JhengHei"/>
        <family val="2"/>
      </rPr>
      <t>香</t>
    </r>
    <r>
      <rPr>
        <sz val="8"/>
        <color rgb="FF000000"/>
        <rFont val="Microsoft JhengHei"/>
        <family val="2"/>
      </rPr>
      <t>港信</t>
    </r>
    <r>
      <rPr>
        <sz val="8"/>
        <color rgb="FF000000"/>
        <rFont val="Microsoft JhengHei"/>
        <family val="2"/>
      </rPr>
      <t>義</t>
    </r>
    <r>
      <rPr>
        <sz val="8"/>
        <color rgb="FF000000"/>
        <rFont val="Microsoft JhengHei"/>
        <family val="2"/>
      </rPr>
      <t>會馬</t>
    </r>
    <r>
      <rPr>
        <sz val="8"/>
        <color rgb="FF000000"/>
        <rFont val="Microsoft JhengHei"/>
        <family val="2"/>
      </rPr>
      <t>鞍</t>
    </r>
    <r>
      <rPr>
        <sz val="8"/>
        <color rgb="FF000000"/>
        <rFont val="Microsoft JhengHei"/>
        <family val="2"/>
      </rPr>
      <t>山信</t>
    </r>
    <r>
      <rPr>
        <sz val="8"/>
        <color rgb="FF000000"/>
        <rFont val="Microsoft JhengHei"/>
        <family val="2"/>
      </rPr>
      <t>義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</si>
  <si>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馬鞍山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若瑟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</si>
  <si>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九龍城</t>
    </r>
    <r>
      <rPr>
        <sz val="8"/>
        <color rgb="FF000000"/>
        <rFont val="Microsoft JhengHei"/>
        <family val="2"/>
      </rPr>
      <t>浸</t>
    </r>
    <r>
      <rPr>
        <sz val="8"/>
        <color rgb="FF000000"/>
        <rFont val="Microsoft JhengHei"/>
        <family val="2"/>
      </rPr>
      <t>信會</t>
    </r>
    <r>
      <rPr>
        <sz val="8"/>
        <color rgb="FF000000"/>
        <rFont val="Microsoft JhengHei"/>
        <family val="2"/>
      </rPr>
      <t>禧</t>
    </r>
    <r>
      <rPr>
        <sz val="8"/>
        <color rgb="FF000000"/>
        <rFont val="Microsoft JhengHei"/>
        <family val="2"/>
      </rPr>
      <t>年小學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</si>
  <si>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保良局</t>
    </r>
    <r>
      <rPr>
        <sz val="8"/>
        <color rgb="FF000000"/>
        <rFont val="Microsoft JhengHei"/>
        <family val="2"/>
      </rPr>
      <t>莊</t>
    </r>
    <r>
      <rPr>
        <sz val="8"/>
        <color rgb="FF000000"/>
        <rFont val="Microsoft JhengHei"/>
        <family val="2"/>
      </rPr>
      <t>啟程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</si>
  <si>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吳氏宗</t>
    </r>
    <r>
      <rPr>
        <sz val="8"/>
        <color rgb="FF000000"/>
        <rFont val="Microsoft JhengHei"/>
        <family val="2"/>
      </rPr>
      <t>親</t>
    </r>
    <r>
      <rPr>
        <sz val="8"/>
        <color rgb="FF000000"/>
        <rFont val="Microsoft JhengHei"/>
        <family val="2"/>
      </rPr>
      <t>總會</t>
    </r>
    <r>
      <rPr>
        <sz val="8"/>
        <color rgb="FF000000"/>
        <rFont val="Microsoft JhengHei"/>
        <family val="2"/>
      </rPr>
      <t>泰</t>
    </r>
    <r>
      <rPr>
        <sz val="8"/>
        <color rgb="FF000000"/>
        <rFont val="Microsoft JhengHei"/>
        <family val="2"/>
      </rPr>
      <t>伯紀</t>
    </r>
    <r>
      <rPr>
        <sz val="8"/>
        <color rgb="FF000000"/>
        <rFont val="Microsoft JhengHei"/>
        <family val="2"/>
      </rPr>
      <t>念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</si>
  <si>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馬鞍山</t>
    </r>
    <r>
      <rPr>
        <sz val="8"/>
        <color rgb="FF000000"/>
        <rFont val="Microsoft JhengHei"/>
        <family val="2"/>
      </rPr>
      <t>靈</t>
    </r>
    <r>
      <rPr>
        <sz val="8"/>
        <color rgb="FF000000"/>
        <rFont val="Microsoft JhengHei"/>
        <family val="2"/>
      </rPr>
      <t>糧小學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</si>
  <si>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香港道</t>
    </r>
    <r>
      <rPr>
        <sz val="8"/>
        <color rgb="FF000000"/>
        <rFont val="Microsoft JhengHei"/>
        <family val="2"/>
      </rPr>
      <t>教</t>
    </r>
    <r>
      <rPr>
        <sz val="8"/>
        <color rgb="FF000000"/>
        <rFont val="Microsoft JhengHei"/>
        <family val="2"/>
      </rPr>
      <t>聯合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純陽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</si>
  <si>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馬鞍山</t>
    </r>
    <r>
      <rPr>
        <sz val="8"/>
        <color rgb="FF000000"/>
        <rFont val="Microsoft JhengHei"/>
        <family val="2"/>
      </rPr>
      <t>循</t>
    </r>
    <r>
      <rPr>
        <sz val="8"/>
        <color rgb="FF000000"/>
        <rFont val="Microsoft JhengHei"/>
        <family val="2"/>
      </rPr>
      <t>道衛</t>
    </r>
    <r>
      <rPr>
        <sz val="8"/>
        <color rgb="FF000000"/>
        <rFont val="Microsoft JhengHei"/>
        <family val="2"/>
      </rPr>
      <t>理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</si>
  <si>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保良局</t>
    </r>
    <r>
      <rPr>
        <sz val="8"/>
        <color rgb="FF000000"/>
        <rFont val="Microsoft JhengHei"/>
        <family val="2"/>
      </rPr>
      <t>雨</t>
    </r>
    <r>
      <rPr>
        <sz val="8"/>
        <color rgb="FF000000"/>
        <rFont val="Microsoft JhengHei"/>
        <family val="2"/>
      </rPr>
      <t>川小學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</si>
  <si>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馬</t>
    </r>
    <r>
      <rPr>
        <sz val="8"/>
        <color rgb="FF000000"/>
        <rFont val="Microsoft JhengHei"/>
        <family val="2"/>
      </rPr>
      <t>鞍山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風小學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</si>
  <si>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香港九</t>
    </r>
    <r>
      <rPr>
        <sz val="8"/>
        <color rgb="FF000000"/>
        <rFont val="Microsoft JhengHei"/>
        <family val="2"/>
      </rPr>
      <t>龍</t>
    </r>
    <r>
      <rPr>
        <sz val="8"/>
        <color rgb="FF000000"/>
        <rFont val="Microsoft JhengHei"/>
        <family val="2"/>
      </rPr>
      <t>塘基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教中</t>
    </r>
    <r>
      <rPr>
        <sz val="8"/>
        <color rgb="FF000000"/>
        <rFont val="Microsoft JhengHei"/>
        <family val="2"/>
      </rPr>
      <t>華</t>
    </r>
    <r>
      <rPr>
        <sz val="8"/>
        <color rgb="FF000000"/>
        <rFont val="Microsoft JhengHei"/>
        <family val="2"/>
      </rPr>
      <t>宣道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台</t>
    </r>
    <r>
      <rPr>
        <sz val="8"/>
        <color rgb="FF000000"/>
        <rFont val="Microsoft JhengHei"/>
        <family val="2"/>
      </rPr>
      <t>山</t>
    </r>
    <r>
      <rPr>
        <sz val="8"/>
        <color rgb="FF000000"/>
        <rFont val="Microsoft JhengHei"/>
        <family val="2"/>
      </rPr>
      <t>陳元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>喜小學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</si>
  <si>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沙田崇</t>
    </r>
    <r>
      <rPr>
        <sz val="8"/>
        <color rgb="FF000000"/>
        <rFont val="Microsoft JhengHei"/>
        <family val="2"/>
      </rPr>
      <t>真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</si>
  <si>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風小學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</si>
  <si>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天主教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華學校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’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</si>
  <si>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基督教</t>
    </r>
    <r>
      <rPr>
        <sz val="8"/>
        <color rgb="FF000000"/>
        <rFont val="Microsoft JhengHei"/>
        <family val="2"/>
      </rPr>
      <t>香</t>
    </r>
    <r>
      <rPr>
        <sz val="8"/>
        <color rgb="FF000000"/>
        <rFont val="Microsoft JhengHei"/>
        <family val="2"/>
      </rPr>
      <t>港信</t>
    </r>
    <r>
      <rPr>
        <sz val="8"/>
        <color rgb="FF000000"/>
        <rFont val="Microsoft JhengHei"/>
        <family val="2"/>
      </rPr>
      <t>義</t>
    </r>
    <r>
      <rPr>
        <sz val="8"/>
        <color rgb="FF000000"/>
        <rFont val="Microsoft JhengHei"/>
        <family val="2"/>
      </rPr>
      <t>會禾</t>
    </r>
    <r>
      <rPr>
        <sz val="8"/>
        <color rgb="FF000000"/>
        <rFont val="Microsoft JhengHei"/>
        <family val="2"/>
      </rPr>
      <t>輋</t>
    </r>
    <r>
      <rPr>
        <sz val="8"/>
        <color rgb="FF000000"/>
        <rFont val="Microsoft JhengHei"/>
        <family val="2"/>
      </rPr>
      <t>信義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</si>
  <si>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保良局</t>
    </r>
    <r>
      <rPr>
        <sz val="8"/>
        <color rgb="FF000000"/>
        <rFont val="Microsoft JhengHei"/>
        <family val="2"/>
      </rPr>
      <t>蕭</t>
    </r>
    <r>
      <rPr>
        <sz val="8"/>
        <color rgb="FF000000"/>
        <rFont val="Microsoft JhengHei"/>
        <family val="2"/>
      </rPr>
      <t>漢森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</si>
  <si>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救世軍</t>
    </r>
    <r>
      <rPr>
        <sz val="8"/>
        <color rgb="FF000000"/>
        <rFont val="Microsoft JhengHei"/>
        <family val="2"/>
      </rPr>
      <t>田</t>
    </r>
    <r>
      <rPr>
        <sz val="8"/>
        <color rgb="FF000000"/>
        <rFont val="Microsoft JhengHei"/>
        <family val="2"/>
      </rPr>
      <t>家炳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</si>
  <si>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保良局</t>
    </r>
    <r>
      <rPr>
        <sz val="8"/>
        <color rgb="FF000000"/>
        <rFont val="Microsoft JhengHei"/>
        <family val="2"/>
      </rPr>
      <t>朱</t>
    </r>
    <r>
      <rPr>
        <sz val="8"/>
        <color rgb="FF000000"/>
        <rFont val="Microsoft JhengHei"/>
        <family val="2"/>
      </rPr>
      <t>正賢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</si>
  <si>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胡素貞</t>
    </r>
    <r>
      <rPr>
        <sz val="8"/>
        <color rgb="FF000000"/>
        <rFont val="Microsoft JhengHei"/>
        <family val="2"/>
      </rPr>
      <t>博</t>
    </r>
    <r>
      <rPr>
        <sz val="8"/>
        <color rgb="FF000000"/>
        <rFont val="Microsoft JhengHei"/>
        <family val="2"/>
      </rPr>
      <t>士紀</t>
    </r>
    <r>
      <rPr>
        <sz val="8"/>
        <color rgb="FF000000"/>
        <rFont val="Microsoft JhengHei"/>
        <family val="2"/>
      </rPr>
      <t>念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</si>
  <si>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世界龍</t>
    </r>
    <r>
      <rPr>
        <sz val="8"/>
        <color rgb="FF000000"/>
        <rFont val="Microsoft JhengHei"/>
        <family val="2"/>
      </rPr>
      <t>岡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>黃</t>
    </r>
    <r>
      <rPr>
        <sz val="8"/>
        <color rgb="FF000000"/>
        <rFont val="Microsoft JhengHei"/>
        <family val="2"/>
      </rPr>
      <t>耀南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</si>
  <si>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沙田循</t>
    </r>
    <r>
      <rPr>
        <sz val="8"/>
        <color rgb="FF000000"/>
        <rFont val="Microsoft JhengHei"/>
        <family val="2"/>
      </rPr>
      <t>道</t>
    </r>
    <r>
      <rPr>
        <sz val="8"/>
        <color rgb="FF000000"/>
        <rFont val="Microsoft JhengHei"/>
        <family val="2"/>
      </rPr>
      <t>衛理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</si>
  <si>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培基小學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</si>
  <si>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路德會</t>
    </r>
    <r>
      <rPr>
        <sz val="8"/>
        <color rgb="FF000000"/>
        <rFont val="Microsoft JhengHei"/>
        <family val="2"/>
      </rPr>
      <t>梁</t>
    </r>
    <r>
      <rPr>
        <sz val="8"/>
        <color rgb="FF000000"/>
        <rFont val="Microsoft JhengHei"/>
        <family val="2"/>
      </rPr>
      <t>鉅鏐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</si>
  <si>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慈航學校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</si>
  <si>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浸信會</t>
    </r>
    <r>
      <rPr>
        <sz val="8"/>
        <color rgb="FF000000"/>
        <rFont val="Microsoft JhengHei"/>
        <family val="2"/>
      </rPr>
      <t>呂</t>
    </r>
    <r>
      <rPr>
        <sz val="8"/>
        <color rgb="FF000000"/>
        <rFont val="Microsoft JhengHei"/>
        <family val="2"/>
      </rPr>
      <t>明才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</si>
  <si>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浸信會</t>
    </r>
    <r>
      <rPr>
        <sz val="8"/>
        <color rgb="FF000000"/>
        <rFont val="Microsoft JhengHei"/>
        <family val="2"/>
      </rPr>
      <t>沙</t>
    </r>
    <r>
      <rPr>
        <sz val="8"/>
        <color rgb="FF000000"/>
        <rFont val="Microsoft JhengHei"/>
        <family val="2"/>
      </rPr>
      <t>田圍</t>
    </r>
    <r>
      <rPr>
        <sz val="8"/>
        <color rgb="FF000000"/>
        <rFont val="Microsoft JhengHei"/>
        <family val="2"/>
      </rPr>
      <t>呂</t>
    </r>
    <r>
      <rPr>
        <sz val="8"/>
        <color rgb="FF000000"/>
        <rFont val="Microsoft JhengHei"/>
        <family val="2"/>
      </rPr>
      <t>明才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</si>
  <si>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沙田圍</t>
    </r>
    <r>
      <rPr>
        <sz val="8"/>
        <color rgb="FF000000"/>
        <rFont val="Microsoft JhengHei"/>
        <family val="2"/>
      </rPr>
      <t>胡</t>
    </r>
    <r>
      <rPr>
        <sz val="8"/>
        <color rgb="FF000000"/>
        <rFont val="Microsoft JhengHei"/>
        <family val="2"/>
      </rPr>
      <t>素貞</t>
    </r>
    <r>
      <rPr>
        <sz val="8"/>
        <color rgb="FF000000"/>
        <rFont val="Microsoft JhengHei"/>
        <family val="2"/>
      </rPr>
      <t>博</t>
    </r>
    <r>
      <rPr>
        <sz val="8"/>
        <color rgb="FF000000"/>
        <rFont val="Microsoft JhengHei"/>
        <family val="2"/>
      </rPr>
      <t>士紀</t>
    </r>
    <r>
      <rPr>
        <sz val="8"/>
        <color rgb="FF000000"/>
        <rFont val="Microsoft JhengHei"/>
        <family val="2"/>
      </rPr>
      <t>念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al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</si>
  <si>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樂善堂</t>
    </r>
    <r>
      <rPr>
        <sz val="8"/>
        <color rgb="FF000000"/>
        <rFont val="Microsoft JhengHei"/>
        <family val="2"/>
      </rPr>
      <t>劉</t>
    </r>
    <r>
      <rPr>
        <sz val="8"/>
        <color rgb="FF000000"/>
        <rFont val="Microsoft JhengHei"/>
        <family val="2"/>
      </rPr>
      <t>德學校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</si>
  <si>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景林天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教小學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</si>
  <si>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港澳信</t>
    </r>
    <r>
      <rPr>
        <sz val="8"/>
        <color rgb="FF000000"/>
        <rFont val="Microsoft JhengHei"/>
        <family val="2"/>
      </rPr>
      <t>義</t>
    </r>
    <r>
      <rPr>
        <sz val="8"/>
        <color rgb="FF000000"/>
        <rFont val="Microsoft JhengHei"/>
        <family val="2"/>
      </rPr>
      <t>會小學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</si>
  <si>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將軍澳</t>
    </r>
    <r>
      <rPr>
        <sz val="8"/>
        <color rgb="FF000000"/>
        <rFont val="Microsoft JhengHei"/>
        <family val="2"/>
      </rPr>
      <t>官</t>
    </r>
    <r>
      <rPr>
        <sz val="8"/>
        <color rgb="FF000000"/>
        <rFont val="Microsoft JhengHei"/>
        <family val="2"/>
      </rPr>
      <t>立小學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</si>
  <si>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西貢中</t>
    </r>
    <r>
      <rPr>
        <sz val="8"/>
        <color rgb="FF000000"/>
        <rFont val="Microsoft JhengHei"/>
        <family val="2"/>
      </rPr>
      <t>心</t>
    </r>
    <r>
      <rPr>
        <sz val="8"/>
        <color rgb="FF000000"/>
        <rFont val="Microsoft JhengHei"/>
        <family val="2"/>
      </rPr>
      <t>李少</t>
    </r>
    <r>
      <rPr>
        <sz val="8"/>
        <color rgb="FF000000"/>
        <rFont val="Microsoft JhengHei"/>
        <family val="2"/>
      </rPr>
      <t>欽</t>
    </r>
    <r>
      <rPr>
        <sz val="8"/>
        <color rgb="FF000000"/>
        <rFont val="Microsoft JhengHei"/>
        <family val="2"/>
      </rPr>
      <t>紀念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</si>
  <si>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香海正</t>
    </r>
    <r>
      <rPr>
        <sz val="8"/>
        <color rgb="FF000000"/>
        <rFont val="Microsoft JhengHei"/>
        <family val="2"/>
      </rPr>
      <t>覺</t>
    </r>
    <r>
      <rPr>
        <sz val="8"/>
        <color rgb="FF000000"/>
        <rFont val="Microsoft JhengHei"/>
        <family val="2"/>
      </rPr>
      <t>蓮社</t>
    </r>
    <r>
      <rPr>
        <sz val="8"/>
        <color rgb="FF000000"/>
        <rFont val="Microsoft JhengHei"/>
        <family val="2"/>
      </rPr>
      <t>佛</t>
    </r>
    <r>
      <rPr>
        <sz val="8"/>
        <color rgb="FF000000"/>
        <rFont val="Microsoft JhengHei"/>
        <family val="2"/>
      </rPr>
      <t>教黃</t>
    </r>
    <r>
      <rPr>
        <sz val="8"/>
        <color rgb="FF000000"/>
        <rFont val="Microsoft JhengHei"/>
        <family val="2"/>
      </rPr>
      <t>藻</t>
    </r>
    <r>
      <rPr>
        <sz val="8"/>
        <color rgb="FF000000"/>
        <rFont val="Microsoft JhengHei"/>
        <family val="2"/>
      </rPr>
      <t>森學校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12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</si>
  <si>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仁濟醫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陳耀</t>
    </r>
    <r>
      <rPr>
        <sz val="8"/>
        <color rgb="FF000000"/>
        <rFont val="Microsoft JhengHei"/>
        <family val="2"/>
      </rPr>
      <t>星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</si>
  <si>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東華三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王余</t>
    </r>
    <r>
      <rPr>
        <sz val="8"/>
        <color rgb="FF000000"/>
        <rFont val="Microsoft JhengHei"/>
        <family val="2"/>
      </rPr>
      <t>家</t>
    </r>
    <r>
      <rPr>
        <sz val="8"/>
        <color rgb="FF000000"/>
        <rFont val="Microsoft JhengHei"/>
        <family val="2"/>
      </rPr>
      <t>潔紀</t>
    </r>
    <r>
      <rPr>
        <sz val="8"/>
        <color rgb="FF000000"/>
        <rFont val="Microsoft JhengHei"/>
        <family val="2"/>
      </rPr>
      <t>念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TW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ee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</si>
  <si>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順德聯</t>
    </r>
    <r>
      <rPr>
        <sz val="8"/>
        <color rgb="FF000000"/>
        <rFont val="Microsoft JhengHei"/>
        <family val="2"/>
      </rPr>
      <t>誼</t>
    </r>
    <r>
      <rPr>
        <sz val="8"/>
        <color rgb="FF000000"/>
        <rFont val="Microsoft JhengHei"/>
        <family val="2"/>
      </rPr>
      <t>總會</t>
    </r>
    <r>
      <rPr>
        <sz val="8"/>
        <color rgb="FF000000"/>
        <rFont val="Microsoft JhengHei"/>
        <family val="2"/>
      </rPr>
      <t>梁</t>
    </r>
    <r>
      <rPr>
        <sz val="8"/>
        <color rgb="FF000000"/>
        <rFont val="Microsoft JhengHei"/>
        <family val="2"/>
      </rPr>
      <t>潔華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13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</si>
  <si>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保良局</t>
    </r>
    <r>
      <rPr>
        <sz val="8"/>
        <color rgb="FF000000"/>
        <rFont val="Microsoft JhengHei"/>
        <family val="2"/>
      </rPr>
      <t>馮</t>
    </r>
    <r>
      <rPr>
        <sz val="8"/>
        <color rgb="FF000000"/>
        <rFont val="Microsoft JhengHei"/>
        <family val="2"/>
      </rPr>
      <t>晴紀</t>
    </r>
    <r>
      <rPr>
        <sz val="8"/>
        <color rgb="FF000000"/>
        <rFont val="Microsoft JhengHei"/>
        <family val="2"/>
      </rPr>
      <t>念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</si>
  <si>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博愛醫</t>
    </r>
    <r>
      <rPr>
        <sz val="8"/>
        <color rgb="FF000000"/>
        <rFont val="Microsoft JhengHei"/>
        <family val="2"/>
      </rPr>
      <t>院</t>
    </r>
    <r>
      <rPr>
        <sz val="8"/>
        <color rgb="FF000000"/>
        <rFont val="Microsoft JhengHei"/>
        <family val="2"/>
      </rPr>
      <t>陳國</t>
    </r>
    <r>
      <rPr>
        <sz val="8"/>
        <color rgb="FF000000"/>
        <rFont val="Microsoft JhengHei"/>
        <family val="2"/>
      </rPr>
      <t>威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</si>
  <si>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基督教</t>
    </r>
    <r>
      <rPr>
        <sz val="8"/>
        <color rgb="FF000000"/>
        <rFont val="Microsoft JhengHei"/>
        <family val="2"/>
      </rPr>
      <t>神</t>
    </r>
    <r>
      <rPr>
        <sz val="8"/>
        <color rgb="FF000000"/>
        <rFont val="Microsoft JhengHei"/>
        <family val="2"/>
      </rPr>
      <t>召會</t>
    </r>
    <r>
      <rPr>
        <sz val="8"/>
        <color rgb="FF000000"/>
        <rFont val="Microsoft JhengHei"/>
        <family val="2"/>
      </rPr>
      <t>梁</t>
    </r>
    <r>
      <rPr>
        <sz val="8"/>
        <color rgb="FF000000"/>
        <rFont val="Microsoft JhengHei"/>
        <family val="2"/>
      </rPr>
      <t>省德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</si>
  <si>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基督教</t>
    </r>
    <r>
      <rPr>
        <sz val="8"/>
        <color rgb="FF000000"/>
        <rFont val="Microsoft JhengHei"/>
        <family val="2"/>
      </rPr>
      <t>宣</t>
    </r>
    <r>
      <rPr>
        <sz val="8"/>
        <color rgb="FF000000"/>
        <rFont val="Microsoft JhengHei"/>
        <family val="2"/>
      </rPr>
      <t>道會</t>
    </r>
    <r>
      <rPr>
        <sz val="8"/>
        <color rgb="FF000000"/>
        <rFont val="Microsoft JhengHei"/>
        <family val="2"/>
      </rPr>
      <t>宣</t>
    </r>
    <r>
      <rPr>
        <sz val="8"/>
        <color rgb="FF000000"/>
        <rFont val="Microsoft JhengHei"/>
        <family val="2"/>
      </rPr>
      <t>基小學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</si>
  <si>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佛教志</t>
    </r>
    <r>
      <rPr>
        <sz val="8"/>
        <color rgb="FF000000"/>
        <rFont val="Microsoft JhengHei"/>
        <family val="2"/>
      </rPr>
      <t>蓮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</si>
  <si>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仁愛堂</t>
    </r>
    <r>
      <rPr>
        <sz val="8"/>
        <color rgb="FF000000"/>
        <rFont val="Microsoft JhengHei"/>
        <family val="2"/>
      </rPr>
      <t>田</t>
    </r>
    <r>
      <rPr>
        <sz val="8"/>
        <color rgb="FF000000"/>
        <rFont val="Microsoft JhengHei"/>
        <family val="2"/>
      </rPr>
      <t>家炳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</si>
  <si>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西貢崇</t>
    </r>
    <r>
      <rPr>
        <sz val="8"/>
        <color rgb="FF000000"/>
        <rFont val="Microsoft JhengHei"/>
        <family val="2"/>
      </rPr>
      <t>真</t>
    </r>
    <r>
      <rPr>
        <sz val="8"/>
        <color rgb="FF000000"/>
        <rFont val="Microsoft JhengHei"/>
        <family val="2"/>
      </rPr>
      <t>天主</t>
    </r>
    <r>
      <rPr>
        <sz val="8"/>
        <color rgb="FF000000"/>
        <rFont val="Microsoft JhengHei"/>
        <family val="2"/>
      </rPr>
      <t>教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>（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>部</t>
    </r>
    <r>
      <rPr>
        <sz val="8"/>
        <color rgb="FF000000"/>
        <rFont val="Microsoft JhengHei"/>
        <family val="2"/>
      </rPr>
      <t>）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14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mary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</si>
  <si>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保良局</t>
    </r>
    <r>
      <rPr>
        <sz val="8"/>
        <color rgb="FF000000"/>
        <rFont val="Microsoft JhengHei"/>
        <family val="2"/>
      </rPr>
      <t>黃</t>
    </r>
    <r>
      <rPr>
        <sz val="8"/>
        <color rgb="FF000000"/>
        <rFont val="Microsoft JhengHei"/>
        <family val="2"/>
      </rPr>
      <t>永樹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</si>
  <si>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將軍澳</t>
    </r>
    <r>
      <rPr>
        <sz val="8"/>
        <color rgb="FF000000"/>
        <rFont val="Microsoft JhengHei"/>
        <family val="2"/>
      </rPr>
      <t>天</t>
    </r>
    <r>
      <rPr>
        <sz val="8"/>
        <color rgb="FF000000"/>
        <rFont val="Microsoft JhengHei"/>
        <family val="2"/>
      </rPr>
      <t>主教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</si>
  <si>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港澳信</t>
    </r>
    <r>
      <rPr>
        <sz val="8"/>
        <color rgb="FF000000"/>
        <rFont val="Microsoft JhengHei"/>
        <family val="2"/>
      </rPr>
      <t>義</t>
    </r>
    <r>
      <rPr>
        <sz val="8"/>
        <color rgb="FF000000"/>
        <rFont val="Microsoft JhengHei"/>
        <family val="2"/>
      </rPr>
      <t>會明</t>
    </r>
    <r>
      <rPr>
        <sz val="8"/>
        <color rgb="FF000000"/>
        <rFont val="Microsoft JhengHei"/>
        <family val="2"/>
      </rPr>
      <t>道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ao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</si>
  <si>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天主教</t>
    </r>
    <r>
      <rPr>
        <sz val="8"/>
        <color rgb="FF000000"/>
        <rFont val="Microsoft JhengHei"/>
        <family val="2"/>
      </rPr>
      <t>聖</t>
    </r>
    <r>
      <rPr>
        <sz val="8"/>
        <color rgb="FF000000"/>
        <rFont val="Microsoft JhengHei"/>
        <family val="2"/>
      </rPr>
      <t>安德</t>
    </r>
    <r>
      <rPr>
        <sz val="8"/>
        <color rgb="FF000000"/>
        <rFont val="Microsoft JhengHei"/>
        <family val="2"/>
      </rPr>
      <t>肋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</si>
  <si>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將軍澳</t>
    </r>
    <r>
      <rPr>
        <sz val="8"/>
        <color rgb="FF000000"/>
        <rFont val="Microsoft JhengHei"/>
        <family val="2"/>
      </rPr>
      <t>循</t>
    </r>
    <r>
      <rPr>
        <sz val="8"/>
        <color rgb="FF000000"/>
        <rFont val="Microsoft JhengHei"/>
        <family val="2"/>
      </rPr>
      <t>道衛</t>
    </r>
    <r>
      <rPr>
        <sz val="8"/>
        <color rgb="FF000000"/>
        <rFont val="Microsoft JhengHei"/>
        <family val="2"/>
      </rPr>
      <t>理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</si>
  <si>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將</t>
    </r>
    <r>
      <rPr>
        <sz val="8"/>
        <color rgb="FF000000"/>
        <rFont val="Microsoft JhengHei"/>
        <family val="2"/>
      </rPr>
      <t>軍澳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德小學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</si>
  <si>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南丫北</t>
    </r>
    <r>
      <rPr>
        <sz val="8"/>
        <color rgb="FF000000"/>
        <rFont val="Microsoft JhengHei"/>
        <family val="2"/>
      </rPr>
      <t>段</t>
    </r>
    <r>
      <rPr>
        <sz val="8"/>
        <color rgb="FF000000"/>
        <rFont val="Microsoft JhengHei"/>
        <family val="2"/>
      </rPr>
      <t>公立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</si>
  <si>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長洲聖</t>
    </r>
    <r>
      <rPr>
        <sz val="8"/>
        <color rgb="FF000000"/>
        <rFont val="Microsoft JhengHei"/>
        <family val="2"/>
      </rPr>
      <t>心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ac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</si>
  <si>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長</t>
    </r>
    <r>
      <rPr>
        <sz val="8"/>
        <color rgb="FF000000"/>
        <rFont val="Microsoft JhengHei"/>
        <family val="2"/>
      </rPr>
      <t>洲堂</t>
    </r>
    <r>
      <rPr>
        <sz val="8"/>
        <color rgb="FF000000"/>
        <rFont val="Microsoft JhengHei"/>
        <family val="2"/>
      </rPr>
      <t>錦</t>
    </r>
    <r>
      <rPr>
        <sz val="8"/>
        <color rgb="FF000000"/>
        <rFont val="Microsoft JhengHei"/>
        <family val="2"/>
      </rPr>
      <t>江小學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(P)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</si>
  <si>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國民學校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</si>
  <si>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梅窩學校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</si>
  <si>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杯澳公</t>
    </r>
    <r>
      <rPr>
        <sz val="8"/>
        <color rgb="FF000000"/>
        <rFont val="Microsoft JhengHei"/>
        <family val="2"/>
      </rPr>
      <t>立</t>
    </r>
    <r>
      <rPr>
        <sz val="8"/>
        <color rgb="FF000000"/>
        <rFont val="Microsoft JhengHei"/>
        <family val="2"/>
      </rPr>
      <t>學校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</si>
  <si>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大</t>
    </r>
    <r>
      <rPr>
        <sz val="8"/>
        <color rgb="FF000000"/>
        <rFont val="Microsoft JhengHei"/>
        <family val="2"/>
      </rPr>
      <t>澳小學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</si>
  <si>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青松侯</t>
    </r>
    <r>
      <rPr>
        <sz val="8"/>
        <color rgb="FF000000"/>
        <rFont val="Microsoft JhengHei"/>
        <family val="2"/>
      </rPr>
      <t>寶</t>
    </r>
    <r>
      <rPr>
        <sz val="8"/>
        <color rgb="FF000000"/>
        <rFont val="Microsoft JhengHei"/>
        <family val="2"/>
      </rPr>
      <t>垣小學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</si>
  <si>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寶安商</t>
    </r>
    <r>
      <rPr>
        <sz val="8"/>
        <color rgb="FF000000"/>
        <rFont val="Microsoft JhengHei"/>
        <family val="2"/>
      </rPr>
      <t>會</t>
    </r>
    <r>
      <rPr>
        <sz val="8"/>
        <color rgb="FF000000"/>
        <rFont val="Microsoft JhengHei"/>
        <family val="2"/>
      </rPr>
      <t>溫浩</t>
    </r>
    <r>
      <rPr>
        <sz val="8"/>
        <color rgb="FF000000"/>
        <rFont val="Microsoft JhengHei"/>
        <family val="2"/>
      </rPr>
      <t>根</t>
    </r>
    <r>
      <rPr>
        <sz val="8"/>
        <color rgb="FF000000"/>
        <rFont val="Microsoft JhengHei"/>
        <family val="2"/>
      </rPr>
      <t>小學</t>
    </r>
    <r>
      <rPr>
        <sz val="8"/>
        <color rgb="FF000000"/>
        <rFont val="Microsoft JhengHei"/>
        <family val="2"/>
      </rPr>
      <t xml:space="preserve"> 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ssn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</si>
  <si>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嗇色園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辦可</t>
    </r>
    <r>
      <rPr>
        <sz val="8"/>
        <color rgb="FF000000"/>
        <rFont val="Microsoft JhengHei"/>
        <family val="2"/>
      </rPr>
      <t>譽</t>
    </r>
    <r>
      <rPr>
        <sz val="8"/>
        <color rgb="FF000000"/>
        <rFont val="Microsoft JhengHei"/>
        <family val="2"/>
      </rPr>
      <t>中學</t>
    </r>
    <r>
      <rPr>
        <sz val="8"/>
        <color rgb="FF000000"/>
        <rFont val="Microsoft JhengHei"/>
        <family val="2"/>
      </rPr>
      <t>暨</t>
    </r>
    <r>
      <rPr>
        <sz val="8"/>
        <color rgb="FF000000"/>
        <rFont val="Microsoft JhengHei"/>
        <family val="2"/>
      </rPr>
      <t>可譽</t>
    </r>
    <r>
      <rPr>
        <sz val="8"/>
        <color rgb="FF000000"/>
        <rFont val="Microsoft JhengHei"/>
        <family val="2"/>
      </rPr>
      <t>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15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</si>
  <si>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Microsoft JhengHei"/>
        <family val="2"/>
      </rPr>
      <t>靈糧堂</t>
    </r>
    <r>
      <rPr>
        <sz val="8"/>
        <color rgb="FF000000"/>
        <rFont val="Microsoft JhengHei"/>
        <family val="2"/>
      </rPr>
      <t>秀</t>
    </r>
    <r>
      <rPr>
        <sz val="8"/>
        <color rgb="FF000000"/>
        <rFont val="Microsoft JhengHei"/>
        <family val="2"/>
      </rPr>
      <t>德小學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16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</si>
  <si>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香港教</t>
    </r>
    <r>
      <rPr>
        <sz val="8"/>
        <color rgb="FF000000"/>
        <rFont val="Microsoft JhengHei"/>
        <family val="2"/>
      </rPr>
      <t>育</t>
    </r>
    <r>
      <rPr>
        <sz val="8"/>
        <color rgb="FF000000"/>
        <rFont val="Microsoft JhengHei"/>
        <family val="2"/>
      </rPr>
      <t>工作</t>
    </r>
    <r>
      <rPr>
        <sz val="8"/>
        <color rgb="FF000000"/>
        <rFont val="Microsoft JhengHei"/>
        <family val="2"/>
      </rPr>
      <t>者</t>
    </r>
    <r>
      <rPr>
        <sz val="8"/>
        <color rgb="FF000000"/>
        <rFont val="Microsoft JhengHei"/>
        <family val="2"/>
      </rPr>
      <t>聯會</t>
    </r>
    <r>
      <rPr>
        <sz val="8"/>
        <color rgb="FF000000"/>
        <rFont val="Microsoft JhengHei"/>
        <family val="2"/>
      </rPr>
      <t>黃</t>
    </r>
    <r>
      <rPr>
        <sz val="8"/>
        <color rgb="FF000000"/>
        <rFont val="Microsoft JhengHei"/>
        <family val="2"/>
      </rPr>
      <t>楚標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校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17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</si>
  <si>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救世軍</t>
    </r>
    <r>
      <rPr>
        <sz val="8"/>
        <color rgb="FF000000"/>
        <rFont val="Microsoft JhengHei"/>
        <family val="2"/>
      </rPr>
      <t>林</t>
    </r>
    <r>
      <rPr>
        <sz val="8"/>
        <color rgb="FF000000"/>
        <rFont val="Microsoft JhengHei"/>
        <family val="2"/>
      </rPr>
      <t>拔中</t>
    </r>
    <r>
      <rPr>
        <sz val="8"/>
        <color rgb="FF000000"/>
        <rFont val="Microsoft JhengHei"/>
        <family val="2"/>
      </rPr>
      <t>紀</t>
    </r>
    <r>
      <rPr>
        <sz val="8"/>
        <color rgb="FF000000"/>
        <rFont val="Microsoft JhengHei"/>
        <family val="2"/>
      </rPr>
      <t>念學校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al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</si>
  <si>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東涌天</t>
    </r>
    <r>
      <rPr>
        <sz val="8"/>
        <color rgb="FF000000"/>
        <rFont val="Microsoft JhengHei"/>
        <family val="2"/>
      </rPr>
      <t>主</t>
    </r>
    <r>
      <rPr>
        <sz val="8"/>
        <color rgb="FF000000"/>
        <rFont val="Microsoft JhengHei"/>
        <family val="2"/>
      </rPr>
      <t>教學校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18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</si>
  <si>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聖家學校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ami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</si>
  <si>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Microsoft JhengHei"/>
        <family val="2"/>
      </rPr>
      <t>聖公會</t>
    </r>
    <r>
      <rPr>
        <sz val="8"/>
        <color rgb="FF000000"/>
        <rFont val="Microsoft JhengHei"/>
        <family val="2"/>
      </rPr>
      <t>偉</t>
    </r>
    <r>
      <rPr>
        <sz val="8"/>
        <color rgb="FF000000"/>
        <rFont val="Microsoft JhengHei"/>
        <family val="2"/>
      </rPr>
      <t>倫小學</t>
    </r>
    <r>
      <rPr>
        <sz val="8"/>
        <color rgb="FF000000"/>
        <rFont val="Microsoft JhengHei"/>
        <family val="2"/>
      </rPr>
      <t xml:space="preserve">  </t>
    </r>
    <r>
      <rPr>
        <sz val="8"/>
        <color rgb="FF000000"/>
        <rFont val="Microsoft JhengHei"/>
        <family val="2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</si>
  <si>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10"/>
        <color theme="1"/>
        <rFont val="細明體"/>
        <family val="3"/>
        <charset val="136"/>
      </rPr>
      <t>自行</t>
    </r>
    <r>
      <rPr>
        <sz val="10"/>
        <color theme="1"/>
        <rFont val="Arial"/>
        <family val="2"/>
        <charset val="136"/>
      </rPr>
      <t>Original extract school name</t>
    </r>
    <phoneticPr fontId="1" type="noConversion"/>
  </si>
  <si>
    <t xml:space="preserve">聖公會基恩小學
</t>
  </si>
  <si>
    <t xml:space="preserve">聖安多尼學校
</t>
  </si>
  <si>
    <t xml:space="preserve">般咸道官立小學
</t>
  </si>
  <si>
    <t xml:space="preserve">中西區聖安多尼學校
</t>
  </si>
  <si>
    <t xml:space="preserve">聖保祿天主教小學
</t>
  </si>
  <si>
    <t xml:space="preserve">聖若瑟小學
</t>
  </si>
  <si>
    <t xml:space="preserve">番禺會所華仁上午小學
</t>
  </si>
  <si>
    <t xml:space="preserve">番禺會所華仁下午小學
</t>
  </si>
  <si>
    <t xml:space="preserve">北角衞理上午小學
</t>
  </si>
  <si>
    <t xml:space="preserve">北角衞理下午小學
</t>
  </si>
  <si>
    <t xml:space="preserve">中華基督教會協和小學
</t>
  </si>
  <si>
    <t xml:space="preserve">聖公會基榮小學
</t>
  </si>
  <si>
    <t xml:space="preserve">黃埔宣道小學
</t>
  </si>
  <si>
    <t xml:space="preserve">聖公會聖紀文小學
</t>
  </si>
  <si>
    <t xml:space="preserve">大坑東宣道小學
</t>
  </si>
  <si>
    <t xml:space="preserve">基督教聖約教會堅樂第二小學
</t>
  </si>
  <si>
    <t xml:space="preserve">天佑小學
</t>
  </si>
  <si>
    <t xml:space="preserve">柏立基教育學院校友會李一諤紀念學校
</t>
  </si>
  <si>
    <t xml:space="preserve">保良局方王錦全小學
</t>
  </si>
  <si>
    <t xml:space="preserve">博愛醫院歷屆總理聯誼會鄭任安夫人學校
</t>
  </si>
  <si>
    <t xml:space="preserve">中華基督教會元朗真光小學
</t>
  </si>
  <si>
    <t xml:space="preserve">聖公會榮真小學
</t>
  </si>
  <si>
    <t xml:space="preserve">粉嶺公立學校
</t>
  </si>
  <si>
    <t xml:space="preserve">大埔舊墟公立學校
</t>
  </si>
  <si>
    <t xml:space="preserve">香港九龍塘基督教中華宣道會陳元喜小學
</t>
  </si>
  <si>
    <r>
      <t>中華基</t>
    </r>
    <r>
      <rPr>
        <sz val="8"/>
        <color rgb="FF000000"/>
        <rFont val="Microsoft JhengHei"/>
        <family val="2"/>
      </rPr>
      <t>督</t>
    </r>
    <r>
      <rPr>
        <sz val="8"/>
        <color rgb="FF000000"/>
        <rFont val="Microsoft JhengHei"/>
        <family val="2"/>
      </rPr>
      <t>教會</t>
    </r>
    <r>
      <rPr>
        <sz val="8"/>
        <color rgb="FF000000"/>
        <rFont val="Microsoft JhengHei"/>
        <family val="2"/>
      </rPr>
      <t>灣</t>
    </r>
    <r>
      <rPr>
        <sz val="8"/>
        <color rgb="FF000000"/>
        <rFont val="Microsoft JhengHei"/>
        <family val="2"/>
      </rPr>
      <t>仔堂</t>
    </r>
    <r>
      <rPr>
        <sz val="8"/>
        <color rgb="FF000000"/>
        <rFont val="Microsoft JhengHei"/>
        <family val="2"/>
      </rPr>
      <t>基</t>
    </r>
    <r>
      <rPr>
        <sz val="8"/>
        <color rgb="FF000000"/>
        <rFont val="Microsoft JhengHei"/>
        <family val="2"/>
      </rPr>
      <t>道小</t>
    </r>
    <r>
      <rPr>
        <sz val="8"/>
        <color rgb="FF000000"/>
        <rFont val="Microsoft JhengHei"/>
        <family val="2"/>
      </rPr>
      <t>學</t>
    </r>
    <r>
      <rPr>
        <sz val="8"/>
        <color rgb="FF000000"/>
        <rFont val="Microsoft JhengHei"/>
        <family val="2"/>
      </rPr>
      <t>（</t>
    </r>
    <r>
      <rPr>
        <sz val="8"/>
        <color rgb="FF000000"/>
        <rFont val="Microsoft JhengHei"/>
        <family val="2"/>
      </rPr>
      <t>九</t>
    </r>
    <r>
      <rPr>
        <sz val="8"/>
        <color rgb="FF000000"/>
        <rFont val="Microsoft JhengHei"/>
        <family val="2"/>
      </rPr>
      <t>龍城</t>
    </r>
    <r>
      <rPr>
        <sz val="8"/>
        <color rgb="FF000000"/>
        <rFont val="Microsoft JhengHei"/>
        <family val="2"/>
      </rPr>
      <t>）</t>
    </r>
    <r>
      <rPr>
        <sz val="8"/>
        <color rgb="FF000000"/>
        <rFont val="Times New Roman"/>
        <family val="1"/>
      </rPr>
      <t xml:space="preserve">(S)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l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)</t>
    </r>
    <phoneticPr fontId="1" type="noConversion"/>
  </si>
  <si>
    <t>聖嘉祿學校</t>
  </si>
  <si>
    <t>聖士提反女子中學附屬小學</t>
  </si>
  <si>
    <t>李陞小學</t>
  </si>
  <si>
    <t>天主教總堂區學校</t>
  </si>
  <si>
    <t>香港潮商學校</t>
  </si>
  <si>
    <t>英皇書院同學會小學</t>
  </si>
  <si>
    <t>聖公會呂明才紀念小學</t>
  </si>
  <si>
    <t>聖公會聖馬太小學</t>
  </si>
  <si>
    <t>聖公會聖彼得小學</t>
  </si>
  <si>
    <t>嘉諾撒聖心學校</t>
  </si>
  <si>
    <t>新會商會學校</t>
  </si>
  <si>
    <t>英皇書院同學會小學第二校</t>
  </si>
  <si>
    <t>嘉諾撒聖方濟各學校</t>
  </si>
  <si>
    <t>軒尼詩道官立上午小學</t>
  </si>
  <si>
    <t>軒尼詩道官立下午小學</t>
  </si>
  <si>
    <t>保良局金銀業貿易場張凝文學校</t>
  </si>
  <si>
    <t>官立嘉道理爵士小學</t>
  </si>
  <si>
    <t>東華三院李賜豪小學</t>
  </si>
  <si>
    <t>佛教黃焯菴小學</t>
  </si>
  <si>
    <t>李陞大坑學校</t>
  </si>
  <si>
    <t>瑪利曼小學</t>
  </si>
  <si>
    <t>寶覺小學</t>
  </si>
  <si>
    <t>寶血小學</t>
  </si>
  <si>
    <t>聖公會聖雅各小學</t>
  </si>
  <si>
    <t>北角官立小學</t>
  </si>
  <si>
    <t>北角循道學校</t>
  </si>
  <si>
    <t>佛教中華康山學校</t>
  </si>
  <si>
    <t>香港嘉諾撒學校</t>
  </si>
  <si>
    <t>基學校（港島）</t>
  </si>
  <si>
    <t>聖公會聖米迦勒小學</t>
  </si>
  <si>
    <t>滬江小學</t>
  </si>
  <si>
    <t>太古小學</t>
  </si>
  <si>
    <t>北角官立小學（雲景道）</t>
  </si>
  <si>
    <t>丹拿山循道學校</t>
  </si>
  <si>
    <t>天主教明德學校</t>
  </si>
  <si>
    <t>筲箕灣官立小學</t>
  </si>
  <si>
    <t>中華基督教會基灣小學</t>
  </si>
  <si>
    <t>基督教香港信義會信愛學校</t>
  </si>
  <si>
    <t>慈幼學校</t>
  </si>
  <si>
    <t>筲箕灣崇真學校</t>
  </si>
  <si>
    <t>聖馬可小學</t>
  </si>
  <si>
    <t>香港中國婦女會丘佐榮學校</t>
  </si>
  <si>
    <t>救世軍韋理夫人紀念學校</t>
  </si>
  <si>
    <t>勵志會梁李秀娛紀念小學</t>
  </si>
  <si>
    <t>愛秩序灣官立小學</t>
  </si>
  <si>
    <t>培僑小學</t>
  </si>
  <si>
    <t>中華基督教會基灣小學（愛蝶灣）</t>
  </si>
  <si>
    <t>聖公會柴灣聖米迦勒小學</t>
  </si>
  <si>
    <t>救世軍中原慈善基金學校</t>
  </si>
  <si>
    <t>香島道官立小學</t>
  </si>
  <si>
    <t>鴨脷洲街坊學校</t>
  </si>
  <si>
    <t>東華三院鶴山學校</t>
  </si>
  <si>
    <t>華富邨寶血小學</t>
  </si>
  <si>
    <t>嘉諾撒培德學校</t>
  </si>
  <si>
    <t>聖公會置富始南小學</t>
  </si>
  <si>
    <t>聖伯多祿天主教小學</t>
  </si>
  <si>
    <t>聖公會田灣始南小學</t>
  </si>
  <si>
    <t>海怡寶血小學</t>
  </si>
  <si>
    <t>香港南區官立小學</t>
  </si>
  <si>
    <t>香港仔聖伯多祿天主教小學</t>
  </si>
  <si>
    <t>東華三院羅裕積小學</t>
  </si>
  <si>
    <t>廣東道官立小學</t>
  </si>
  <si>
    <t>佐敦道官立小學</t>
  </si>
  <si>
    <t>循道學校</t>
  </si>
  <si>
    <t>油蔴地天主教小學</t>
  </si>
  <si>
    <t>嘉諾撒聖瑪利學校</t>
  </si>
  <si>
    <t>德信學校</t>
  </si>
  <si>
    <t>東莞同鄉會方樹泉學校</t>
  </si>
  <si>
    <t>中華基督教會灣仔堂基道小學</t>
  </si>
  <si>
    <t>油蔴地街坊會學校</t>
  </si>
  <si>
    <t>油蔴地天主教小學（海泓道）</t>
  </si>
  <si>
    <t>塘尾道官立小學</t>
  </si>
  <si>
    <t>鮮魚行學校</t>
  </si>
  <si>
    <t>中華基督教會基全小學</t>
  </si>
  <si>
    <t>路德會沙崙學校</t>
  </si>
  <si>
    <t>大角嘴天主教小學</t>
  </si>
  <si>
    <t>大角嘴天主教小學（海帆道）</t>
  </si>
  <si>
    <t>保良局何壽南小學</t>
  </si>
  <si>
    <t>九龍靈光小學</t>
  </si>
  <si>
    <t>農圃道官立小學</t>
  </si>
  <si>
    <t>馬頭涌官立小學</t>
  </si>
  <si>
    <t>聖公會聖十架小學</t>
  </si>
  <si>
    <t>陳瑞祺（喇沙）小學
Chan Sui Ki</t>
  </si>
  <si>
    <t>聖公會牧愛小學</t>
  </si>
  <si>
    <t>協恩中學附屬小學</t>
  </si>
  <si>
    <t>聖匠小學</t>
  </si>
  <si>
    <t>合一堂學校</t>
  </si>
  <si>
    <t>基督教香港信義會紅磡信義學校</t>
  </si>
  <si>
    <t>九龍婦女福利會李炳紀念學校</t>
  </si>
  <si>
    <t>天主教領島學校</t>
  </si>
  <si>
    <t>獻主會小學</t>
  </si>
  <si>
    <t>聖羅撒學校</t>
  </si>
  <si>
    <t>中華基督教會灣仔堂基道小學（九龍城）</t>
  </si>
  <si>
    <t>獻主會聖馬善樂小學</t>
  </si>
  <si>
    <t>天神嘉諾撒學校</t>
  </si>
  <si>
    <t>聖公會奉基小學</t>
  </si>
  <si>
    <t>聖公會聖提摩太小學</t>
  </si>
  <si>
    <t>葛量洪校友會黃埔學校</t>
  </si>
  <si>
    <t>馬頭涌官立小學（紅磡灣）</t>
  </si>
  <si>
    <t>聖公會奉基千禧小學</t>
  </si>
  <si>
    <t>福榮街官立小學</t>
  </si>
  <si>
    <t>李鄭屋官立小學</t>
  </si>
  <si>
    <t>天主教善導小學</t>
  </si>
  <si>
    <t>基督教香港信義會深信學校</t>
  </si>
  <si>
    <t>五邑工商總會學校</t>
  </si>
  <si>
    <t>旅港開平商會學校</t>
  </si>
  <si>
    <t>寶血會嘉靈學校</t>
  </si>
  <si>
    <t>白田天主教小學</t>
  </si>
  <si>
    <t>聖公會基愛小學</t>
  </si>
  <si>
    <t>聖公會聖多馬小學</t>
  </si>
  <si>
    <t>深水埔街坊福利會小學</t>
  </si>
  <si>
    <t>聖方濟愛德小學</t>
  </si>
  <si>
    <t>香港四邑商工總會新會商會學校</t>
  </si>
  <si>
    <t>荔枝角天主教小學</t>
  </si>
  <si>
    <t>深水埗官立小學</t>
  </si>
  <si>
    <t>聖公會基福小學</t>
  </si>
  <si>
    <t>聖公會聖安德烈小學</t>
  </si>
  <si>
    <t>瑪利諾神父教會學校（小學部）</t>
  </si>
  <si>
    <t>中華基督教會協和小學（長沙灣）</t>
  </si>
  <si>
    <t>耀山學校</t>
  </si>
  <si>
    <t>華德學校</t>
  </si>
  <si>
    <t>拔萃小學</t>
  </si>
  <si>
    <t>嘉諾撒聖家學校</t>
  </si>
  <si>
    <t>喇沙小學</t>
  </si>
  <si>
    <t>樂善堂小學</t>
  </si>
  <si>
    <t>瑪利諾修院學校（小學部）</t>
  </si>
  <si>
    <t>九龍塘官立小學</t>
  </si>
  <si>
    <t>嘉諾撒聖家學校（九龍塘）</t>
  </si>
  <si>
    <t>中華基督教會基華小學（九龍塘）
CCC Kei Wa Primary School</t>
  </si>
  <si>
    <t>九龍塘天主教華德學校</t>
  </si>
  <si>
    <t>黃大仙官立小學</t>
  </si>
  <si>
    <t>浸信會天虹小學</t>
  </si>
  <si>
    <t>福德學校</t>
  </si>
  <si>
    <t>嘉諾撒小學</t>
  </si>
  <si>
    <t>孔教學院大成小學</t>
  </si>
  <si>
    <t>天主教伍華小學</t>
  </si>
  <si>
    <t>獻主會溥仁小學</t>
  </si>
  <si>
    <t>天主教博智小學</t>
  </si>
  <si>
    <t>聖公會基德小學</t>
  </si>
  <si>
    <t>聖博德學校</t>
  </si>
  <si>
    <t>黃大仙天主教小學</t>
  </si>
  <si>
    <t>保良局陳南昌夫人小學</t>
  </si>
  <si>
    <t>彩雲聖若瑟小學</t>
  </si>
  <si>
    <t>真鐸學校</t>
  </si>
  <si>
    <t>中華基督教會基慈小學</t>
  </si>
  <si>
    <t>中華基督教會基華小學</t>
  </si>
  <si>
    <t>聖文德天主教小學</t>
  </si>
  <si>
    <t>伊斯蘭鮑伯濤紀念小學</t>
  </si>
  <si>
    <t>嗇色園主辦可立小學</t>
  </si>
  <si>
    <t>慈雲山聖文德天主教小學</t>
  </si>
  <si>
    <t>保良局錦泰小學</t>
  </si>
  <si>
    <t>聖博德天主教小學（蒲崗村道）</t>
  </si>
  <si>
    <t>慈雲山天主教小學</t>
  </si>
  <si>
    <t>嘉諾撒小學（新蒲崗）</t>
  </si>
  <si>
    <t>佛教慈敬學校</t>
  </si>
  <si>
    <t>迦密梁省德學校</t>
  </si>
  <si>
    <t>浸信宣道會呂明才小學</t>
  </si>
  <si>
    <t>坪石天主教小學</t>
  </si>
  <si>
    <t>聖公會聖約翰小學</t>
  </si>
  <si>
    <t>天主教柏德學校</t>
  </si>
  <si>
    <t>九龍灣聖若翰天主教小學</t>
  </si>
  <si>
    <t>聖公會九龍灣基樂小學</t>
  </si>
  <si>
    <t>佐敦谷聖若瑟天主教小學</t>
  </si>
  <si>
    <t>基督教宣道會宣基小學</t>
  </si>
  <si>
    <t>觀塘官立小學</t>
  </si>
  <si>
    <t>天主教佑華小學</t>
  </si>
  <si>
    <t>中華基督教會基法小學</t>
  </si>
  <si>
    <t>樂善堂楊仲明學校</t>
  </si>
  <si>
    <t>閩僑小學</t>
  </si>
  <si>
    <t>聖公會基顯小學</t>
  </si>
  <si>
    <t>聖公會基樂小學</t>
  </si>
  <si>
    <t>秀茂坪天主教小學</t>
  </si>
  <si>
    <t>聖安當小學</t>
  </si>
  <si>
    <t>聖若翰天主教小學</t>
  </si>
  <si>
    <t>香港道教聯合會雲泉學校</t>
  </si>
  <si>
    <t>聖公會李兆強小學</t>
  </si>
  <si>
    <t>藍田循道衛理小學</t>
  </si>
  <si>
    <t>香港道教聯合會圓玄學院陳呂重德紀 念學校</t>
  </si>
  <si>
    <t>聖愛德華天主教小學</t>
  </si>
  <si>
    <t>基督教聖約教會堅樂小學</t>
  </si>
  <si>
    <t>秀明小學</t>
  </si>
  <si>
    <t>樂華天主教小學</t>
  </si>
  <si>
    <t>路德會聖馬太學校（秀茂坪）</t>
  </si>
  <si>
    <t>聖公會德田李兆強小學</t>
  </si>
  <si>
    <t>聖公會油塘基顯小學</t>
  </si>
  <si>
    <t>中華基督教會基法小學（油塘）</t>
  </si>
  <si>
    <t>觀塘官立小學（秀明道）</t>
  </si>
  <si>
    <t>荃灣潮州公學</t>
  </si>
  <si>
    <t>中華基督教會全完第一小學</t>
  </si>
  <si>
    <t>荃灣天主教小學</t>
  </si>
  <si>
    <t>路德會聖十架學校</t>
  </si>
  <si>
    <t>香港道教聯合會圓玄學院石圍角小學</t>
  </si>
  <si>
    <t>中華基督教會基慧小學</t>
  </si>
  <si>
    <t>寶血會伍季明紀念學校</t>
  </si>
  <si>
    <t>靈光小學</t>
  </si>
  <si>
    <t>海壩街官立小學</t>
  </si>
  <si>
    <t>柴灣角天主教小學</t>
  </si>
  <si>
    <t>荃灣公立何傳耀紀念小學</t>
  </si>
  <si>
    <t>香港浸信會聯會小學</t>
  </si>
  <si>
    <t>天主教石鐘山紀念小學</t>
  </si>
  <si>
    <t>荃灣官立小學</t>
  </si>
  <si>
    <t>中華基督教會基慧小學（馬灣）</t>
  </si>
  <si>
    <t>寶血會思源學校</t>
  </si>
  <si>
    <t>深井天主教小學</t>
  </si>
  <si>
    <t>聖公會主愛小學</t>
  </si>
  <si>
    <t>石籬天主教小學</t>
  </si>
  <si>
    <t>梨木樹天主教小學</t>
  </si>
  <si>
    <t>嗇色園主辦可信學校</t>
  </si>
  <si>
    <t>慈幼葉漢小學</t>
  </si>
  <si>
    <t>聖公會主愛小學（梨木樹）
SKH Chu Oi Primary School</t>
  </si>
  <si>
    <t>慈幼葉漢千禧小學</t>
  </si>
  <si>
    <t>石籬聖若望天主教小學</t>
  </si>
  <si>
    <t>聖公會主恩小學</t>
  </si>
  <si>
    <t>亞斯理衞理小學</t>
  </si>
  <si>
    <t>聖公會仁立小學</t>
  </si>
  <si>
    <t>佛教林炳炎紀念學校</t>
  </si>
  <si>
    <t>中華傳道會許大同學校</t>
  </si>
  <si>
    <t>基督教香港信義會葵盛信義學校</t>
  </si>
  <si>
    <t>東華三院高可寧紀念小學</t>
  </si>
  <si>
    <t>中華基督教會全完第二小學</t>
  </si>
  <si>
    <t>祖堯天主教小學</t>
  </si>
  <si>
    <t>中華基督教會基真小學</t>
  </si>
  <si>
    <t>佛教林金殿紀念小學</t>
  </si>
  <si>
    <t>聖公會仁立紀念小學</t>
  </si>
  <si>
    <t>郭怡雅神父紀念學校</t>
  </si>
  <si>
    <t>青衣商會小學</t>
  </si>
  <si>
    <t>保良局陳溢小學</t>
  </si>
  <si>
    <t>荃灣商會學校</t>
  </si>
  <si>
    <t>中華傳道會呂明才小學</t>
  </si>
  <si>
    <t>東華三院黃士心小學</t>
  </si>
  <si>
    <t>仁濟醫院趙曾學韞小學</t>
  </si>
  <si>
    <t>聖公會何澤芸小學</t>
  </si>
  <si>
    <t>聖公會青衣邨何澤芸小學</t>
  </si>
  <si>
    <t>聖公會青衣主恩小學</t>
  </si>
  <si>
    <t>保良局世德小學</t>
  </si>
  <si>
    <t>東華三院周演森小學</t>
  </si>
  <si>
    <t>中華基督教會何福堂小學</t>
  </si>
  <si>
    <t>保良局莊啟程第二小學</t>
  </si>
  <si>
    <t>台山商會學校</t>
  </si>
  <si>
    <t>仁德天主教小學</t>
  </si>
  <si>
    <t>樂善堂梁黃蕙芳紀念學校</t>
  </si>
  <si>
    <t>保良局梁周順琴小學</t>
  </si>
  <si>
    <t>五邑鄒振猷學校</t>
  </si>
  <si>
    <t>香港路德會增城兆霖學校</t>
  </si>
  <si>
    <t>道教青松小學</t>
  </si>
  <si>
    <t>世界龍岡學校劉德容紀念小學</t>
  </si>
  <si>
    <t>仁濟醫院羅陳楚思小學</t>
  </si>
  <si>
    <t>香港紅卍字會屯門卍慈小學</t>
  </si>
  <si>
    <t>僑港伍氏宗親會伍時暢紀念學校</t>
  </si>
  <si>
    <t>中華基督教會蒙黃花沃紀念小學</t>
  </si>
  <si>
    <t>柏立基教育學院校友會何壽基學校</t>
  </si>
  <si>
    <t>屯門官立小學</t>
  </si>
  <si>
    <t>保良局志豪小學</t>
  </si>
  <si>
    <t>道教青松小學（湖景邨）</t>
  </si>
  <si>
    <t>興德學校</t>
  </si>
  <si>
    <t>青山天主教小學</t>
  </si>
  <si>
    <t>伊斯蘭學校</t>
  </si>
  <si>
    <t>東華三院鄧肇堅小學</t>
  </si>
  <si>
    <t>路德會呂祥光小學</t>
  </si>
  <si>
    <t>順德聯誼總會胡少渠紀念小學</t>
  </si>
  <si>
    <t>順德聯誼總會何日東小學</t>
  </si>
  <si>
    <t>仁愛堂劉皇發夫人小學</t>
  </si>
  <si>
    <t>聖公會蒙恩小學</t>
  </si>
  <si>
    <t>仁濟醫院何式南小學</t>
  </si>
  <si>
    <t>中華基督教會拔臣小學</t>
  </si>
  <si>
    <t>博愛醫院歷屆總理聯誼會鄭任安夫人千禧
小學</t>
  </si>
  <si>
    <t>保良局西區婦女福利會馮李佩瑤小學</t>
  </si>
  <si>
    <t>順德聯誼總會李金小學</t>
  </si>
  <si>
    <t>寶覺分校</t>
  </si>
  <si>
    <t>嗇色園主辦可銘學校</t>
  </si>
  <si>
    <t>伊利沙伯中學舊生會小學</t>
  </si>
  <si>
    <t>香港潮陽小學</t>
  </si>
  <si>
    <t>東華三院姚達之紀念小學（元朗）</t>
  </si>
  <si>
    <t>樂善堂梁銶琚學校</t>
  </si>
  <si>
    <t>天水圍官立小學</t>
  </si>
  <si>
    <t>天水圍天主教小學</t>
  </si>
  <si>
    <t>伊利沙伯中學舊生會小學分校</t>
  </si>
  <si>
    <t>東華三院李東海小學</t>
  </si>
  <si>
    <t>獅子會何德心小學</t>
  </si>
  <si>
    <t>天水圍循道衞理小學</t>
  </si>
  <si>
    <t>金巴崙長老會耀道小學</t>
  </si>
  <si>
    <t>香港青年協會李兆基小學</t>
  </si>
  <si>
    <t>中華基督教青年會小學</t>
  </si>
  <si>
    <t>香港普通話研習社科技創意小學</t>
  </si>
  <si>
    <t>宣道會葉紹蔭紀念小學</t>
  </si>
  <si>
    <t>順德聯誼總會伍冕端小學</t>
  </si>
  <si>
    <t>十八鄉鄉事委員會公益社小學</t>
  </si>
  <si>
    <t>香港學生輔助會小學</t>
  </si>
  <si>
    <t>樂善堂梁銶琚學校（分校）</t>
  </si>
  <si>
    <t>聖公會天水圍靈愛小學</t>
  </si>
  <si>
    <t>元朗公立中學校友會英業小學</t>
  </si>
  <si>
    <t>潮陽百欣小學</t>
  </si>
  <si>
    <t>光明學校</t>
  </si>
  <si>
    <t>元朗朗屏邨東莞學校</t>
  </si>
  <si>
    <t>元朗朗屏邨惠州學校</t>
  </si>
  <si>
    <t>博愛醫院歷屆總理聯誼會梁省德學校</t>
  </si>
  <si>
    <t>元朗公立中學校友會小學</t>
  </si>
  <si>
    <t>聖公會靈愛小學</t>
  </si>
  <si>
    <t>元朗商會小學</t>
  </si>
  <si>
    <t>佛教陳榮根紀念學校</t>
  </si>
  <si>
    <t>南元朗官立小學</t>
  </si>
  <si>
    <t>通德學校</t>
  </si>
  <si>
    <t>港澳信義會黃陳淑英紀念學校</t>
  </si>
  <si>
    <t>佛教榮茵學校</t>
  </si>
  <si>
    <t>聖公會聖約瑟小學</t>
  </si>
  <si>
    <t>元朗官立小學</t>
  </si>
  <si>
    <t>鐘聲學校</t>
  </si>
  <si>
    <t>錦田公立蒙養學校</t>
  </si>
  <si>
    <t>八鄉中心小學</t>
  </si>
  <si>
    <t>惇裕學校</t>
  </si>
  <si>
    <t>基督教宣道會徐澤林紀念小學</t>
  </si>
  <si>
    <t>光明英來學校</t>
  </si>
  <si>
    <t>東莞學校</t>
  </si>
  <si>
    <t>鳳溪第一小學</t>
  </si>
  <si>
    <t>香海正覺蓮社佛教陳式宏學校</t>
  </si>
  <si>
    <t>上水惠州公立學校</t>
  </si>
  <si>
    <t>石湖墟公立學校</t>
  </si>
  <si>
    <t>東華三院港九電器商聯會小學</t>
  </si>
  <si>
    <t>李志達紀念學校</t>
  </si>
  <si>
    <t>金錢村何東學校</t>
  </si>
  <si>
    <t>育賢學校</t>
  </si>
  <si>
    <t>香海正覺蓮社佛教正慧小學</t>
  </si>
  <si>
    <t>曾梅千禧學校</t>
  </si>
  <si>
    <t>鳳溪創新小學</t>
  </si>
  <si>
    <t>東華三院馬錦燦紀念小學</t>
  </si>
  <si>
    <t>寶血會培靈學校</t>
  </si>
  <si>
    <t>上水宣道小學</t>
  </si>
  <si>
    <t>五旬節靳茂生小學</t>
  </si>
  <si>
    <t>香海正覺蓮社佛教正覺蓮社學校</t>
  </si>
  <si>
    <t>鳳溪廖潤琛紀念學校</t>
  </si>
  <si>
    <t>方樹福堂基金方樹泉小學</t>
  </si>
  <si>
    <t>粉嶺官立小學</t>
  </si>
  <si>
    <t>打鼓嶺嶺英公立學校</t>
  </si>
  <si>
    <t>五旬節于良發小學</t>
  </si>
  <si>
    <t>聖公會嘉福榮真小學</t>
  </si>
  <si>
    <t>基督教粉嶺神召會小學</t>
  </si>
  <si>
    <t>山咀公立學校</t>
  </si>
  <si>
    <t>沙頭角中心小學</t>
  </si>
  <si>
    <t>新界婦孺福利會有限公司梁省德學校</t>
  </si>
  <si>
    <t>大埔浸信會公立學校</t>
  </si>
  <si>
    <t>聖公會阮鄭夢芹小學</t>
  </si>
  <si>
    <t>香港道教聯合會雲泉吳禮和紀念學校</t>
  </si>
  <si>
    <t>大埔崇德黃建常紀念學校</t>
  </si>
  <si>
    <t>三水同鄉會禤景榮學校</t>
  </si>
  <si>
    <t>港九街坊婦女會孫方中小學</t>
  </si>
  <si>
    <t>林村公立黃福鑾紀念學校</t>
  </si>
  <si>
    <t>天主教聖母聖心小學</t>
  </si>
  <si>
    <t>保良局田家炳小學</t>
  </si>
  <si>
    <t>大埔循道衛理小學</t>
  </si>
  <si>
    <t>仁濟醫院蔡衍濤小學</t>
  </si>
  <si>
    <t>大埔官立小學</t>
  </si>
  <si>
    <t>香港教育學院賽馬會小學</t>
  </si>
  <si>
    <t>大埔舊墟公立學校（寶湖道）</t>
  </si>
  <si>
    <t>保良局田家炳千禧小學</t>
  </si>
  <si>
    <t>聖公會阮鄭夢芹銀禧小學</t>
  </si>
  <si>
    <t>聖母無玷聖心學校</t>
  </si>
  <si>
    <t>循理會美林小學</t>
  </si>
  <si>
    <t>保良局王賜豪（田心谷）小學</t>
  </si>
  <si>
    <t>循理會白普理基金循理小學</t>
  </si>
  <si>
    <t>九龍城浸信會禧年（恩平）小學</t>
  </si>
  <si>
    <t>東莞工商總會張煌偉小學</t>
  </si>
  <si>
    <t>東華三院冼次雲小學</t>
  </si>
  <si>
    <t>迦密愛禮信小學</t>
  </si>
  <si>
    <t>香港中文大學校友會聯會張煊昌學校</t>
  </si>
  <si>
    <t>沙田官立小學</t>
  </si>
  <si>
    <t>基督教香港信義會馬鞍山信義學校</t>
  </si>
  <si>
    <t>馬鞍山聖若瑟小學</t>
  </si>
  <si>
    <t>九龍城浸信會禧年小學</t>
  </si>
  <si>
    <t>保良局莊啟程小學</t>
  </si>
  <si>
    <t>吳氏宗親總會泰伯紀念學校</t>
  </si>
  <si>
    <t>馬鞍山靈糧小學</t>
  </si>
  <si>
    <t>香港道教聯合會純陽小學</t>
  </si>
  <si>
    <t>馬鞍山循道衛理小學</t>
  </si>
  <si>
    <t>保良局雨川小學</t>
  </si>
  <si>
    <t>聖公會馬鞍山主風小學</t>
  </si>
  <si>
    <t>香港九龍塘基督教中華宣道會台山陳元 喜小學</t>
  </si>
  <si>
    <t>沙田崇真學校</t>
  </si>
  <si>
    <t>聖公會主風小學</t>
  </si>
  <si>
    <t>天主教聖華學校</t>
  </si>
  <si>
    <t>基督教香港信義會禾輋信義學校</t>
  </si>
  <si>
    <t>保良局蕭漢森小學</t>
  </si>
  <si>
    <t>救世軍田家炳學校</t>
  </si>
  <si>
    <t>保良局朱正賢小學</t>
  </si>
  <si>
    <t>胡素貞博士紀念學校</t>
  </si>
  <si>
    <t>世界龍岡學校黃耀南小學</t>
  </si>
  <si>
    <t>沙田循道衛理小學</t>
  </si>
  <si>
    <t>培基小學</t>
  </si>
  <si>
    <t>路德會梁鉅鏐小學</t>
  </si>
  <si>
    <t>慈航學校</t>
  </si>
  <si>
    <t>浸信會呂明才小學</t>
  </si>
  <si>
    <t>浸信會沙田圍呂明才小學</t>
  </si>
  <si>
    <t>沙田圍胡素貞博士紀念學校</t>
  </si>
  <si>
    <t>樂善堂劉德學校</t>
  </si>
  <si>
    <t>景林天主教小學</t>
  </si>
  <si>
    <t>港澳信義會小學</t>
  </si>
  <si>
    <t>將軍澳官立小學</t>
  </si>
  <si>
    <t>西貢中心李少欽紀念學校</t>
  </si>
  <si>
    <t>香海正覺蓮社佛教黃藻森學校</t>
  </si>
  <si>
    <t>仁濟醫院陳耀星小學</t>
  </si>
  <si>
    <t>東華三院王余家潔紀念小學</t>
  </si>
  <si>
    <t>順德聯誼總會梁潔華小學</t>
  </si>
  <si>
    <t>保良局馮晴紀念小學</t>
  </si>
  <si>
    <t>博愛醫院陳國威小學</t>
  </si>
  <si>
    <t>基督教神召會梁省德小學</t>
  </si>
  <si>
    <t>佛教志蓮小學</t>
  </si>
  <si>
    <t>仁愛堂田家炳小學</t>
  </si>
  <si>
    <t>西貢崇真天主教學校（小學部）</t>
  </si>
  <si>
    <t>保良局黃永樹小學</t>
  </si>
  <si>
    <t>將軍澳天主教小學</t>
  </si>
  <si>
    <t>港澳信義會明道小學</t>
  </si>
  <si>
    <t>天主教聖安德肋小學</t>
  </si>
  <si>
    <t>將軍澳循道衛理小學</t>
  </si>
  <si>
    <t>聖公會將軍澳基德小學</t>
  </si>
  <si>
    <t>南丫北段公立小學</t>
  </si>
  <si>
    <t>長洲聖心學校</t>
  </si>
  <si>
    <t>中華基督教會長洲堂錦江小學</t>
  </si>
  <si>
    <t>國民學校</t>
  </si>
  <si>
    <t>梅窩學校</t>
  </si>
  <si>
    <t>杯澳公立學校</t>
  </si>
  <si>
    <t>中華基督教會大澳小學</t>
  </si>
  <si>
    <t>青松侯寶垣小學</t>
  </si>
  <si>
    <t>寶安商會溫浩根小學</t>
  </si>
  <si>
    <t>嗇色園主辦可譽中學暨可譽小學</t>
  </si>
  <si>
    <t>靈糧堂秀德小學</t>
  </si>
  <si>
    <t>香港教育工作者聯會黃楚標學校</t>
  </si>
  <si>
    <t>救世軍林拔中紀念學校</t>
  </si>
  <si>
    <t>東涌天主教學校</t>
  </si>
  <si>
    <t>聖家學校</t>
  </si>
  <si>
    <t>聖公會偉倫小學</t>
  </si>
  <si>
    <t>中華基督教會基華小學（九龍塘）</t>
    <phoneticPr fontId="1" type="noConversion"/>
  </si>
  <si>
    <r>
      <rPr>
        <sz val="10"/>
        <color theme="1"/>
        <rFont val="細明體"/>
        <family val="3"/>
        <charset val="136"/>
      </rPr>
      <t>香港道教聯合會圓玄學院陳呂重德紀</t>
    </r>
    <r>
      <rPr>
        <sz val="10"/>
        <color theme="1"/>
        <rFont val="細明體"/>
        <family val="3"/>
        <charset val="136"/>
      </rPr>
      <t>念學校</t>
    </r>
    <phoneticPr fontId="1" type="noConversion"/>
  </si>
  <si>
    <t>聖公會主愛小學（梨木樹）</t>
  </si>
  <si>
    <t>聖公會主愛小學（梨木樹）</t>
    <phoneticPr fontId="1" type="noConversion"/>
  </si>
  <si>
    <t>博愛醫院歷屆總理聯誼會鄭任安夫人千禧小學</t>
    <phoneticPr fontId="1" type="noConversion"/>
  </si>
  <si>
    <r>
      <rPr>
        <sz val="10"/>
        <color theme="1"/>
        <rFont val="細明體"/>
        <family val="3"/>
        <charset val="136"/>
      </rPr>
      <t>香港九龍塘基督教中華宣道會台山陳元</t>
    </r>
    <r>
      <rPr>
        <sz val="10"/>
        <color theme="1"/>
        <rFont val="細明體"/>
        <family val="3"/>
        <charset val="136"/>
      </rPr>
      <t>喜小學</t>
    </r>
    <phoneticPr fontId="1" type="noConversion"/>
  </si>
  <si>
    <t>陳瑞祺（喇沙）小學</t>
    <phoneticPr fontId="1" type="noConversion"/>
  </si>
  <si>
    <t>軒尼詩道官立小學</t>
  </si>
  <si>
    <t>軒尼詩道官立小學（銅鑼灣）</t>
  </si>
  <si>
    <t>基學校（港島）</t>
  </si>
  <si>
    <t>聖公會聖匠小學</t>
  </si>
  <si>
    <t>九龍塘天主教華德學校 （S)</t>
  </si>
  <si>
    <t xml:space="preserve">香港道教聯合會圓玄學院陳呂重德紀念學校
</t>
  </si>
  <si>
    <t>亞斯理衛理小學</t>
  </si>
  <si>
    <t>博愛醫院歷屆總理聯誼會鄭任安夫人千禧小 學</t>
  </si>
  <si>
    <t>中華基督教會方潤華小學</t>
  </si>
  <si>
    <t>保良局莊啓程小學</t>
  </si>
  <si>
    <t>香港九龍塘基督教中華宣道會台山陳元喜小 學</t>
  </si>
  <si>
    <t xml:space="preserve">北角衛理上午小學
</t>
  </si>
  <si>
    <t xml:space="preserve">北角衛理下午小學
</t>
  </si>
  <si>
    <t>九龍塘天主教華德學校</t>
    <phoneticPr fontId="1" type="noConversion"/>
  </si>
  <si>
    <t>中華基督教會基華小學（九龍塘）</t>
    <phoneticPr fontId="1" type="noConversion"/>
  </si>
  <si>
    <t>聖公會主愛小學（梨木樹）</t>
    <phoneticPr fontId="1" type="noConversion"/>
  </si>
  <si>
    <r>
      <t xml:space="preserve">MATCH </t>
    </r>
    <r>
      <rPr>
        <sz val="10"/>
        <color theme="1"/>
        <rFont val="細明體"/>
        <family val="3"/>
        <charset val="136"/>
      </rPr>
      <t>統一 to 自行</t>
    </r>
    <phoneticPr fontId="1" type="noConversion"/>
  </si>
  <si>
    <r>
      <t xml:space="preserve">"=VLOOKUP(C1, </t>
    </r>
    <r>
      <rPr>
        <sz val="10"/>
        <color theme="1"/>
        <rFont val="細明體"/>
        <family val="3"/>
        <charset val="136"/>
      </rPr>
      <t>自行</t>
    </r>
    <r>
      <rPr>
        <sz val="10"/>
        <color theme="1"/>
        <rFont val="Arial"/>
        <family val="2"/>
        <charset val="136"/>
      </rPr>
      <t>Original!$A$1:$C$455, 1, FALSE)"</t>
    </r>
    <phoneticPr fontId="1" type="noConversion"/>
  </si>
  <si>
    <t>陳瑞祺（喇沙）小學</t>
    <phoneticPr fontId="1" type="noConversion"/>
  </si>
  <si>
    <t>聖公會聖匠小學</t>
    <phoneticPr fontId="1" type="noConversion"/>
  </si>
  <si>
    <t xml:space="preserve">香港道教聯合會圓玄學院陳呂重德紀念學校
</t>
    <phoneticPr fontId="1" type="noConversion"/>
  </si>
  <si>
    <t>亞斯理衞理小學</t>
    <phoneticPr fontId="1" type="noConversion"/>
  </si>
  <si>
    <t>博愛醫院歷屆總理聯誼會鄭任安夫人千禧小學</t>
    <phoneticPr fontId="1" type="noConversion"/>
  </si>
  <si>
    <t>中華基督教會方潤華小學</t>
    <phoneticPr fontId="1" type="noConversion"/>
  </si>
  <si>
    <t>New school</t>
    <phoneticPr fontId="1" type="noConversion"/>
  </si>
  <si>
    <t>保良局莊啓程小學</t>
    <phoneticPr fontId="1" type="noConversion"/>
  </si>
  <si>
    <t>香港九龍塘基督教中華宣道會台山陳元喜小學</t>
    <phoneticPr fontId="1" type="noConversion"/>
  </si>
  <si>
    <t>Change school name</t>
    <phoneticPr fontId="1" type="noConversion"/>
  </si>
  <si>
    <t>校網</t>
    <phoneticPr fontId="1" type="noConversion"/>
  </si>
  <si>
    <t>Name</t>
    <phoneticPr fontId="1" type="noConversion"/>
  </si>
  <si>
    <t>Vacancy</t>
    <phoneticPr fontId="1" type="noConversion"/>
  </si>
  <si>
    <t>Admitted</t>
    <phoneticPr fontId="1" type="noConversion"/>
  </si>
  <si>
    <t xml:space="preserve">聖公會基恩小學
</t>
    <phoneticPr fontId="1" type="noConversion"/>
  </si>
  <si>
    <t>Number</t>
    <phoneticPr fontId="1" type="noConversion"/>
  </si>
  <si>
    <t>Name</t>
  </si>
  <si>
    <t>Name</t>
    <phoneticPr fontId="1" type="noConversion"/>
  </si>
  <si>
    <t>Vacancy</t>
  </si>
  <si>
    <t>Vacancy</t>
    <phoneticPr fontId="1" type="noConversion"/>
  </si>
  <si>
    <t>借位</t>
    <phoneticPr fontId="1" type="noConversion"/>
  </si>
  <si>
    <t>J &gt;(K+M)?</t>
    <phoneticPr fontId="1" type="noConversion"/>
  </si>
  <si>
    <r>
      <t>獻主會</t>
    </r>
    <r>
      <rPr>
        <sz val="8"/>
        <color rgb="FF000000"/>
        <rFont val="PMingLiU"/>
        <family val="1"/>
      </rPr>
      <t>溥</t>
    </r>
    <r>
      <rPr>
        <sz val="8"/>
        <color rgb="FF000000"/>
        <rFont val="PMingLiU"/>
        <family val="1"/>
      </rPr>
      <t>仁小學</t>
    </r>
    <r>
      <rPr>
        <sz val="8"/>
        <color rgb="FF000000"/>
        <rFont val="PMingLiU"/>
        <family val="1"/>
      </rPr>
      <t xml:space="preserve">  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Oblat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phoneticPr fontId="1" type="noConversion"/>
  </si>
  <si>
    <t>自行%</t>
    <phoneticPr fontId="1" type="noConversion"/>
  </si>
  <si>
    <t>借位</t>
    <phoneticPr fontId="1" type="noConversion"/>
  </si>
  <si>
    <t>自行+借位%</t>
    <phoneticPr fontId="1" type="noConversion"/>
  </si>
  <si>
    <t>Admitted</t>
    <phoneticPr fontId="1" type="noConversion"/>
  </si>
  <si>
    <t>new Admitted</t>
  </si>
  <si>
    <t>new Admitted</t>
    <phoneticPr fontId="1" type="noConversion"/>
  </si>
  <si>
    <t>1. Get chinese school name before "(", Column C"=TRIM(LEFT(A1, FIND("(", A1, 1)-1))"
2. Copy Column C as value to Column D
3. Replace all Column E "#VALUE!" to empty
4. Column E "=IF(D1="", LEFT(A1, FIND(CHAR(10), A1))-1, D1)"
5. Insert new column to column A
6. Copy Column F as value to Column A
7. manually handle special cases</t>
    <phoneticPr fontId="1" type="noConversion"/>
  </si>
  <si>
    <t>軒尼詩道官立小學（下午）</t>
  </si>
  <si>
    <t>軒尼詩道官立小學（下午）</t>
    <phoneticPr fontId="1" type="noConversion"/>
  </si>
  <si>
    <t>軒尼詩道官立小學（上午）</t>
  </si>
  <si>
    <t>軒尼詩道官立小學（上午）</t>
    <phoneticPr fontId="1" type="noConversion"/>
  </si>
  <si>
    <t>啟基學校（港島）</t>
  </si>
  <si>
    <t>啟基學校（港島）</t>
    <phoneticPr fontId="1" type="noConversion"/>
  </si>
  <si>
    <r>
      <t>中華基</t>
    </r>
    <r>
      <rPr>
        <sz val="8"/>
        <color rgb="FF000000"/>
        <rFont val="PMingLiU"/>
        <family val="1"/>
      </rPr>
      <t>督</t>
    </r>
    <r>
      <rPr>
        <sz val="8"/>
        <color rgb="FF000000"/>
        <rFont val="PMingLiU"/>
        <family val="1"/>
      </rPr>
      <t>教會</t>
    </r>
    <r>
      <rPr>
        <sz val="8"/>
        <color rgb="FF000000"/>
        <rFont val="PMingLiU"/>
        <family val="1"/>
      </rPr>
      <t>方</t>
    </r>
    <r>
      <rPr>
        <sz val="8"/>
        <color rgb="FF000000"/>
        <rFont val="PMingLiU"/>
        <family val="1"/>
      </rPr>
      <t>潤華小學</t>
    </r>
    <r>
      <rPr>
        <sz val="8"/>
        <color rgb="FF000000"/>
        <rFont val="PMingLiU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PMingLiU"/>
        <family val="1"/>
      </rPr>
      <t>暫</t>
    </r>
    <r>
      <rPr>
        <sz val="8"/>
        <color rgb="FF000000"/>
        <rFont val="PMingLiU"/>
        <family val="1"/>
      </rPr>
      <t>定</t>
    </r>
    <r>
      <rPr>
        <sz val="8"/>
        <color rgb="FF000000"/>
        <rFont val="PMingLiU"/>
        <family val="1"/>
      </rPr>
      <t>校名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(P)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)
</t>
    </r>
    <r>
      <rPr>
        <sz val="8"/>
        <color rgb="FF000000"/>
        <rFont val="Times New Roman"/>
        <family val="1"/>
      </rPr>
      <t>CCC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Pri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(Proposed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schoo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</t>
    </r>
    <phoneticPr fontId="1" type="noConversion"/>
  </si>
  <si>
    <r>
      <rPr>
        <u/>
        <sz val="10"/>
        <color theme="10"/>
        <rFont val="細明體"/>
        <family val="3"/>
        <charset val="136"/>
      </rPr>
      <t>聖公會聖彼得小學</t>
    </r>
    <r>
      <rPr>
        <u/>
        <sz val="10"/>
        <color theme="10"/>
        <rFont val="Arial"/>
        <family val="2"/>
      </rPr>
      <t>(</t>
    </r>
    <r>
      <rPr>
        <u/>
        <sz val="10"/>
        <color theme="10"/>
        <rFont val="細明體"/>
        <family val="3"/>
        <charset val="136"/>
      </rPr>
      <t>下午</t>
    </r>
    <r>
      <rPr>
        <u/>
        <sz val="10"/>
        <color theme="10"/>
        <rFont val="Arial"/>
        <family val="2"/>
      </rPr>
      <t>)</t>
    </r>
    <phoneticPr fontId="1" type="noConversion"/>
  </si>
  <si>
    <t>--</t>
  </si>
  <si>
    <r>
      <t>2 schools merged to one "</t>
    </r>
    <r>
      <rPr>
        <sz val="10"/>
        <color theme="1"/>
        <rFont val="細明體"/>
        <family val="3"/>
        <charset val="136"/>
      </rPr>
      <t>聖公會聖彼得小學</t>
    </r>
    <r>
      <rPr>
        <sz val="10"/>
        <color theme="1"/>
        <rFont val="Arial"/>
        <family val="2"/>
        <charset val="136"/>
      </rPr>
      <t>"</t>
    </r>
    <phoneticPr fontId="1" type="noConversion"/>
  </si>
  <si>
    <t>番禺會所華仁小學</t>
    <phoneticPr fontId="1" type="noConversion"/>
  </si>
  <si>
    <t>Split to 2</t>
    <phoneticPr fontId="1" type="noConversion"/>
  </si>
  <si>
    <r>
      <rPr>
        <u/>
        <sz val="10"/>
        <color theme="10"/>
        <rFont val="Cabin"/>
        <family val="2"/>
      </rPr>
      <t>北角衛理小學（下午）</t>
    </r>
  </si>
  <si>
    <t xml:space="preserve">北角衛理上午小學
</t>
    <phoneticPr fontId="1" type="noConversion"/>
  </si>
  <si>
    <r>
      <rPr>
        <u/>
        <sz val="10"/>
        <color theme="10"/>
        <rFont val="Cabin"/>
        <family val="2"/>
      </rPr>
      <t>北角衛理小學（上午）</t>
    </r>
  </si>
  <si>
    <r>
      <rPr>
        <u/>
        <sz val="10"/>
        <color theme="10"/>
        <rFont val="Cabin"/>
        <family val="2"/>
      </rPr>
      <t>鴨脷洲聖伯多祿天主教小學</t>
    </r>
    <r>
      <rPr>
        <u/>
        <sz val="10"/>
        <color theme="10"/>
        <rFont val="Arial"/>
        <family val="2"/>
      </rPr>
      <t>(</t>
    </r>
    <r>
      <rPr>
        <u/>
        <sz val="10"/>
        <color theme="10"/>
        <rFont val="Cabin"/>
        <family val="2"/>
      </rPr>
      <t>在</t>
    </r>
    <r>
      <rPr>
        <u/>
        <sz val="10"/>
        <color theme="10"/>
        <rFont val="Arial"/>
        <family val="2"/>
      </rPr>
      <t>2013</t>
    </r>
    <r>
      <rPr>
        <u/>
        <sz val="10"/>
        <color theme="10"/>
        <rFont val="Cabin"/>
        <family val="2"/>
      </rPr>
      <t>年</t>
    </r>
    <r>
      <rPr>
        <u/>
        <sz val="10"/>
        <color theme="10"/>
        <rFont val="Arial"/>
        <family val="2"/>
      </rPr>
      <t>7</t>
    </r>
    <r>
      <rPr>
        <u/>
        <sz val="10"/>
        <color theme="10"/>
        <rFont val="Cabin"/>
        <family val="2"/>
      </rPr>
      <t>月停辦</t>
    </r>
    <r>
      <rPr>
        <u/>
        <sz val="10"/>
        <color theme="10"/>
        <rFont val="Arial"/>
        <family val="2"/>
      </rPr>
      <t>)</t>
    </r>
  </si>
  <si>
    <r>
      <rPr>
        <u/>
        <sz val="10"/>
        <color theme="10"/>
        <rFont val="Cabin"/>
        <family val="2"/>
      </rPr>
      <t>保良局何壽南小學</t>
    </r>
  </si>
  <si>
    <t>保良局何壽南小學</t>
    <phoneticPr fontId="1" type="noConversion"/>
  </si>
  <si>
    <r>
      <rPr>
        <u/>
        <sz val="10"/>
        <color theme="10"/>
        <rFont val="細明體"/>
        <family val="3"/>
        <charset val="136"/>
      </rPr>
      <t>聖公會聖十架小學</t>
    </r>
    <r>
      <rPr>
        <u/>
        <sz val="10"/>
        <color theme="10"/>
        <rFont val="Arial"/>
        <family val="2"/>
      </rPr>
      <t>(</t>
    </r>
    <r>
      <rPr>
        <u/>
        <sz val="10"/>
        <color theme="10"/>
        <rFont val="細明體"/>
        <family val="3"/>
        <charset val="136"/>
      </rPr>
      <t>暫定校名</t>
    </r>
    <r>
      <rPr>
        <u/>
        <sz val="10"/>
        <color theme="10"/>
        <rFont val="Arial"/>
        <family val="2"/>
      </rPr>
      <t>)</t>
    </r>
    <phoneticPr fontId="1" type="noConversion"/>
  </si>
  <si>
    <t>Not in list</t>
    <phoneticPr fontId="1" type="noConversion"/>
  </si>
  <si>
    <t>聖公會日修小學</t>
    <phoneticPr fontId="1" type="noConversion"/>
  </si>
  <si>
    <t>No more in list</t>
    <phoneticPr fontId="1" type="noConversion"/>
  </si>
  <si>
    <t>聖公會靜山小學</t>
    <phoneticPr fontId="1" type="noConversion"/>
  </si>
  <si>
    <r>
      <rPr>
        <u/>
        <sz val="10"/>
        <color theme="10"/>
        <rFont val="Cabin"/>
        <family val="2"/>
      </rPr>
      <t>佛教林炳炎紀念學校（香港佛教聯合會主辦）</t>
    </r>
  </si>
  <si>
    <r>
      <rPr>
        <u/>
        <sz val="10"/>
        <color theme="10"/>
        <rFont val="Cabin"/>
        <family val="2"/>
      </rPr>
      <t>亞斯理衞理小學</t>
    </r>
  </si>
  <si>
    <r>
      <rPr>
        <u/>
        <sz val="10"/>
        <color theme="10"/>
        <rFont val="Cabin"/>
        <family val="2"/>
      </rPr>
      <t>天水圍循道衛理小學</t>
    </r>
  </si>
  <si>
    <r>
      <rPr>
        <u/>
        <sz val="10"/>
        <color theme="10"/>
        <rFont val="細明體"/>
        <family val="3"/>
        <charset val="136"/>
      </rPr>
      <t>中華基督教會方潤華小學</t>
    </r>
    <r>
      <rPr>
        <u/>
        <sz val="10"/>
        <color theme="10"/>
        <rFont val="Arial"/>
        <family val="2"/>
      </rPr>
      <t>(</t>
    </r>
    <r>
      <rPr>
        <u/>
        <sz val="10"/>
        <color theme="10"/>
        <rFont val="細明體"/>
        <family val="3"/>
        <charset val="136"/>
      </rPr>
      <t>已於</t>
    </r>
    <r>
      <rPr>
        <u/>
        <sz val="10"/>
        <color theme="10"/>
        <rFont val="Arial"/>
        <family val="2"/>
      </rPr>
      <t>2012</t>
    </r>
    <r>
      <rPr>
        <u/>
        <sz val="10"/>
        <color theme="10"/>
        <rFont val="細明體"/>
        <family val="3"/>
        <charset val="136"/>
      </rPr>
      <t>年</t>
    </r>
    <r>
      <rPr>
        <u/>
        <sz val="10"/>
        <color theme="10"/>
        <rFont val="Arial"/>
        <family val="2"/>
      </rPr>
      <t>9</t>
    </r>
    <r>
      <rPr>
        <u/>
        <sz val="10"/>
        <color theme="10"/>
        <rFont val="細明體"/>
        <family val="3"/>
        <charset val="136"/>
      </rPr>
      <t>月停辦</t>
    </r>
    <r>
      <rPr>
        <u/>
        <sz val="10"/>
        <color theme="10"/>
        <rFont val="Arial"/>
        <family val="2"/>
      </rPr>
      <t>)</t>
    </r>
    <phoneticPr fontId="1" type="noConversion"/>
  </si>
  <si>
    <r>
      <rPr>
        <u/>
        <sz val="10"/>
        <color theme="10"/>
        <rFont val="Cabin"/>
        <family val="2"/>
      </rPr>
      <t>新界婦孺福利會梁省德學校</t>
    </r>
  </si>
  <si>
    <r>
      <rPr>
        <u/>
        <sz val="10"/>
        <color theme="10"/>
        <rFont val="Cabin"/>
        <family val="2"/>
      </rPr>
      <t>保良局莊啟程小學</t>
    </r>
  </si>
  <si>
    <r>
      <rPr>
        <u/>
        <sz val="10"/>
        <color theme="10"/>
        <rFont val="Cabin"/>
        <family val="2"/>
      </rPr>
      <t>嗇色園主辦可譽中學暨可譽小學</t>
    </r>
  </si>
  <si>
    <r>
      <rPr>
        <u/>
        <sz val="10"/>
        <color theme="10"/>
        <rFont val="Cabin"/>
        <family val="2"/>
      </rPr>
      <t>東涌天主教學校</t>
    </r>
  </si>
  <si>
    <t>聖公會聖十架小學</t>
    <phoneticPr fontId="1" type="noConversion"/>
  </si>
  <si>
    <t>佛教林炳炎紀念學校</t>
    <phoneticPr fontId="1" type="noConversion"/>
  </si>
  <si>
    <t>亞斯理衛理小學</t>
    <phoneticPr fontId="1" type="noConversion"/>
  </si>
  <si>
    <t>天水圍循道衞理小學</t>
    <phoneticPr fontId="1" type="noConversion"/>
  </si>
  <si>
    <t>新界婦孺福利會有限公司梁省德學校</t>
    <phoneticPr fontId="1" type="noConversion"/>
  </si>
  <si>
    <t>保良局莊啓程小學</t>
    <phoneticPr fontId="1" type="noConversion"/>
  </si>
  <si>
    <t>嗇色園主辦可譽中學暨可譽小學</t>
    <phoneticPr fontId="1" type="noConversion"/>
  </si>
  <si>
    <t>東涌天主教學校</t>
    <phoneticPr fontId="1" type="noConversion"/>
  </si>
  <si>
    <t>校網</t>
  </si>
  <si>
    <t>Name?</t>
    <phoneticPr fontId="1" type="noConversion"/>
  </si>
  <si>
    <t>Vacancy?</t>
    <phoneticPr fontId="1" type="noConversion"/>
  </si>
  <si>
    <t>Admitted?</t>
    <phoneticPr fontId="1" type="noConversion"/>
  </si>
  <si>
    <t>11</t>
  </si>
  <si>
    <r>
      <rPr>
        <u/>
        <sz val="10"/>
        <color theme="10"/>
        <rFont val="Cabin"/>
        <family val="2"/>
      </rPr>
      <t>英皇書院同學會小學</t>
    </r>
  </si>
  <si>
    <r>
      <rPr>
        <u/>
        <sz val="10"/>
        <color theme="10"/>
        <rFont val="Cabin"/>
        <family val="2"/>
      </rPr>
      <t>新會商會學校</t>
    </r>
  </si>
  <si>
    <r>
      <rPr>
        <u/>
        <sz val="10"/>
        <color theme="10"/>
        <rFont val="Cabin"/>
        <family val="2"/>
      </rPr>
      <t>聖公會聖馬太小學</t>
    </r>
  </si>
  <si>
    <r>
      <rPr>
        <u/>
        <sz val="10"/>
        <color theme="10"/>
        <rFont val="Cabin"/>
        <family val="2"/>
      </rPr>
      <t>聖嘉祿學校</t>
    </r>
  </si>
  <si>
    <r>
      <rPr>
        <u/>
        <sz val="10"/>
        <color theme="10"/>
        <rFont val="Cabin"/>
        <family val="2"/>
      </rPr>
      <t>李陞小學</t>
    </r>
  </si>
  <si>
    <r>
      <rPr>
        <u/>
        <sz val="10"/>
        <color theme="10"/>
        <rFont val="Cabin"/>
        <family val="2"/>
      </rPr>
      <t>般咸道官立小學</t>
    </r>
  </si>
  <si>
    <r>
      <rPr>
        <u/>
        <sz val="10"/>
        <color theme="10"/>
        <rFont val="Cabin"/>
        <family val="2"/>
      </rPr>
      <t>英皇書院同學會小學第二校</t>
    </r>
  </si>
  <si>
    <r>
      <rPr>
        <u/>
        <sz val="10"/>
        <color theme="10"/>
        <rFont val="Cabin"/>
        <family val="2"/>
      </rPr>
      <t>中西區聖安多尼學校</t>
    </r>
  </si>
  <si>
    <r>
      <rPr>
        <u/>
        <sz val="10"/>
        <color theme="10"/>
        <rFont val="Cabin"/>
        <family val="2"/>
      </rPr>
      <t>聖公會基恩小學</t>
    </r>
  </si>
  <si>
    <r>
      <rPr>
        <u/>
        <sz val="10"/>
        <color theme="10"/>
        <rFont val="Cabin"/>
        <family val="2"/>
      </rPr>
      <t>聖安多尼學校</t>
    </r>
  </si>
  <si>
    <r>
      <rPr>
        <u/>
        <sz val="10"/>
        <color theme="10"/>
        <rFont val="Cabin"/>
        <family val="2"/>
      </rPr>
      <t>聖士提反女子中學附屬小學</t>
    </r>
  </si>
  <si>
    <r>
      <rPr>
        <u/>
        <sz val="10"/>
        <color theme="10"/>
        <rFont val="Cabin"/>
        <family val="2"/>
      </rPr>
      <t>聖公會呂明才紀念小學</t>
    </r>
  </si>
  <si>
    <r>
      <rPr>
        <u/>
        <sz val="10"/>
        <color theme="10"/>
        <rFont val="Cabin"/>
        <family val="2"/>
      </rPr>
      <t>天主教總堂區學校</t>
    </r>
  </si>
  <si>
    <r>
      <rPr>
        <u/>
        <sz val="10"/>
        <color theme="10"/>
        <rFont val="Cabin"/>
        <family val="2"/>
      </rPr>
      <t>香港潮商學校</t>
    </r>
  </si>
  <si>
    <r>
      <rPr>
        <u/>
        <sz val="10"/>
        <color theme="10"/>
        <rFont val="Cabin"/>
        <family val="2"/>
      </rPr>
      <t>嘉諾撒聖心學校</t>
    </r>
  </si>
  <si>
    <r>
      <rPr>
        <u/>
        <sz val="10"/>
        <color theme="10"/>
        <rFont val="Cabin"/>
        <family val="2"/>
      </rPr>
      <t>聖公會聖彼得小學</t>
    </r>
  </si>
  <si>
    <t>12</t>
  </si>
  <si>
    <r>
      <rPr>
        <u/>
        <sz val="10"/>
        <color theme="10"/>
        <rFont val="Cabin"/>
        <family val="2"/>
      </rPr>
      <t>寶覺小學</t>
    </r>
  </si>
  <si>
    <r>
      <rPr>
        <u/>
        <sz val="10"/>
        <color theme="10"/>
        <rFont val="Cabin"/>
        <family val="2"/>
      </rPr>
      <t>李陞大坑學校</t>
    </r>
  </si>
  <si>
    <r>
      <rPr>
        <u/>
        <sz val="10"/>
        <color theme="10"/>
        <rFont val="Cabin"/>
        <family val="2"/>
      </rPr>
      <t>佛教黃焯菴小學</t>
    </r>
  </si>
  <si>
    <r>
      <rPr>
        <u/>
        <sz val="10"/>
        <color theme="10"/>
        <rFont val="Cabin"/>
        <family val="2"/>
      </rPr>
      <t>番禺會所華仁小學</t>
    </r>
  </si>
  <si>
    <r>
      <rPr>
        <u/>
        <sz val="10"/>
        <color theme="10"/>
        <rFont val="Cabin"/>
        <family val="2"/>
      </rPr>
      <t>東華三院李賜豪小學</t>
    </r>
  </si>
  <si>
    <r>
      <rPr>
        <u/>
        <sz val="10"/>
        <color theme="10"/>
        <rFont val="Cabin"/>
        <family val="2"/>
      </rPr>
      <t>寶血小學</t>
    </r>
  </si>
  <si>
    <r>
      <rPr>
        <u/>
        <sz val="10"/>
        <color theme="10"/>
        <rFont val="Cabin"/>
        <family val="2"/>
      </rPr>
      <t>保良局金銀業貿易場張凝文學校</t>
    </r>
  </si>
  <si>
    <r>
      <rPr>
        <u/>
        <sz val="10"/>
        <color theme="10"/>
        <rFont val="Cabin"/>
        <family val="2"/>
      </rPr>
      <t>官立嘉道理爵士小學</t>
    </r>
  </si>
  <si>
    <r>
      <rPr>
        <u/>
        <sz val="10"/>
        <color theme="10"/>
        <rFont val="Cabin"/>
        <family val="2"/>
      </rPr>
      <t>聖保祿天主教小學</t>
    </r>
  </si>
  <si>
    <r>
      <rPr>
        <u/>
        <sz val="10"/>
        <color theme="10"/>
        <rFont val="Cabin"/>
        <family val="2"/>
      </rPr>
      <t>嘉諾撒聖方濟各學校</t>
    </r>
  </si>
  <si>
    <r>
      <rPr>
        <u/>
        <sz val="10"/>
        <color theme="10"/>
        <rFont val="Cabin"/>
        <family val="2"/>
      </rPr>
      <t>瑪利曼小學</t>
    </r>
  </si>
  <si>
    <r>
      <rPr>
        <u/>
        <sz val="10"/>
        <color theme="10"/>
        <rFont val="Cabin"/>
        <family val="2"/>
      </rPr>
      <t>軒尼詩道官立小學（上午）</t>
    </r>
  </si>
  <si>
    <t>  </t>
  </si>
  <si>
    <r>
      <rPr>
        <u/>
        <sz val="10"/>
        <color theme="10"/>
        <rFont val="Cabin"/>
        <family val="2"/>
      </rPr>
      <t>聖公會聖雅各小學</t>
    </r>
  </si>
  <si>
    <r>
      <rPr>
        <u/>
        <sz val="10"/>
        <color theme="10"/>
        <rFont val="Cabin"/>
        <family val="2"/>
      </rPr>
      <t>軒尼詩道官立小學（下午）</t>
    </r>
  </si>
  <si>
    <r>
      <rPr>
        <u/>
        <sz val="10"/>
        <color theme="10"/>
        <rFont val="Cabin"/>
        <family val="2"/>
      </rPr>
      <t>聖若瑟小學</t>
    </r>
  </si>
  <si>
    <t>14</t>
  </si>
  <si>
    <r>
      <rPr>
        <u/>
        <sz val="10"/>
        <color theme="10"/>
        <rFont val="Cabin"/>
        <family val="2"/>
      </rPr>
      <t>啟基學校（港島）</t>
    </r>
  </si>
  <si>
    <r>
      <rPr>
        <u/>
        <sz val="10"/>
        <color theme="10"/>
        <rFont val="Cabin"/>
        <family val="2"/>
      </rPr>
      <t>北角循道學校</t>
    </r>
  </si>
  <si>
    <r>
      <rPr>
        <u/>
        <sz val="10"/>
        <color theme="10"/>
        <rFont val="Cabin"/>
        <family val="2"/>
      </rPr>
      <t>丹拿山循道學校</t>
    </r>
  </si>
  <si>
    <r>
      <rPr>
        <u/>
        <sz val="10"/>
        <color theme="10"/>
        <rFont val="Cabin"/>
        <family val="2"/>
      </rPr>
      <t>佛教中華康山學校</t>
    </r>
  </si>
  <si>
    <r>
      <rPr>
        <u/>
        <sz val="10"/>
        <color theme="10"/>
        <rFont val="Cabin"/>
        <family val="2"/>
      </rPr>
      <t>北角官立小學（雲景道）</t>
    </r>
  </si>
  <si>
    <r>
      <rPr>
        <u/>
        <sz val="10"/>
        <color theme="10"/>
        <rFont val="Cabin"/>
        <family val="2"/>
      </rPr>
      <t>聖公會聖米迦勒小學</t>
    </r>
  </si>
  <si>
    <r>
      <rPr>
        <u/>
        <sz val="10"/>
        <color theme="10"/>
        <rFont val="Cabin"/>
        <family val="2"/>
      </rPr>
      <t>滬江小學</t>
    </r>
  </si>
  <si>
    <r>
      <rPr>
        <u/>
        <sz val="10"/>
        <color theme="10"/>
        <rFont val="Cabin"/>
        <family val="2"/>
      </rPr>
      <t>太古小學</t>
    </r>
  </si>
  <si>
    <r>
      <rPr>
        <u/>
        <sz val="10"/>
        <color theme="10"/>
        <rFont val="Cabin"/>
        <family val="2"/>
      </rPr>
      <t>北角官立小學</t>
    </r>
  </si>
  <si>
    <r>
      <rPr>
        <u/>
        <sz val="10"/>
        <color theme="10"/>
        <rFont val="Cabin"/>
        <family val="2"/>
      </rPr>
      <t>香港嘉諾撒學校</t>
    </r>
  </si>
  <si>
    <t>16</t>
  </si>
  <si>
    <r>
      <rPr>
        <u/>
        <sz val="10"/>
        <color theme="10"/>
        <rFont val="Cabin"/>
        <family val="2"/>
      </rPr>
      <t>慈幼學校</t>
    </r>
  </si>
  <si>
    <r>
      <rPr>
        <u/>
        <sz val="10"/>
        <color theme="10"/>
        <rFont val="Cabin"/>
        <family val="2"/>
      </rPr>
      <t>筲箕灣崇真學校</t>
    </r>
  </si>
  <si>
    <r>
      <rPr>
        <u/>
        <sz val="10"/>
        <color theme="10"/>
        <rFont val="Cabin"/>
        <family val="2"/>
      </rPr>
      <t>天主教明德學校</t>
    </r>
  </si>
  <si>
    <r>
      <rPr>
        <u/>
        <sz val="10"/>
        <color theme="10"/>
        <rFont val="Cabin"/>
        <family val="2"/>
      </rPr>
      <t>救世軍韋理夫人紀念學校</t>
    </r>
  </si>
  <si>
    <r>
      <rPr>
        <u/>
        <sz val="10"/>
        <color theme="10"/>
        <rFont val="Cabin"/>
        <family val="2"/>
      </rPr>
      <t>筲箕灣官立小學</t>
    </r>
  </si>
  <si>
    <r>
      <rPr>
        <u/>
        <sz val="10"/>
        <color theme="10"/>
        <rFont val="Cabin"/>
        <family val="2"/>
      </rPr>
      <t>救世軍中原慈善基金學校</t>
    </r>
  </si>
  <si>
    <r>
      <rPr>
        <u/>
        <sz val="10"/>
        <color theme="10"/>
        <rFont val="Cabin"/>
        <family val="2"/>
      </rPr>
      <t>基督教香港信義會信愛學校</t>
    </r>
  </si>
  <si>
    <r>
      <rPr>
        <u/>
        <sz val="10"/>
        <color theme="10"/>
        <rFont val="Cabin"/>
        <family val="2"/>
      </rPr>
      <t>聖馬可小學</t>
    </r>
  </si>
  <si>
    <r>
      <rPr>
        <u/>
        <sz val="10"/>
        <color theme="10"/>
        <rFont val="Cabin"/>
        <family val="2"/>
      </rPr>
      <t>中華基督教會基灣小學</t>
    </r>
  </si>
  <si>
    <r>
      <rPr>
        <u/>
        <sz val="10"/>
        <color theme="10"/>
        <rFont val="Cabin"/>
        <family val="2"/>
      </rPr>
      <t>聖公會柴灣聖米迦勒小學</t>
    </r>
  </si>
  <si>
    <r>
      <rPr>
        <u/>
        <sz val="10"/>
        <color theme="10"/>
        <rFont val="Cabin"/>
        <family val="2"/>
      </rPr>
      <t>中華基督教會基灣小學（愛蝶灣）</t>
    </r>
  </si>
  <si>
    <r>
      <rPr>
        <u/>
        <sz val="10"/>
        <color theme="10"/>
        <rFont val="Cabin"/>
        <family val="2"/>
      </rPr>
      <t>培僑小學</t>
    </r>
  </si>
  <si>
    <r>
      <rPr>
        <u/>
        <sz val="10"/>
        <color theme="10"/>
        <rFont val="Cabin"/>
        <family val="2"/>
      </rPr>
      <t>愛秩序灣官立小學</t>
    </r>
  </si>
  <si>
    <r>
      <rPr>
        <u/>
        <sz val="10"/>
        <color theme="10"/>
        <rFont val="Cabin"/>
        <family val="2"/>
      </rPr>
      <t>勵志會梁李秀娛紀念小學</t>
    </r>
  </si>
  <si>
    <r>
      <rPr>
        <u/>
        <sz val="10"/>
        <color theme="10"/>
        <rFont val="Cabin"/>
        <family val="2"/>
      </rPr>
      <t>香港中國婦女會丘佐榮學校</t>
    </r>
  </si>
  <si>
    <t>18</t>
  </si>
  <si>
    <r>
      <rPr>
        <u/>
        <sz val="10"/>
        <color theme="10"/>
        <rFont val="Cabin"/>
        <family val="2"/>
      </rPr>
      <t>嘉諾撒培德學校</t>
    </r>
  </si>
  <si>
    <r>
      <rPr>
        <u/>
        <sz val="10"/>
        <color theme="10"/>
        <rFont val="Cabin"/>
        <family val="2"/>
      </rPr>
      <t>香島道官立小學</t>
    </r>
  </si>
  <si>
    <r>
      <rPr>
        <u/>
        <sz val="10"/>
        <color theme="10"/>
        <rFont val="Cabin"/>
        <family val="2"/>
      </rPr>
      <t>海怡寶血小學</t>
    </r>
  </si>
  <si>
    <r>
      <rPr>
        <u/>
        <sz val="10"/>
        <color theme="10"/>
        <rFont val="Cabin"/>
        <family val="2"/>
      </rPr>
      <t>香港南區官立小學</t>
    </r>
  </si>
  <si>
    <r>
      <rPr>
        <u/>
        <sz val="10"/>
        <color theme="10"/>
        <rFont val="Cabin"/>
        <family val="2"/>
      </rPr>
      <t>聖伯多祿天主教小學</t>
    </r>
  </si>
  <si>
    <r>
      <rPr>
        <u/>
        <sz val="10"/>
        <color theme="10"/>
        <rFont val="Cabin"/>
        <family val="2"/>
      </rPr>
      <t>華富邨寶血小學</t>
    </r>
  </si>
  <si>
    <r>
      <rPr>
        <u/>
        <sz val="10"/>
        <color theme="10"/>
        <rFont val="Cabin"/>
        <family val="2"/>
      </rPr>
      <t>東華三院鶴山學校</t>
    </r>
  </si>
  <si>
    <r>
      <rPr>
        <u/>
        <sz val="10"/>
        <color theme="10"/>
        <rFont val="Cabin"/>
        <family val="2"/>
      </rPr>
      <t>鴨脷洲街坊學校</t>
    </r>
  </si>
  <si>
    <r>
      <rPr>
        <u/>
        <sz val="10"/>
        <color theme="10"/>
        <rFont val="Cabin"/>
        <family val="2"/>
      </rPr>
      <t>聖公會置富始南小學</t>
    </r>
  </si>
  <si>
    <r>
      <rPr>
        <u/>
        <sz val="10"/>
        <color theme="10"/>
        <rFont val="Cabin"/>
        <family val="2"/>
      </rPr>
      <t>香港仔聖伯多祿天主教小學</t>
    </r>
  </si>
  <si>
    <r>
      <rPr>
        <u/>
        <sz val="10"/>
        <color theme="10"/>
        <rFont val="Cabin"/>
        <family val="2"/>
      </rPr>
      <t>聖公會田灣始南小學</t>
    </r>
  </si>
  <si>
    <t>31</t>
  </si>
  <si>
    <r>
      <rPr>
        <u/>
        <sz val="10"/>
        <color theme="10"/>
        <rFont val="Cabin"/>
        <family val="2"/>
      </rPr>
      <t>油蔴地街坊會學校</t>
    </r>
  </si>
  <si>
    <r>
      <rPr>
        <u/>
        <sz val="10"/>
        <color theme="10"/>
        <rFont val="Cabin"/>
        <family val="2"/>
      </rPr>
      <t>中華基督教會灣仔堂基道小學</t>
    </r>
  </si>
  <si>
    <r>
      <rPr>
        <u/>
        <sz val="10"/>
        <color theme="10"/>
        <rFont val="Cabin"/>
        <family val="2"/>
      </rPr>
      <t>廣東道官立小學</t>
    </r>
  </si>
  <si>
    <r>
      <rPr>
        <u/>
        <sz val="10"/>
        <color theme="10"/>
        <rFont val="Cabin"/>
        <family val="2"/>
      </rPr>
      <t>嘉諾撒聖瑪利學校</t>
    </r>
  </si>
  <si>
    <r>
      <rPr>
        <u/>
        <sz val="10"/>
        <color theme="10"/>
        <rFont val="Cabin"/>
        <family val="2"/>
      </rPr>
      <t>佐敦道官立小學</t>
    </r>
  </si>
  <si>
    <r>
      <rPr>
        <u/>
        <sz val="10"/>
        <color theme="10"/>
        <rFont val="Cabin"/>
        <family val="2"/>
      </rPr>
      <t>循道學校</t>
    </r>
  </si>
  <si>
    <r>
      <rPr>
        <u/>
        <sz val="10"/>
        <color theme="10"/>
        <rFont val="Cabin"/>
        <family val="2"/>
      </rPr>
      <t>德信學校</t>
    </r>
  </si>
  <si>
    <r>
      <rPr>
        <u/>
        <sz val="10"/>
        <color theme="10"/>
        <rFont val="Cabin"/>
        <family val="2"/>
      </rPr>
      <t>東華三院羅裕積小學</t>
    </r>
  </si>
  <si>
    <r>
      <rPr>
        <u/>
        <sz val="10"/>
        <color theme="10"/>
        <rFont val="Cabin"/>
        <family val="2"/>
      </rPr>
      <t>東莞同鄉會方樹泉學校</t>
    </r>
  </si>
  <si>
    <r>
      <rPr>
        <u/>
        <sz val="10"/>
        <color theme="10"/>
        <rFont val="Cabin"/>
        <family val="2"/>
      </rPr>
      <t>油蔴地天主教小學（海泓道）</t>
    </r>
  </si>
  <si>
    <r>
      <rPr>
        <u/>
        <sz val="10"/>
        <color theme="10"/>
        <rFont val="Cabin"/>
        <family val="2"/>
      </rPr>
      <t>油蔴地天主教小學</t>
    </r>
  </si>
  <si>
    <t>32</t>
  </si>
  <si>
    <r>
      <rPr>
        <u/>
        <sz val="10"/>
        <color theme="10"/>
        <rFont val="Cabin"/>
        <family val="2"/>
      </rPr>
      <t>鮮魚行學校</t>
    </r>
  </si>
  <si>
    <r>
      <rPr>
        <u/>
        <sz val="10"/>
        <color theme="10"/>
        <rFont val="Cabin"/>
        <family val="2"/>
      </rPr>
      <t>塘尾道官立小學</t>
    </r>
  </si>
  <si>
    <r>
      <rPr>
        <u/>
        <sz val="10"/>
        <color theme="10"/>
        <rFont val="Cabin"/>
        <family val="2"/>
      </rPr>
      <t>聖公會基榮小學</t>
    </r>
  </si>
  <si>
    <r>
      <rPr>
        <u/>
        <sz val="10"/>
        <color theme="10"/>
        <rFont val="Cabin"/>
        <family val="2"/>
      </rPr>
      <t>大角嘴天主教小學</t>
    </r>
  </si>
  <si>
    <r>
      <rPr>
        <u/>
        <sz val="10"/>
        <color theme="10"/>
        <rFont val="Cabin"/>
        <family val="2"/>
      </rPr>
      <t>路德會沙崙學校</t>
    </r>
  </si>
  <si>
    <r>
      <rPr>
        <u/>
        <sz val="10"/>
        <color theme="10"/>
        <rFont val="Cabin"/>
        <family val="2"/>
      </rPr>
      <t>中華基督教會基全小學</t>
    </r>
  </si>
  <si>
    <r>
      <rPr>
        <u/>
        <sz val="10"/>
        <color theme="10"/>
        <rFont val="Cabin"/>
        <family val="2"/>
      </rPr>
      <t>大角嘴天主教小學（海帆道）</t>
    </r>
  </si>
  <si>
    <r>
      <rPr>
        <u/>
        <sz val="10"/>
        <color theme="10"/>
        <rFont val="Cabin"/>
        <family val="2"/>
      </rPr>
      <t>中華基督教會協和小學</t>
    </r>
  </si>
  <si>
    <t>34</t>
  </si>
  <si>
    <r>
      <rPr>
        <u/>
        <sz val="10"/>
        <color theme="10"/>
        <rFont val="Cabin"/>
        <family val="2"/>
      </rPr>
      <t>九龍靈光小學</t>
    </r>
  </si>
  <si>
    <r>
      <rPr>
        <u/>
        <sz val="10"/>
        <color theme="10"/>
        <rFont val="Cabin"/>
        <family val="2"/>
      </rPr>
      <t>基督教香港信義會紅磡信義學校</t>
    </r>
  </si>
  <si>
    <r>
      <rPr>
        <u/>
        <sz val="10"/>
        <color theme="10"/>
        <rFont val="Cabin"/>
        <family val="2"/>
      </rPr>
      <t>九龍婦女福利會李炳紀念學校</t>
    </r>
  </si>
  <si>
    <r>
      <rPr>
        <u/>
        <sz val="10"/>
        <color theme="10"/>
        <rFont val="Cabin"/>
        <family val="2"/>
      </rPr>
      <t>聖公會牧愛小學</t>
    </r>
  </si>
  <si>
    <r>
      <rPr>
        <u/>
        <sz val="10"/>
        <color theme="10"/>
        <rFont val="Cabin"/>
        <family val="2"/>
      </rPr>
      <t>中華基督教會灣仔堂基道小學（九龍城）</t>
    </r>
  </si>
  <si>
    <r>
      <rPr>
        <u/>
        <sz val="10"/>
        <color theme="10"/>
        <rFont val="Cabin"/>
        <family val="2"/>
      </rPr>
      <t>獻主會聖馬善樂小學</t>
    </r>
  </si>
  <si>
    <r>
      <rPr>
        <u/>
        <sz val="10"/>
        <color theme="10"/>
        <rFont val="Cabin"/>
        <family val="2"/>
      </rPr>
      <t>聖公會聖匠小學</t>
    </r>
  </si>
  <si>
    <r>
      <rPr>
        <u/>
        <sz val="10"/>
        <color theme="10"/>
        <rFont val="Cabin"/>
        <family val="2"/>
      </rPr>
      <t>協恩中學附屬小學</t>
    </r>
  </si>
  <si>
    <r>
      <rPr>
        <u/>
        <sz val="10"/>
        <color theme="10"/>
        <rFont val="Cabin"/>
        <family val="2"/>
      </rPr>
      <t>農圃道官立小學</t>
    </r>
  </si>
  <si>
    <r>
      <rPr>
        <u/>
        <sz val="10"/>
        <color theme="10"/>
        <rFont val="Cabin"/>
        <family val="2"/>
      </rPr>
      <t>合一堂學校</t>
    </r>
  </si>
  <si>
    <r>
      <rPr>
        <u/>
        <sz val="10"/>
        <color theme="10"/>
        <rFont val="Cabin"/>
        <family val="2"/>
      </rPr>
      <t>天主教領島學校</t>
    </r>
  </si>
  <si>
    <r>
      <rPr>
        <u/>
        <sz val="10"/>
        <color theme="10"/>
        <rFont val="Cabin"/>
        <family val="2"/>
      </rPr>
      <t>聖羅撒學校</t>
    </r>
  </si>
  <si>
    <r>
      <rPr>
        <u/>
        <sz val="10"/>
        <color theme="10"/>
        <rFont val="Cabin"/>
        <family val="2"/>
      </rPr>
      <t>馬頭涌官立小學</t>
    </r>
  </si>
  <si>
    <r>
      <rPr>
        <u/>
        <sz val="10"/>
        <color theme="10"/>
        <rFont val="Cabin"/>
        <family val="2"/>
      </rPr>
      <t>聖公會聖十架小學</t>
    </r>
    <r>
      <rPr>
        <u/>
        <sz val="10"/>
        <color theme="10"/>
        <rFont val="Arial"/>
        <family val="2"/>
      </rPr>
      <t>(</t>
    </r>
    <r>
      <rPr>
        <u/>
        <sz val="10"/>
        <color theme="10"/>
        <rFont val="Cabin"/>
        <family val="2"/>
      </rPr>
      <t>暫定校名</t>
    </r>
    <r>
      <rPr>
        <u/>
        <sz val="10"/>
        <color theme="10"/>
        <rFont val="Arial"/>
        <family val="2"/>
      </rPr>
      <t>)</t>
    </r>
  </si>
  <si>
    <r>
      <rPr>
        <u/>
        <sz val="10"/>
        <color theme="10"/>
        <rFont val="Cabin"/>
        <family val="2"/>
      </rPr>
      <t>獻主會小學</t>
    </r>
  </si>
  <si>
    <t>陳瑞祺（喇沙）小學</t>
  </si>
  <si>
    <r>
      <rPr>
        <u/>
        <sz val="10"/>
        <color theme="10"/>
        <rFont val="Cabin"/>
        <family val="2"/>
      </rPr>
      <t>陳瑞祺（喇沙）小學</t>
    </r>
  </si>
  <si>
    <t>35</t>
  </si>
  <si>
    <r>
      <rPr>
        <u/>
        <sz val="10"/>
        <color theme="10"/>
        <rFont val="Cabin"/>
        <family val="2"/>
      </rPr>
      <t>天神嘉諾撒學校</t>
    </r>
  </si>
  <si>
    <r>
      <rPr>
        <u/>
        <sz val="10"/>
        <color theme="10"/>
        <rFont val="Cabin"/>
        <family val="2"/>
      </rPr>
      <t>聖公會聖提摩太小學</t>
    </r>
  </si>
  <si>
    <r>
      <rPr>
        <u/>
        <sz val="10"/>
        <color theme="10"/>
        <rFont val="Cabin"/>
        <family val="2"/>
      </rPr>
      <t>聖公會奉基小學</t>
    </r>
  </si>
  <si>
    <r>
      <rPr>
        <u/>
        <sz val="10"/>
        <color theme="10"/>
        <rFont val="Cabin"/>
        <family val="2"/>
      </rPr>
      <t>聖公會奉基千禧小學</t>
    </r>
  </si>
  <si>
    <r>
      <rPr>
        <u/>
        <sz val="10"/>
        <color theme="10"/>
        <rFont val="Cabin"/>
        <family val="2"/>
      </rPr>
      <t>馬頭涌官立小學（紅磡灣）</t>
    </r>
  </si>
  <si>
    <r>
      <rPr>
        <u/>
        <sz val="10"/>
        <color theme="10"/>
        <rFont val="Cabin"/>
        <family val="2"/>
      </rPr>
      <t>葛量洪校友會黃埔學校</t>
    </r>
  </si>
  <si>
    <r>
      <rPr>
        <u/>
        <sz val="10"/>
        <color theme="10"/>
        <rFont val="Cabin"/>
        <family val="2"/>
      </rPr>
      <t>黃埔宣道小學</t>
    </r>
  </si>
  <si>
    <t>40</t>
  </si>
  <si>
    <r>
      <rPr>
        <u/>
        <sz val="10"/>
        <color theme="10"/>
        <rFont val="Cabin"/>
        <family val="2"/>
      </rPr>
      <t>基督教香港信義會深信學校</t>
    </r>
  </si>
  <si>
    <r>
      <rPr>
        <u/>
        <sz val="10"/>
        <color theme="10"/>
        <rFont val="Cabin"/>
        <family val="2"/>
      </rPr>
      <t>深水埔街坊福利會小學</t>
    </r>
  </si>
  <si>
    <r>
      <rPr>
        <u/>
        <sz val="10"/>
        <color theme="10"/>
        <rFont val="Cabin"/>
        <family val="2"/>
      </rPr>
      <t>香港四邑商工總會新會商會學校</t>
    </r>
  </si>
  <si>
    <r>
      <rPr>
        <u/>
        <sz val="10"/>
        <color theme="10"/>
        <rFont val="Cabin"/>
        <family val="2"/>
      </rPr>
      <t>五邑工商總會學校</t>
    </r>
  </si>
  <si>
    <r>
      <rPr>
        <u/>
        <sz val="10"/>
        <color theme="10"/>
        <rFont val="Cabin"/>
        <family val="2"/>
      </rPr>
      <t>聖公會聖多馬小學</t>
    </r>
  </si>
  <si>
    <r>
      <rPr>
        <u/>
        <sz val="10"/>
        <color theme="10"/>
        <rFont val="Cabin"/>
        <family val="2"/>
      </rPr>
      <t>瑪利諾神父教會學校（小學部）</t>
    </r>
  </si>
  <si>
    <r>
      <rPr>
        <u/>
        <sz val="10"/>
        <color theme="10"/>
        <rFont val="Cabin"/>
        <family val="2"/>
      </rPr>
      <t>旅港開平商會學校</t>
    </r>
  </si>
  <si>
    <r>
      <rPr>
        <u/>
        <sz val="10"/>
        <color theme="10"/>
        <rFont val="Cabin"/>
        <family val="2"/>
      </rPr>
      <t>天主教善導小學</t>
    </r>
  </si>
  <si>
    <r>
      <rPr>
        <u/>
        <sz val="10"/>
        <color theme="10"/>
        <rFont val="Cabin"/>
        <family val="2"/>
      </rPr>
      <t>聖公會基愛小學</t>
    </r>
  </si>
  <si>
    <r>
      <rPr>
        <u/>
        <sz val="10"/>
        <color theme="10"/>
        <rFont val="Cabin"/>
        <family val="2"/>
      </rPr>
      <t>福榮街官立小學</t>
    </r>
  </si>
  <si>
    <r>
      <rPr>
        <u/>
        <sz val="10"/>
        <color theme="10"/>
        <rFont val="Cabin"/>
        <family val="2"/>
      </rPr>
      <t>白田天主教小學</t>
    </r>
  </si>
  <si>
    <r>
      <rPr>
        <u/>
        <sz val="10"/>
        <color theme="10"/>
        <rFont val="Cabin"/>
        <family val="2"/>
      </rPr>
      <t>聖公會聖紀文小學</t>
    </r>
  </si>
  <si>
    <r>
      <rPr>
        <u/>
        <sz val="10"/>
        <color theme="10"/>
        <rFont val="Cabin"/>
        <family val="2"/>
      </rPr>
      <t>聖方濟愛德小學</t>
    </r>
  </si>
  <si>
    <r>
      <rPr>
        <u/>
        <sz val="10"/>
        <color theme="10"/>
        <rFont val="Cabin"/>
        <family val="2"/>
      </rPr>
      <t>大坑東宣道小學</t>
    </r>
  </si>
  <si>
    <r>
      <rPr>
        <u/>
        <sz val="10"/>
        <color theme="10"/>
        <rFont val="Cabin"/>
        <family val="2"/>
      </rPr>
      <t>李鄭屋官立小學</t>
    </r>
  </si>
  <si>
    <r>
      <rPr>
        <u/>
        <sz val="10"/>
        <color theme="10"/>
        <rFont val="Cabin"/>
        <family val="2"/>
      </rPr>
      <t>深水埗官立小學</t>
    </r>
  </si>
  <si>
    <r>
      <rPr>
        <u/>
        <sz val="10"/>
        <color theme="10"/>
        <rFont val="Cabin"/>
        <family val="2"/>
      </rPr>
      <t>中華基督教會協和小學（長沙灣）</t>
    </r>
  </si>
  <si>
    <r>
      <rPr>
        <u/>
        <sz val="10"/>
        <color theme="10"/>
        <rFont val="Cabin"/>
        <family val="2"/>
      </rPr>
      <t>寶血會嘉靈學校</t>
    </r>
  </si>
  <si>
    <r>
      <rPr>
        <u/>
        <sz val="10"/>
        <color theme="10"/>
        <rFont val="Cabin"/>
        <family val="2"/>
      </rPr>
      <t>荔枝角天主教小學</t>
    </r>
  </si>
  <si>
    <r>
      <rPr>
        <u/>
        <sz val="10"/>
        <color theme="10"/>
        <rFont val="Cabin"/>
        <family val="2"/>
      </rPr>
      <t>聖公會基福小學</t>
    </r>
  </si>
  <si>
    <r>
      <rPr>
        <u/>
        <sz val="10"/>
        <color theme="10"/>
        <rFont val="Cabin"/>
        <family val="2"/>
      </rPr>
      <t>聖公會聖安德烈小學</t>
    </r>
  </si>
  <si>
    <t>41</t>
  </si>
  <si>
    <r>
      <rPr>
        <u/>
        <sz val="10"/>
        <color theme="10"/>
        <rFont val="Cabin"/>
        <family val="2"/>
      </rPr>
      <t>耀山學校</t>
    </r>
  </si>
  <si>
    <r>
      <rPr>
        <u/>
        <sz val="10"/>
        <color theme="10"/>
        <rFont val="Cabin"/>
        <family val="2"/>
      </rPr>
      <t>拔萃小學</t>
    </r>
  </si>
  <si>
    <r>
      <rPr>
        <u/>
        <sz val="10"/>
        <color theme="10"/>
        <rFont val="Cabin"/>
        <family val="2"/>
      </rPr>
      <t>樂善堂小學</t>
    </r>
  </si>
  <si>
    <r>
      <rPr>
        <u/>
        <sz val="10"/>
        <color theme="10"/>
        <rFont val="Cabin"/>
        <family val="2"/>
      </rPr>
      <t>嘉諾撒聖家學校</t>
    </r>
  </si>
  <si>
    <r>
      <rPr>
        <u/>
        <sz val="10"/>
        <color theme="10"/>
        <rFont val="Cabin"/>
        <family val="2"/>
      </rPr>
      <t>九龍塘天主教華德學校</t>
    </r>
  </si>
  <si>
    <r>
      <rPr>
        <u/>
        <sz val="10"/>
        <color theme="10"/>
        <rFont val="Cabin"/>
        <family val="2"/>
      </rPr>
      <t>華德學校</t>
    </r>
  </si>
  <si>
    <r>
      <rPr>
        <u/>
        <sz val="10"/>
        <color theme="10"/>
        <rFont val="Cabin"/>
        <family val="2"/>
      </rPr>
      <t>九龍塘官立小學</t>
    </r>
  </si>
  <si>
    <t>中華基督教會基華小學（九龍塘）</t>
  </si>
  <si>
    <r>
      <rPr>
        <u/>
        <sz val="10"/>
        <color theme="10"/>
        <rFont val="Cabin"/>
        <family val="2"/>
      </rPr>
      <t>中華基督教會基華小學（九龍塘）</t>
    </r>
  </si>
  <si>
    <r>
      <rPr>
        <u/>
        <sz val="10"/>
        <color theme="10"/>
        <rFont val="Cabin"/>
        <family val="2"/>
      </rPr>
      <t>嘉諾撒聖家學校（九龍塘）</t>
    </r>
  </si>
  <si>
    <r>
      <rPr>
        <u/>
        <sz val="10"/>
        <color theme="10"/>
        <rFont val="Cabin"/>
        <family val="2"/>
      </rPr>
      <t>瑪利諾修院學校（小學部）</t>
    </r>
  </si>
  <si>
    <r>
      <rPr>
        <u/>
        <sz val="10"/>
        <color theme="10"/>
        <rFont val="Cabin"/>
        <family val="2"/>
      </rPr>
      <t>喇沙小學</t>
    </r>
  </si>
  <si>
    <t>43</t>
  </si>
  <si>
    <r>
      <rPr>
        <u/>
        <sz val="10"/>
        <color theme="10"/>
        <rFont val="Cabin"/>
        <family val="2"/>
      </rPr>
      <t>聖博德學校</t>
    </r>
  </si>
  <si>
    <r>
      <rPr>
        <u/>
        <sz val="10"/>
        <color theme="10"/>
        <rFont val="Cabin"/>
        <family val="2"/>
      </rPr>
      <t>嘉諾撒小學</t>
    </r>
  </si>
  <si>
    <r>
      <rPr>
        <u/>
        <sz val="10"/>
        <color theme="10"/>
        <rFont val="Cabin"/>
        <family val="2"/>
      </rPr>
      <t>聖公會基德小學</t>
    </r>
  </si>
  <si>
    <r>
      <rPr>
        <u/>
        <sz val="10"/>
        <color theme="10"/>
        <rFont val="Cabin"/>
        <family val="2"/>
      </rPr>
      <t>黃大仙天主教小學</t>
    </r>
  </si>
  <si>
    <r>
      <rPr>
        <u/>
        <sz val="10"/>
        <color theme="10"/>
        <rFont val="Cabin"/>
        <family val="2"/>
      </rPr>
      <t>黃大仙官立小學</t>
    </r>
  </si>
  <si>
    <r>
      <rPr>
        <u/>
        <sz val="10"/>
        <color theme="10"/>
        <rFont val="Cabin"/>
        <family val="2"/>
      </rPr>
      <t>天主教博智小學</t>
    </r>
  </si>
  <si>
    <r>
      <rPr>
        <u/>
        <sz val="10"/>
        <color theme="10"/>
        <rFont val="Cabin"/>
        <family val="2"/>
      </rPr>
      <t>浸信會天虹小學</t>
    </r>
  </si>
  <si>
    <r>
      <rPr>
        <u/>
        <sz val="10"/>
        <color theme="10"/>
        <rFont val="Cabin"/>
        <family val="2"/>
      </rPr>
      <t>孔教學院大成小學</t>
    </r>
  </si>
  <si>
    <r>
      <rPr>
        <u/>
        <sz val="10"/>
        <color theme="10"/>
        <rFont val="Cabin"/>
        <family val="2"/>
      </rPr>
      <t>福德學校</t>
    </r>
  </si>
  <si>
    <r>
      <rPr>
        <u/>
        <sz val="10"/>
        <color theme="10"/>
        <rFont val="Cabin"/>
        <family val="2"/>
      </rPr>
      <t>獻主會溥仁小學</t>
    </r>
  </si>
  <si>
    <r>
      <rPr>
        <u/>
        <sz val="10"/>
        <color theme="10"/>
        <rFont val="Cabin"/>
        <family val="2"/>
      </rPr>
      <t>天主教伍華小學</t>
    </r>
  </si>
  <si>
    <t>45</t>
  </si>
  <si>
    <r>
      <rPr>
        <u/>
        <sz val="10"/>
        <color theme="10"/>
        <rFont val="Cabin"/>
        <family val="2"/>
      </rPr>
      <t>保良局陳南昌夫人小學</t>
    </r>
  </si>
  <si>
    <r>
      <rPr>
        <u/>
        <sz val="10"/>
        <color theme="10"/>
        <rFont val="Cabin"/>
        <family val="2"/>
      </rPr>
      <t>真鐸學校</t>
    </r>
  </si>
  <si>
    <r>
      <rPr>
        <u/>
        <sz val="10"/>
        <color theme="10"/>
        <rFont val="Cabin"/>
        <family val="2"/>
      </rPr>
      <t>中華基督教會基華小學</t>
    </r>
  </si>
  <si>
    <r>
      <rPr>
        <u/>
        <sz val="10"/>
        <color theme="10"/>
        <rFont val="Cabin"/>
        <family val="2"/>
      </rPr>
      <t>中華基督教會基慈小學</t>
    </r>
  </si>
  <si>
    <r>
      <rPr>
        <u/>
        <sz val="10"/>
        <color theme="10"/>
        <rFont val="Cabin"/>
        <family val="2"/>
      </rPr>
      <t>彩雲聖若瑟小學</t>
    </r>
  </si>
  <si>
    <r>
      <rPr>
        <u/>
        <sz val="10"/>
        <color theme="10"/>
        <rFont val="Cabin"/>
        <family val="2"/>
      </rPr>
      <t>伊斯蘭鮑伯濤紀念小學</t>
    </r>
  </si>
  <si>
    <r>
      <rPr>
        <u/>
        <sz val="10"/>
        <color theme="10"/>
        <rFont val="Cabin"/>
        <family val="2"/>
      </rPr>
      <t>嗇色園主辦可立小學</t>
    </r>
  </si>
  <si>
    <r>
      <rPr>
        <u/>
        <sz val="10"/>
        <color theme="10"/>
        <rFont val="Cabin"/>
        <family val="2"/>
      </rPr>
      <t>聖文德天主教小學</t>
    </r>
  </si>
  <si>
    <r>
      <rPr>
        <u/>
        <sz val="10"/>
        <color theme="10"/>
        <rFont val="Cabin"/>
        <family val="2"/>
      </rPr>
      <t>慈雲山天主教小學</t>
    </r>
  </si>
  <si>
    <r>
      <rPr>
        <u/>
        <sz val="10"/>
        <color theme="10"/>
        <rFont val="Cabin"/>
        <family val="2"/>
      </rPr>
      <t>聖博德天主教小學（蒲崗村道）</t>
    </r>
  </si>
  <si>
    <r>
      <rPr>
        <u/>
        <sz val="10"/>
        <color theme="10"/>
        <rFont val="Cabin"/>
        <family val="2"/>
      </rPr>
      <t>慈雲山聖文德天主教小學</t>
    </r>
  </si>
  <si>
    <r>
      <rPr>
        <u/>
        <sz val="10"/>
        <color theme="10"/>
        <rFont val="Cabin"/>
        <family val="2"/>
      </rPr>
      <t>保良局錦泰小學</t>
    </r>
  </si>
  <si>
    <r>
      <rPr>
        <u/>
        <sz val="10"/>
        <color theme="10"/>
        <rFont val="Cabin"/>
        <family val="2"/>
      </rPr>
      <t>嘉諾撒小學（新蒲崗）</t>
    </r>
  </si>
  <si>
    <t>46</t>
  </si>
  <si>
    <r>
      <rPr>
        <u/>
        <sz val="10"/>
        <color theme="10"/>
        <rFont val="Cabin"/>
        <family val="2"/>
      </rPr>
      <t>聖公會聖約翰小學</t>
    </r>
  </si>
  <si>
    <r>
      <rPr>
        <u/>
        <sz val="10"/>
        <color theme="10"/>
        <rFont val="Cabin"/>
        <family val="2"/>
      </rPr>
      <t>佐敦谷聖若瑟天主教小學</t>
    </r>
  </si>
  <si>
    <r>
      <rPr>
        <u/>
        <sz val="10"/>
        <color theme="10"/>
        <rFont val="Cabin"/>
        <family val="2"/>
      </rPr>
      <t>迦密梁省德學校</t>
    </r>
  </si>
  <si>
    <r>
      <rPr>
        <u/>
        <sz val="10"/>
        <color theme="10"/>
        <rFont val="Cabin"/>
        <family val="2"/>
      </rPr>
      <t>佛教慈敬學校</t>
    </r>
  </si>
  <si>
    <r>
      <rPr>
        <u/>
        <sz val="10"/>
        <color theme="10"/>
        <rFont val="Cabin"/>
        <family val="2"/>
      </rPr>
      <t>坪石天主教小學</t>
    </r>
  </si>
  <si>
    <r>
      <rPr>
        <u/>
        <sz val="10"/>
        <color theme="10"/>
        <rFont val="Cabin"/>
        <family val="2"/>
      </rPr>
      <t>九龍灣聖若翰天主教小學</t>
    </r>
  </si>
  <si>
    <r>
      <rPr>
        <u/>
        <sz val="10"/>
        <color theme="10"/>
        <rFont val="Cabin"/>
        <family val="2"/>
      </rPr>
      <t>浸信宣道會呂明才小學</t>
    </r>
  </si>
  <si>
    <r>
      <rPr>
        <u/>
        <sz val="10"/>
        <color theme="10"/>
        <rFont val="Cabin"/>
        <family val="2"/>
      </rPr>
      <t>天主教柏德學校</t>
    </r>
  </si>
  <si>
    <r>
      <rPr>
        <u/>
        <sz val="10"/>
        <color theme="10"/>
        <rFont val="Cabin"/>
        <family val="2"/>
      </rPr>
      <t>聖公會九龍灣基樂小學</t>
    </r>
  </si>
  <si>
    <t>48</t>
  </si>
  <si>
    <r>
      <rPr>
        <u/>
        <sz val="10"/>
        <color theme="10"/>
        <rFont val="Cabin"/>
        <family val="2"/>
      </rPr>
      <t>中華基督教會基法小學</t>
    </r>
  </si>
  <si>
    <r>
      <rPr>
        <u/>
        <sz val="10"/>
        <color theme="10"/>
        <rFont val="Cabin"/>
        <family val="2"/>
      </rPr>
      <t>香港道教聯合會雲泉學校</t>
    </r>
  </si>
  <si>
    <r>
      <rPr>
        <u/>
        <sz val="10"/>
        <color theme="10"/>
        <rFont val="Cabin"/>
        <family val="2"/>
      </rPr>
      <t>聖若翰天主教小學</t>
    </r>
  </si>
  <si>
    <r>
      <rPr>
        <u/>
        <sz val="10"/>
        <color theme="10"/>
        <rFont val="Cabin"/>
        <family val="2"/>
      </rPr>
      <t>聖公會基顯小學</t>
    </r>
  </si>
  <si>
    <r>
      <rPr>
        <u/>
        <sz val="10"/>
        <color theme="10"/>
        <rFont val="Cabin"/>
        <family val="2"/>
      </rPr>
      <t>觀塘官立小學</t>
    </r>
  </si>
  <si>
    <r>
      <rPr>
        <u/>
        <sz val="10"/>
        <color theme="10"/>
        <rFont val="Cabin"/>
        <family val="2"/>
      </rPr>
      <t>天主教佑華小學</t>
    </r>
  </si>
  <si>
    <r>
      <rPr>
        <u/>
        <sz val="10"/>
        <color theme="10"/>
        <rFont val="Cabin"/>
        <family val="2"/>
      </rPr>
      <t>樂華天主教小學</t>
    </r>
  </si>
  <si>
    <r>
      <rPr>
        <u/>
        <sz val="10"/>
        <color theme="10"/>
        <rFont val="Cabin"/>
        <family val="2"/>
      </rPr>
      <t>閩僑小學</t>
    </r>
  </si>
  <si>
    <r>
      <rPr>
        <u/>
        <sz val="10"/>
        <color theme="10"/>
        <rFont val="Cabin"/>
        <family val="2"/>
      </rPr>
      <t>路德會聖馬太學校（秀茂坪）</t>
    </r>
  </si>
  <si>
    <r>
      <rPr>
        <u/>
        <sz val="10"/>
        <color theme="10"/>
        <rFont val="Cabin"/>
        <family val="2"/>
      </rPr>
      <t>聖公會基樂小學</t>
    </r>
  </si>
  <si>
    <r>
      <rPr>
        <u/>
        <sz val="10"/>
        <color theme="10"/>
        <rFont val="Cabin"/>
        <family val="2"/>
      </rPr>
      <t>藍田循道衛理小學</t>
    </r>
  </si>
  <si>
    <r>
      <rPr>
        <u/>
        <sz val="10"/>
        <color theme="10"/>
        <rFont val="Cabin"/>
        <family val="2"/>
      </rPr>
      <t>聖愛德華天主教小學</t>
    </r>
  </si>
  <si>
    <r>
      <rPr>
        <u/>
        <sz val="10"/>
        <color theme="10"/>
        <rFont val="Cabin"/>
        <family val="2"/>
      </rPr>
      <t>觀塘官立小學（秀明道）</t>
    </r>
  </si>
  <si>
    <r>
      <rPr>
        <u/>
        <sz val="10"/>
        <color theme="10"/>
        <rFont val="Cabin"/>
        <family val="2"/>
      </rPr>
      <t>秀明小學</t>
    </r>
  </si>
  <si>
    <r>
      <rPr>
        <u/>
        <sz val="10"/>
        <color theme="10"/>
        <rFont val="Cabin"/>
        <family val="2"/>
      </rPr>
      <t>基督教聖約教會堅樂小學</t>
    </r>
  </si>
  <si>
    <r>
      <rPr>
        <u/>
        <sz val="10"/>
        <color theme="10"/>
        <rFont val="Cabin"/>
        <family val="2"/>
      </rPr>
      <t>香港道教聯合會圓玄學院陳呂重德紀念學校</t>
    </r>
  </si>
  <si>
    <r>
      <rPr>
        <u/>
        <sz val="10"/>
        <color theme="10"/>
        <rFont val="Cabin"/>
        <family val="2"/>
      </rPr>
      <t>聖安當小學</t>
    </r>
  </si>
  <si>
    <r>
      <rPr>
        <u/>
        <sz val="10"/>
        <color theme="10"/>
        <rFont val="Cabin"/>
        <family val="2"/>
      </rPr>
      <t>秀茂坪天主教小學</t>
    </r>
  </si>
  <si>
    <r>
      <rPr>
        <u/>
        <sz val="10"/>
        <color theme="10"/>
        <rFont val="Cabin"/>
        <family val="2"/>
      </rPr>
      <t>中華基督教會基法小學（油塘）</t>
    </r>
  </si>
  <si>
    <r>
      <rPr>
        <u/>
        <sz val="10"/>
        <color theme="10"/>
        <rFont val="Cabin"/>
        <family val="2"/>
      </rPr>
      <t>聖公會李兆強小學</t>
    </r>
  </si>
  <si>
    <r>
      <rPr>
        <u/>
        <sz val="10"/>
        <color theme="10"/>
        <rFont val="Cabin"/>
        <family val="2"/>
      </rPr>
      <t>樂善堂楊仲明學校</t>
    </r>
  </si>
  <si>
    <r>
      <rPr>
        <u/>
        <sz val="10"/>
        <color theme="10"/>
        <rFont val="Cabin"/>
        <family val="2"/>
      </rPr>
      <t>聖公會德田李兆強小學</t>
    </r>
  </si>
  <si>
    <r>
      <rPr>
        <u/>
        <sz val="10"/>
        <color theme="10"/>
        <rFont val="Cabin"/>
        <family val="2"/>
      </rPr>
      <t>聖公會油塘基顯小學</t>
    </r>
  </si>
  <si>
    <t>62</t>
  </si>
  <si>
    <r>
      <rPr>
        <u/>
        <sz val="10"/>
        <color theme="10"/>
        <rFont val="Cabin"/>
        <family val="2"/>
      </rPr>
      <t>靈光小學</t>
    </r>
  </si>
  <si>
    <r>
      <rPr>
        <u/>
        <sz val="10"/>
        <color theme="10"/>
        <rFont val="Cabin"/>
        <family val="2"/>
      </rPr>
      <t>中華基督教會全完第一小學</t>
    </r>
  </si>
  <si>
    <r>
      <rPr>
        <u/>
        <sz val="10"/>
        <color theme="10"/>
        <rFont val="Cabin"/>
        <family val="2"/>
      </rPr>
      <t>天佑小學</t>
    </r>
  </si>
  <si>
    <r>
      <rPr>
        <u/>
        <sz val="10"/>
        <color theme="10"/>
        <rFont val="Cabin"/>
        <family val="2"/>
      </rPr>
      <t>荃灣天主教小學</t>
    </r>
  </si>
  <si>
    <r>
      <rPr>
        <u/>
        <sz val="10"/>
        <color theme="10"/>
        <rFont val="Cabin"/>
        <family val="2"/>
      </rPr>
      <t>中華基督教會基慧小學</t>
    </r>
  </si>
  <si>
    <r>
      <rPr>
        <u/>
        <sz val="10"/>
        <color theme="10"/>
        <rFont val="Cabin"/>
        <family val="2"/>
      </rPr>
      <t>柴灣角天主教小學</t>
    </r>
  </si>
  <si>
    <r>
      <rPr>
        <u/>
        <sz val="10"/>
        <color theme="10"/>
        <rFont val="Cabin"/>
        <family val="2"/>
      </rPr>
      <t>深井天主教小學</t>
    </r>
  </si>
  <si>
    <r>
      <rPr>
        <u/>
        <sz val="10"/>
        <color theme="10"/>
        <rFont val="Cabin"/>
        <family val="2"/>
      </rPr>
      <t>荃灣公立何傳耀紀念小學</t>
    </r>
  </si>
  <si>
    <r>
      <rPr>
        <u/>
        <sz val="10"/>
        <color theme="10"/>
        <rFont val="Cabin"/>
        <family val="2"/>
      </rPr>
      <t>香港道教聯合會圓玄學院石圍角小學</t>
    </r>
  </si>
  <si>
    <r>
      <rPr>
        <u/>
        <sz val="10"/>
        <color theme="10"/>
        <rFont val="Cabin"/>
        <family val="2"/>
      </rPr>
      <t>路德會聖十架學校</t>
    </r>
  </si>
  <si>
    <r>
      <rPr>
        <u/>
        <sz val="10"/>
        <color theme="10"/>
        <rFont val="Cabin"/>
        <family val="2"/>
      </rPr>
      <t>荃灣潮州公學</t>
    </r>
  </si>
  <si>
    <r>
      <rPr>
        <u/>
        <sz val="10"/>
        <color theme="10"/>
        <rFont val="Cabin"/>
        <family val="2"/>
      </rPr>
      <t>寶血會伍季明紀念學校</t>
    </r>
  </si>
  <si>
    <r>
      <rPr>
        <u/>
        <sz val="10"/>
        <color theme="10"/>
        <rFont val="Cabin"/>
        <family val="2"/>
      </rPr>
      <t>寶血會思源學校</t>
    </r>
  </si>
  <si>
    <r>
      <rPr>
        <u/>
        <sz val="10"/>
        <color theme="10"/>
        <rFont val="Cabin"/>
        <family val="2"/>
      </rPr>
      <t>海壩街官立小學</t>
    </r>
  </si>
  <si>
    <r>
      <rPr>
        <u/>
        <sz val="10"/>
        <color theme="10"/>
        <rFont val="Cabin"/>
        <family val="2"/>
      </rPr>
      <t>中華基督教會基慧小學（馬灣）</t>
    </r>
  </si>
  <si>
    <r>
      <rPr>
        <u/>
        <sz val="10"/>
        <color theme="10"/>
        <rFont val="Cabin"/>
        <family val="2"/>
      </rPr>
      <t>香港浸信會聯會小學</t>
    </r>
  </si>
  <si>
    <r>
      <rPr>
        <u/>
        <sz val="10"/>
        <color theme="10"/>
        <rFont val="Cabin"/>
        <family val="2"/>
      </rPr>
      <t>天主教石鐘山紀念小學</t>
    </r>
  </si>
  <si>
    <r>
      <rPr>
        <u/>
        <sz val="10"/>
        <color theme="10"/>
        <rFont val="Cabin"/>
        <family val="2"/>
      </rPr>
      <t>荃灣官立小學</t>
    </r>
  </si>
  <si>
    <t>64</t>
  </si>
  <si>
    <r>
      <rPr>
        <u/>
        <sz val="10"/>
        <color theme="10"/>
        <rFont val="Cabin"/>
        <family val="2"/>
      </rPr>
      <t>石籬聖若望天主教小學</t>
    </r>
  </si>
  <si>
    <r>
      <rPr>
        <u/>
        <sz val="10"/>
        <color theme="10"/>
        <rFont val="Cabin"/>
        <family val="2"/>
      </rPr>
      <t>聖公會主愛小學（梨木樹）</t>
    </r>
  </si>
  <si>
    <r>
      <rPr>
        <u/>
        <sz val="10"/>
        <color theme="10"/>
        <rFont val="Cabin"/>
        <family val="2"/>
      </rPr>
      <t>石籬天主教小學</t>
    </r>
  </si>
  <si>
    <r>
      <rPr>
        <u/>
        <sz val="10"/>
        <color theme="10"/>
        <rFont val="Cabin"/>
        <family val="2"/>
      </rPr>
      <t>梨木樹天主教小學</t>
    </r>
  </si>
  <si>
    <r>
      <rPr>
        <u/>
        <sz val="10"/>
        <color theme="10"/>
        <rFont val="Cabin"/>
        <family val="2"/>
      </rPr>
      <t>慈幼葉漢小學</t>
    </r>
  </si>
  <si>
    <r>
      <rPr>
        <u/>
        <sz val="10"/>
        <color theme="10"/>
        <rFont val="Cabin"/>
        <family val="2"/>
      </rPr>
      <t>嗇色園主辦可信學校</t>
    </r>
  </si>
  <si>
    <r>
      <rPr>
        <u/>
        <sz val="10"/>
        <color theme="10"/>
        <rFont val="Cabin"/>
        <family val="2"/>
      </rPr>
      <t>聖公會主愛小學</t>
    </r>
  </si>
  <si>
    <r>
      <rPr>
        <u/>
        <sz val="10"/>
        <color theme="10"/>
        <rFont val="Cabin"/>
        <family val="2"/>
      </rPr>
      <t>慈幼葉漢千禧小學</t>
    </r>
  </si>
  <si>
    <t>65</t>
  </si>
  <si>
    <r>
      <rPr>
        <u/>
        <sz val="10"/>
        <color theme="10"/>
        <rFont val="Cabin"/>
        <family val="2"/>
      </rPr>
      <t>中華基督教會全完第二小學</t>
    </r>
  </si>
  <si>
    <r>
      <rPr>
        <u/>
        <sz val="10"/>
        <color theme="10"/>
        <rFont val="Cabin"/>
        <family val="2"/>
      </rPr>
      <t>聖公會主恩小學</t>
    </r>
  </si>
  <si>
    <r>
      <rPr>
        <u/>
        <sz val="10"/>
        <color theme="10"/>
        <rFont val="Cabin"/>
        <family val="2"/>
      </rPr>
      <t>祖堯天主教小學</t>
    </r>
  </si>
  <si>
    <r>
      <rPr>
        <u/>
        <sz val="10"/>
        <color theme="10"/>
        <rFont val="Cabin"/>
        <family val="2"/>
      </rPr>
      <t>基督教香港信義會葵盛信義學校</t>
    </r>
  </si>
  <si>
    <r>
      <rPr>
        <u/>
        <sz val="10"/>
        <color theme="10"/>
        <rFont val="Cabin"/>
        <family val="2"/>
      </rPr>
      <t>東華三院高可寧紀念小學</t>
    </r>
  </si>
  <si>
    <r>
      <rPr>
        <u/>
        <sz val="10"/>
        <color theme="10"/>
        <rFont val="Cabin"/>
        <family val="2"/>
      </rPr>
      <t>中華傳道會許大同學校</t>
    </r>
  </si>
  <si>
    <r>
      <rPr>
        <u/>
        <sz val="10"/>
        <color theme="10"/>
        <rFont val="Cabin"/>
        <family val="2"/>
      </rPr>
      <t>中華基督教會基真小學</t>
    </r>
  </si>
  <si>
    <r>
      <rPr>
        <u/>
        <sz val="10"/>
        <color theme="10"/>
        <rFont val="Cabin"/>
        <family val="2"/>
      </rPr>
      <t>柏立基教育學院校友會李一諤紀念學校</t>
    </r>
  </si>
  <si>
    <r>
      <rPr>
        <u/>
        <sz val="10"/>
        <color theme="10"/>
        <rFont val="Cabin"/>
        <family val="2"/>
      </rPr>
      <t>聖公會仁立紀念小學</t>
    </r>
  </si>
  <si>
    <r>
      <rPr>
        <u/>
        <sz val="10"/>
        <color theme="10"/>
        <rFont val="Cabin"/>
        <family val="2"/>
      </rPr>
      <t>聖公會仁立小學</t>
    </r>
  </si>
  <si>
    <r>
      <rPr>
        <u/>
        <sz val="10"/>
        <color theme="10"/>
        <rFont val="Cabin"/>
        <family val="2"/>
      </rPr>
      <t>佛教林金殿紀念小學</t>
    </r>
  </si>
  <si>
    <t>66</t>
  </si>
  <si>
    <r>
      <rPr>
        <u/>
        <sz val="10"/>
        <color theme="10"/>
        <rFont val="Cabin"/>
        <family val="2"/>
      </rPr>
      <t>東華三院周演森小學</t>
    </r>
  </si>
  <si>
    <r>
      <rPr>
        <u/>
        <sz val="10"/>
        <color theme="10"/>
        <rFont val="Cabin"/>
        <family val="2"/>
      </rPr>
      <t>中華傳道會呂明才小學</t>
    </r>
  </si>
  <si>
    <r>
      <rPr>
        <u/>
        <sz val="10"/>
        <color theme="10"/>
        <rFont val="Cabin"/>
        <family val="2"/>
      </rPr>
      <t>東華三院黃士心小學</t>
    </r>
  </si>
  <si>
    <r>
      <rPr>
        <u/>
        <sz val="10"/>
        <color theme="10"/>
        <rFont val="Cabin"/>
        <family val="2"/>
      </rPr>
      <t>郭怡雅神父紀念學校</t>
    </r>
  </si>
  <si>
    <r>
      <rPr>
        <u/>
        <sz val="10"/>
        <color theme="10"/>
        <rFont val="Cabin"/>
        <family val="2"/>
      </rPr>
      <t>青衣商會小學</t>
    </r>
  </si>
  <si>
    <r>
      <rPr>
        <u/>
        <sz val="10"/>
        <color theme="10"/>
        <rFont val="Cabin"/>
        <family val="2"/>
      </rPr>
      <t>仁濟醫院趙曾學韞小學</t>
    </r>
  </si>
  <si>
    <r>
      <rPr>
        <u/>
        <sz val="10"/>
        <color theme="10"/>
        <rFont val="Cabin"/>
        <family val="2"/>
      </rPr>
      <t>荃灣商會學校</t>
    </r>
  </si>
  <si>
    <r>
      <rPr>
        <u/>
        <sz val="10"/>
        <color theme="10"/>
        <rFont val="Cabin"/>
        <family val="2"/>
      </rPr>
      <t>保良局世德小學</t>
    </r>
  </si>
  <si>
    <r>
      <rPr>
        <u/>
        <sz val="10"/>
        <color theme="10"/>
        <rFont val="Cabin"/>
        <family val="2"/>
      </rPr>
      <t>保良局陳溢小學</t>
    </r>
  </si>
  <si>
    <r>
      <rPr>
        <u/>
        <sz val="10"/>
        <color theme="10"/>
        <rFont val="Cabin"/>
        <family val="2"/>
      </rPr>
      <t>聖公會何澤芸小學</t>
    </r>
  </si>
  <si>
    <r>
      <rPr>
        <u/>
        <sz val="10"/>
        <color theme="10"/>
        <rFont val="Cabin"/>
        <family val="2"/>
      </rPr>
      <t>聖公會青衣主恩小學</t>
    </r>
  </si>
  <si>
    <r>
      <rPr>
        <u/>
        <sz val="10"/>
        <color theme="10"/>
        <rFont val="Cabin"/>
        <family val="2"/>
      </rPr>
      <t>聖公會青衣邨何澤芸小學</t>
    </r>
  </si>
  <si>
    <t>70</t>
  </si>
  <si>
    <r>
      <rPr>
        <u/>
        <sz val="10"/>
        <color theme="10"/>
        <rFont val="Cabin"/>
        <family val="2"/>
      </rPr>
      <t>香港路德會增城兆霖學校</t>
    </r>
  </si>
  <si>
    <r>
      <rPr>
        <u/>
        <sz val="10"/>
        <color theme="10"/>
        <rFont val="Cabin"/>
        <family val="2"/>
      </rPr>
      <t>僑港伍氏宗親會伍時暢紀念學校</t>
    </r>
  </si>
  <si>
    <r>
      <rPr>
        <u/>
        <sz val="10"/>
        <color theme="10"/>
        <rFont val="Cabin"/>
        <family val="2"/>
      </rPr>
      <t>五邑鄒振猷學校</t>
    </r>
  </si>
  <si>
    <r>
      <rPr>
        <u/>
        <sz val="10"/>
        <color theme="10"/>
        <rFont val="Cabin"/>
        <family val="2"/>
      </rPr>
      <t>樂善堂梁黃蕙芳紀念學校</t>
    </r>
  </si>
  <si>
    <r>
      <rPr>
        <u/>
        <sz val="10"/>
        <color theme="10"/>
        <rFont val="Cabin"/>
        <family val="2"/>
      </rPr>
      <t>中華基督教會蒙黃花沃紀念小學</t>
    </r>
  </si>
  <si>
    <r>
      <rPr>
        <u/>
        <sz val="10"/>
        <color theme="10"/>
        <rFont val="Cabin"/>
        <family val="2"/>
      </rPr>
      <t>屯門官立小學</t>
    </r>
  </si>
  <si>
    <r>
      <rPr>
        <u/>
        <sz val="10"/>
        <color theme="10"/>
        <rFont val="Cabin"/>
        <family val="2"/>
      </rPr>
      <t>道教青松小學（湖景邨）</t>
    </r>
  </si>
  <si>
    <r>
      <rPr>
        <u/>
        <sz val="10"/>
        <color theme="10"/>
        <rFont val="Cabin"/>
        <family val="2"/>
      </rPr>
      <t>香港紅卍字會屯門卍慈小學</t>
    </r>
  </si>
  <si>
    <r>
      <rPr>
        <u/>
        <sz val="10"/>
        <color theme="10"/>
        <rFont val="Cabin"/>
        <family val="2"/>
      </rPr>
      <t>仁德天主教小學</t>
    </r>
  </si>
  <si>
    <r>
      <rPr>
        <u/>
        <sz val="10"/>
        <color theme="10"/>
        <rFont val="Cabin"/>
        <family val="2"/>
      </rPr>
      <t>柏立基教育學院校友會何壽基學校</t>
    </r>
  </si>
  <si>
    <r>
      <rPr>
        <u/>
        <sz val="10"/>
        <color theme="10"/>
        <rFont val="Cabin"/>
        <family val="2"/>
      </rPr>
      <t>世界龍岡學校劉德容紀念小學</t>
    </r>
  </si>
  <si>
    <r>
      <rPr>
        <u/>
        <sz val="10"/>
        <color theme="10"/>
        <rFont val="Cabin"/>
        <family val="2"/>
      </rPr>
      <t>保良局方王錦全小學</t>
    </r>
  </si>
  <si>
    <r>
      <rPr>
        <u/>
        <sz val="10"/>
        <color theme="10"/>
        <rFont val="Cabin"/>
        <family val="2"/>
      </rPr>
      <t>仁濟醫院羅陳楚思小學</t>
    </r>
  </si>
  <si>
    <r>
      <rPr>
        <u/>
        <sz val="10"/>
        <color theme="10"/>
        <rFont val="Cabin"/>
        <family val="2"/>
      </rPr>
      <t>保良局莊啟程第二小學</t>
    </r>
  </si>
  <si>
    <r>
      <rPr>
        <u/>
        <sz val="10"/>
        <color theme="10"/>
        <rFont val="Cabin"/>
        <family val="2"/>
      </rPr>
      <t>道教青松小學</t>
    </r>
  </si>
  <si>
    <r>
      <rPr>
        <u/>
        <sz val="10"/>
        <color theme="10"/>
        <rFont val="Cabin"/>
        <family val="2"/>
      </rPr>
      <t>中華基督教會何福堂小學</t>
    </r>
  </si>
  <si>
    <r>
      <rPr>
        <u/>
        <sz val="10"/>
        <color theme="10"/>
        <rFont val="Cabin"/>
        <family val="2"/>
      </rPr>
      <t>台山商會學校</t>
    </r>
  </si>
  <si>
    <r>
      <rPr>
        <u/>
        <sz val="10"/>
        <color theme="10"/>
        <rFont val="Cabin"/>
        <family val="2"/>
      </rPr>
      <t>保良局梁周順琴小學</t>
    </r>
  </si>
  <si>
    <r>
      <rPr>
        <u/>
        <sz val="10"/>
        <color theme="10"/>
        <rFont val="Cabin"/>
        <family val="2"/>
      </rPr>
      <t>保良局志豪小學</t>
    </r>
  </si>
  <si>
    <t>71</t>
  </si>
  <si>
    <r>
      <rPr>
        <u/>
        <sz val="10"/>
        <color theme="10"/>
        <rFont val="Cabin"/>
        <family val="2"/>
      </rPr>
      <t>中華基督教會拔臣小學</t>
    </r>
  </si>
  <si>
    <r>
      <rPr>
        <u/>
        <sz val="10"/>
        <color theme="10"/>
        <rFont val="Cabin"/>
        <family val="2"/>
      </rPr>
      <t>保良局西區婦女福利會馮李佩瑤小學</t>
    </r>
  </si>
  <si>
    <r>
      <rPr>
        <u/>
        <sz val="10"/>
        <color theme="10"/>
        <rFont val="Cabin"/>
        <family val="2"/>
      </rPr>
      <t>東華三院鄧肇堅小學</t>
    </r>
  </si>
  <si>
    <r>
      <rPr>
        <u/>
        <sz val="10"/>
        <color theme="10"/>
        <rFont val="Cabin"/>
        <family val="2"/>
      </rPr>
      <t>順德聯誼總會胡少渠紀念小學</t>
    </r>
  </si>
  <si>
    <r>
      <rPr>
        <u/>
        <sz val="10"/>
        <color theme="10"/>
        <rFont val="Cabin"/>
        <family val="2"/>
      </rPr>
      <t>博愛醫院歷屆總理聯誼會鄭任安夫人學校</t>
    </r>
  </si>
  <si>
    <r>
      <rPr>
        <u/>
        <sz val="10"/>
        <color theme="10"/>
        <rFont val="Cabin"/>
        <family val="2"/>
      </rPr>
      <t>仁濟醫院何式南小學</t>
    </r>
  </si>
  <si>
    <r>
      <rPr>
        <u/>
        <sz val="10"/>
        <color theme="10"/>
        <rFont val="Cabin"/>
        <family val="2"/>
      </rPr>
      <t>青山天主教小學</t>
    </r>
  </si>
  <si>
    <r>
      <rPr>
        <u/>
        <sz val="10"/>
        <color theme="10"/>
        <rFont val="Cabin"/>
        <family val="2"/>
      </rPr>
      <t>興德學校</t>
    </r>
  </si>
  <si>
    <r>
      <rPr>
        <u/>
        <sz val="10"/>
        <color theme="10"/>
        <rFont val="Cabin"/>
        <family val="2"/>
      </rPr>
      <t>伊斯蘭學校</t>
    </r>
  </si>
  <si>
    <r>
      <rPr>
        <u/>
        <sz val="10"/>
        <color theme="10"/>
        <rFont val="Cabin"/>
        <family val="2"/>
      </rPr>
      <t>仁愛堂劉皇發夫人小學</t>
    </r>
  </si>
  <si>
    <r>
      <rPr>
        <u/>
        <sz val="10"/>
        <color theme="10"/>
        <rFont val="Cabin"/>
        <family val="2"/>
      </rPr>
      <t>順德聯誼總會何日東小學</t>
    </r>
  </si>
  <si>
    <t>博愛醫院歷屆總理聯誼會鄭任安夫人千禧小學</t>
  </si>
  <si>
    <r>
      <rPr>
        <u/>
        <sz val="10"/>
        <color theme="10"/>
        <rFont val="Cabin"/>
        <family val="2"/>
      </rPr>
      <t>博愛醫院歷屆總理聯誼會鄭任安夫人千禧小學</t>
    </r>
  </si>
  <si>
    <r>
      <rPr>
        <u/>
        <sz val="10"/>
        <color theme="10"/>
        <rFont val="Cabin"/>
        <family val="2"/>
      </rPr>
      <t>順德聯誼總會李金小學</t>
    </r>
  </si>
  <si>
    <r>
      <rPr>
        <u/>
        <sz val="10"/>
        <color theme="10"/>
        <rFont val="Cabin"/>
        <family val="2"/>
      </rPr>
      <t>路德會呂祥光小學</t>
    </r>
  </si>
  <si>
    <r>
      <rPr>
        <u/>
        <sz val="10"/>
        <color theme="10"/>
        <rFont val="Cabin"/>
        <family val="2"/>
      </rPr>
      <t>聖公會蒙恩小學</t>
    </r>
  </si>
  <si>
    <t>72</t>
  </si>
  <si>
    <r>
      <rPr>
        <u/>
        <sz val="10"/>
        <color theme="10"/>
        <rFont val="Cabin"/>
        <family val="2"/>
      </rPr>
      <t>寶覺分校</t>
    </r>
  </si>
  <si>
    <r>
      <rPr>
        <u/>
        <sz val="10"/>
        <color theme="10"/>
        <rFont val="Cabin"/>
        <family val="2"/>
      </rPr>
      <t>嗇色園主辦可銘學校</t>
    </r>
  </si>
  <si>
    <r>
      <rPr>
        <u/>
        <sz val="10"/>
        <color theme="10"/>
        <rFont val="Cabin"/>
        <family val="2"/>
      </rPr>
      <t>天水圍官立小學</t>
    </r>
  </si>
  <si>
    <r>
      <rPr>
        <u/>
        <sz val="10"/>
        <color theme="10"/>
        <rFont val="Cabin"/>
        <family val="2"/>
      </rPr>
      <t>天水圍天主教小學</t>
    </r>
  </si>
  <si>
    <r>
      <rPr>
        <u/>
        <sz val="10"/>
        <color theme="10"/>
        <rFont val="Cabin"/>
        <family val="2"/>
      </rPr>
      <t>順德聯誼總會伍冕端小學</t>
    </r>
  </si>
  <si>
    <r>
      <rPr>
        <u/>
        <sz val="10"/>
        <color theme="10"/>
        <rFont val="Cabin"/>
        <family val="2"/>
      </rPr>
      <t>樂善堂梁銶琚學校</t>
    </r>
  </si>
  <si>
    <r>
      <rPr>
        <u/>
        <sz val="10"/>
        <color theme="10"/>
        <rFont val="Cabin"/>
        <family val="2"/>
      </rPr>
      <t>香港潮陽小學</t>
    </r>
  </si>
  <si>
    <r>
      <rPr>
        <u/>
        <sz val="10"/>
        <color theme="10"/>
        <rFont val="Cabin"/>
        <family val="2"/>
      </rPr>
      <t>潮陽百欣小學</t>
    </r>
  </si>
  <si>
    <r>
      <rPr>
        <u/>
        <sz val="10"/>
        <color theme="10"/>
        <rFont val="Cabin"/>
        <family val="2"/>
      </rPr>
      <t>伊利沙伯中學舊生會小學分校</t>
    </r>
  </si>
  <si>
    <r>
      <rPr>
        <u/>
        <sz val="10"/>
        <color theme="10"/>
        <rFont val="Cabin"/>
        <family val="2"/>
      </rPr>
      <t>金巴崙長老會耀道小學</t>
    </r>
  </si>
  <si>
    <r>
      <rPr>
        <u/>
        <sz val="10"/>
        <color theme="10"/>
        <rFont val="Cabin"/>
        <family val="2"/>
      </rPr>
      <t>十八鄉鄉事委員會公益社小學</t>
    </r>
  </si>
  <si>
    <r>
      <rPr>
        <u/>
        <sz val="10"/>
        <color theme="10"/>
        <rFont val="Cabin"/>
        <family val="2"/>
      </rPr>
      <t>伊利沙伯中學舊生會小學</t>
    </r>
  </si>
  <si>
    <r>
      <rPr>
        <u/>
        <sz val="10"/>
        <color theme="10"/>
        <rFont val="Cabin"/>
        <family val="2"/>
      </rPr>
      <t>中華基督教青年會小學</t>
    </r>
  </si>
  <si>
    <r>
      <rPr>
        <u/>
        <sz val="10"/>
        <color theme="10"/>
        <rFont val="Cabin"/>
        <family val="2"/>
      </rPr>
      <t>元朗公立中學校友會英業小學</t>
    </r>
  </si>
  <si>
    <r>
      <rPr>
        <u/>
        <sz val="10"/>
        <color theme="10"/>
        <rFont val="Cabin"/>
        <family val="2"/>
      </rPr>
      <t>香港青年協會李兆基小學</t>
    </r>
  </si>
  <si>
    <r>
      <rPr>
        <u/>
        <sz val="10"/>
        <color theme="10"/>
        <rFont val="Cabin"/>
        <family val="2"/>
      </rPr>
      <t>香港普通話研習社科技創意小學</t>
    </r>
  </si>
  <si>
    <r>
      <rPr>
        <u/>
        <sz val="10"/>
        <color theme="10"/>
        <rFont val="Cabin"/>
        <family val="2"/>
      </rPr>
      <t>香港學生輔助會小學</t>
    </r>
  </si>
  <si>
    <r>
      <rPr>
        <u/>
        <sz val="10"/>
        <color theme="10"/>
        <rFont val="Cabin"/>
        <family val="2"/>
      </rPr>
      <t>樂善堂梁銶琚學校（分校）</t>
    </r>
  </si>
  <si>
    <r>
      <rPr>
        <u/>
        <sz val="10"/>
        <color theme="10"/>
        <rFont val="Cabin"/>
        <family val="2"/>
      </rPr>
      <t>東華三院姚達之紀念小學（元朗）</t>
    </r>
  </si>
  <si>
    <r>
      <rPr>
        <u/>
        <sz val="10"/>
        <color theme="10"/>
        <rFont val="Cabin"/>
        <family val="2"/>
      </rPr>
      <t>宣道會葉紹蔭紀念小學</t>
    </r>
  </si>
  <si>
    <r>
      <rPr>
        <u/>
        <sz val="10"/>
        <color theme="10"/>
        <rFont val="Cabin"/>
        <family val="2"/>
      </rPr>
      <t>獅子會何德心小學</t>
    </r>
  </si>
  <si>
    <r>
      <rPr>
        <u/>
        <sz val="10"/>
        <color theme="10"/>
        <rFont val="Cabin"/>
        <family val="2"/>
      </rPr>
      <t>聖公會天水圍靈愛小學</t>
    </r>
  </si>
  <si>
    <r>
      <rPr>
        <u/>
        <sz val="10"/>
        <color theme="10"/>
        <rFont val="Cabin"/>
        <family val="2"/>
      </rPr>
      <t>東華三院李東海小學</t>
    </r>
  </si>
  <si>
    <t>73</t>
  </si>
  <si>
    <r>
      <rPr>
        <u/>
        <sz val="10"/>
        <color theme="10"/>
        <rFont val="Cabin"/>
        <family val="2"/>
      </rPr>
      <t>聖公會靈愛小學</t>
    </r>
  </si>
  <si>
    <r>
      <rPr>
        <u/>
        <sz val="10"/>
        <color theme="10"/>
        <rFont val="Cabin"/>
        <family val="2"/>
      </rPr>
      <t>元朗朗屏邨東莞學校</t>
    </r>
  </si>
  <si>
    <r>
      <rPr>
        <u/>
        <sz val="10"/>
        <color theme="10"/>
        <rFont val="Cabin"/>
        <family val="2"/>
      </rPr>
      <t>元朗朗屏邨惠州學校</t>
    </r>
  </si>
  <si>
    <r>
      <rPr>
        <u/>
        <sz val="10"/>
        <color theme="10"/>
        <rFont val="Cabin"/>
        <family val="2"/>
      </rPr>
      <t>元朗公立中學校友會小學</t>
    </r>
  </si>
  <si>
    <r>
      <rPr>
        <u/>
        <sz val="10"/>
        <color theme="10"/>
        <rFont val="Cabin"/>
        <family val="2"/>
      </rPr>
      <t>元朗商會小學</t>
    </r>
  </si>
  <si>
    <r>
      <rPr>
        <u/>
        <sz val="10"/>
        <color theme="10"/>
        <rFont val="Cabin"/>
        <family val="2"/>
      </rPr>
      <t>博愛醫院歷屆總理聯誼會梁省德學校</t>
    </r>
  </si>
  <si>
    <r>
      <rPr>
        <u/>
        <sz val="10"/>
        <color theme="10"/>
        <rFont val="Cabin"/>
        <family val="2"/>
      </rPr>
      <t>佛教陳榮根紀念學校</t>
    </r>
  </si>
  <si>
    <r>
      <rPr>
        <u/>
        <sz val="10"/>
        <color theme="10"/>
        <rFont val="Cabin"/>
        <family val="2"/>
      </rPr>
      <t>南元朗官立小學</t>
    </r>
  </si>
  <si>
    <r>
      <rPr>
        <u/>
        <sz val="10"/>
        <color theme="10"/>
        <rFont val="Cabin"/>
        <family val="2"/>
      </rPr>
      <t>光明學校</t>
    </r>
  </si>
  <si>
    <t>74</t>
  </si>
  <si>
    <r>
      <rPr>
        <u/>
        <sz val="10"/>
        <color theme="10"/>
        <rFont val="Cabin"/>
        <family val="2"/>
      </rPr>
      <t>八鄉中心小學</t>
    </r>
  </si>
  <si>
    <r>
      <rPr>
        <u/>
        <sz val="10"/>
        <color theme="10"/>
        <rFont val="Cabin"/>
        <family val="2"/>
      </rPr>
      <t>錦田公立蒙養學校</t>
    </r>
  </si>
  <si>
    <r>
      <rPr>
        <u/>
        <sz val="10"/>
        <color theme="10"/>
        <rFont val="Cabin"/>
        <family val="2"/>
      </rPr>
      <t>通德學校</t>
    </r>
  </si>
  <si>
    <r>
      <rPr>
        <u/>
        <sz val="10"/>
        <color theme="10"/>
        <rFont val="Cabin"/>
        <family val="2"/>
      </rPr>
      <t>惇裕學校</t>
    </r>
  </si>
  <si>
    <r>
      <rPr>
        <u/>
        <sz val="10"/>
        <color theme="10"/>
        <rFont val="Cabin"/>
        <family val="2"/>
      </rPr>
      <t>港澳信義會黃陳淑英紀念學校</t>
    </r>
  </si>
  <si>
    <r>
      <rPr>
        <u/>
        <sz val="10"/>
        <color theme="10"/>
        <rFont val="Cabin"/>
        <family val="2"/>
      </rPr>
      <t>中華基督教會元朗真光小學</t>
    </r>
  </si>
  <si>
    <r>
      <rPr>
        <u/>
        <sz val="10"/>
        <color theme="10"/>
        <rFont val="Cabin"/>
        <family val="2"/>
      </rPr>
      <t>聖公會聖約瑟小學</t>
    </r>
  </si>
  <si>
    <r>
      <rPr>
        <u/>
        <sz val="10"/>
        <color theme="10"/>
        <rFont val="Cabin"/>
        <family val="2"/>
      </rPr>
      <t>基督教宣道會徐澤林紀念小學</t>
    </r>
  </si>
  <si>
    <r>
      <rPr>
        <u/>
        <sz val="10"/>
        <color theme="10"/>
        <rFont val="Cabin"/>
        <family val="2"/>
      </rPr>
      <t>光明英來學校</t>
    </r>
  </si>
  <si>
    <r>
      <rPr>
        <u/>
        <sz val="10"/>
        <color theme="10"/>
        <rFont val="Cabin"/>
        <family val="2"/>
      </rPr>
      <t>元朗官立小學</t>
    </r>
  </si>
  <si>
    <r>
      <rPr>
        <u/>
        <sz val="10"/>
        <color theme="10"/>
        <rFont val="Cabin"/>
        <family val="2"/>
      </rPr>
      <t>佛教榮茵學校</t>
    </r>
  </si>
  <si>
    <r>
      <rPr>
        <u/>
        <sz val="10"/>
        <color theme="10"/>
        <rFont val="Cabin"/>
        <family val="2"/>
      </rPr>
      <t>鐘聲學校</t>
    </r>
  </si>
  <si>
    <t>80</t>
  </si>
  <si>
    <r>
      <rPr>
        <u/>
        <sz val="10"/>
        <color theme="10"/>
        <rFont val="Cabin"/>
        <family val="2"/>
      </rPr>
      <t>育賢學校</t>
    </r>
  </si>
  <si>
    <r>
      <rPr>
        <u/>
        <sz val="10"/>
        <color theme="10"/>
        <rFont val="Cabin"/>
        <family val="2"/>
      </rPr>
      <t>金錢村何東學校</t>
    </r>
  </si>
  <si>
    <r>
      <rPr>
        <u/>
        <sz val="10"/>
        <color theme="10"/>
        <rFont val="Cabin"/>
        <family val="2"/>
      </rPr>
      <t>東莞學校</t>
    </r>
  </si>
  <si>
    <r>
      <rPr>
        <u/>
        <sz val="10"/>
        <color theme="10"/>
        <rFont val="Cabin"/>
        <family val="2"/>
      </rPr>
      <t>石湖墟公立學校</t>
    </r>
  </si>
  <si>
    <r>
      <rPr>
        <u/>
        <sz val="10"/>
        <color theme="10"/>
        <rFont val="Cabin"/>
        <family val="2"/>
      </rPr>
      <t>東華三院馬錦燦紀念小學</t>
    </r>
  </si>
  <si>
    <r>
      <rPr>
        <u/>
        <sz val="10"/>
        <color theme="10"/>
        <rFont val="Cabin"/>
        <family val="2"/>
      </rPr>
      <t>東華三院港九電器商聯會小學</t>
    </r>
  </si>
  <si>
    <r>
      <rPr>
        <u/>
        <sz val="10"/>
        <color theme="10"/>
        <rFont val="Cabin"/>
        <family val="2"/>
      </rPr>
      <t>聖公會榮真小學</t>
    </r>
  </si>
  <si>
    <r>
      <rPr>
        <u/>
        <sz val="10"/>
        <color theme="10"/>
        <rFont val="Cabin"/>
        <family val="2"/>
      </rPr>
      <t>鳳溪創新小學</t>
    </r>
  </si>
  <si>
    <r>
      <rPr>
        <u/>
        <sz val="10"/>
        <color theme="10"/>
        <rFont val="Cabin"/>
        <family val="2"/>
      </rPr>
      <t>香海正覺蓮社佛教陳式宏學校</t>
    </r>
  </si>
  <si>
    <r>
      <rPr>
        <u/>
        <sz val="10"/>
        <color theme="10"/>
        <rFont val="Cabin"/>
        <family val="2"/>
      </rPr>
      <t>上水惠州公立學校</t>
    </r>
  </si>
  <si>
    <r>
      <rPr>
        <u/>
        <sz val="10"/>
        <color theme="10"/>
        <rFont val="Cabin"/>
        <family val="2"/>
      </rPr>
      <t>李志達紀念學校</t>
    </r>
  </si>
  <si>
    <r>
      <rPr>
        <u/>
        <sz val="10"/>
        <color theme="10"/>
        <rFont val="Cabin"/>
        <family val="2"/>
      </rPr>
      <t>香海正覺蓮社佛教正慧小學</t>
    </r>
  </si>
  <si>
    <r>
      <rPr>
        <u/>
        <sz val="10"/>
        <color theme="10"/>
        <rFont val="Cabin"/>
        <family val="2"/>
      </rPr>
      <t>曾梅千禧學校</t>
    </r>
  </si>
  <si>
    <r>
      <rPr>
        <u/>
        <sz val="10"/>
        <color theme="10"/>
        <rFont val="Cabin"/>
        <family val="2"/>
      </rPr>
      <t>鳳溪第一小學</t>
    </r>
  </si>
  <si>
    <t>81</t>
  </si>
  <si>
    <r>
      <rPr>
        <u/>
        <sz val="10"/>
        <color theme="10"/>
        <rFont val="Cabin"/>
        <family val="2"/>
      </rPr>
      <t>打鼓嶺嶺英公立學校</t>
    </r>
  </si>
  <si>
    <r>
      <rPr>
        <u/>
        <sz val="10"/>
        <color theme="10"/>
        <rFont val="Cabin"/>
        <family val="2"/>
      </rPr>
      <t>粉嶺公立學校</t>
    </r>
  </si>
  <si>
    <r>
      <rPr>
        <u/>
        <sz val="10"/>
        <color theme="10"/>
        <rFont val="Cabin"/>
        <family val="2"/>
      </rPr>
      <t>寶血會培靈學校</t>
    </r>
  </si>
  <si>
    <r>
      <rPr>
        <u/>
        <sz val="10"/>
        <color theme="10"/>
        <rFont val="Cabin"/>
        <family val="2"/>
      </rPr>
      <t>上水宣道小學</t>
    </r>
  </si>
  <si>
    <r>
      <rPr>
        <u/>
        <sz val="10"/>
        <color theme="10"/>
        <rFont val="Cabin"/>
        <family val="2"/>
      </rPr>
      <t>五旬節靳茂生小學</t>
    </r>
  </si>
  <si>
    <r>
      <rPr>
        <u/>
        <sz val="10"/>
        <color theme="10"/>
        <rFont val="Cabin"/>
        <family val="2"/>
      </rPr>
      <t>粉嶺官立小學</t>
    </r>
  </si>
  <si>
    <r>
      <rPr>
        <u/>
        <sz val="10"/>
        <color theme="10"/>
        <rFont val="Cabin"/>
        <family val="2"/>
      </rPr>
      <t>基督教粉嶺神召會小學</t>
    </r>
  </si>
  <si>
    <r>
      <rPr>
        <u/>
        <sz val="10"/>
        <color theme="10"/>
        <rFont val="Cabin"/>
        <family val="2"/>
      </rPr>
      <t>聖公會嘉福榮真小學</t>
    </r>
  </si>
  <si>
    <r>
      <rPr>
        <u/>
        <sz val="10"/>
        <color theme="10"/>
        <rFont val="Cabin"/>
        <family val="2"/>
      </rPr>
      <t>五旬節于良發小學</t>
    </r>
  </si>
  <si>
    <r>
      <rPr>
        <u/>
        <sz val="10"/>
        <color theme="10"/>
        <rFont val="Cabin"/>
        <family val="2"/>
      </rPr>
      <t>香海正覺蓮社佛教正覺蓮社學校</t>
    </r>
  </si>
  <si>
    <r>
      <rPr>
        <u/>
        <sz val="10"/>
        <color theme="10"/>
        <rFont val="Cabin"/>
        <family val="2"/>
      </rPr>
      <t>鳳溪廖潤琛紀念學校</t>
    </r>
  </si>
  <si>
    <r>
      <rPr>
        <u/>
        <sz val="10"/>
        <color theme="10"/>
        <rFont val="Cabin"/>
        <family val="2"/>
      </rPr>
      <t>方樹福堂基金方樹泉小學</t>
    </r>
  </si>
  <si>
    <t>83</t>
  </si>
  <si>
    <r>
      <rPr>
        <u/>
        <sz val="10"/>
        <color theme="10"/>
        <rFont val="Cabin"/>
        <family val="2"/>
      </rPr>
      <t>山咀公立學校</t>
    </r>
  </si>
  <si>
    <r>
      <rPr>
        <u/>
        <sz val="10"/>
        <color theme="10"/>
        <rFont val="Cabin"/>
        <family val="2"/>
      </rPr>
      <t>沙頭角中心小學</t>
    </r>
  </si>
  <si>
    <t>84</t>
  </si>
  <si>
    <r>
      <rPr>
        <u/>
        <sz val="10"/>
        <color theme="10"/>
        <rFont val="Cabin"/>
        <family val="2"/>
      </rPr>
      <t>香港教育學院賽馬會小學</t>
    </r>
  </si>
  <si>
    <r>
      <rPr>
        <u/>
        <sz val="10"/>
        <color theme="10"/>
        <rFont val="Cabin"/>
        <family val="2"/>
      </rPr>
      <t>大埔崇德黃建常紀念學校</t>
    </r>
  </si>
  <si>
    <r>
      <rPr>
        <u/>
        <sz val="10"/>
        <color theme="10"/>
        <rFont val="Cabin"/>
        <family val="2"/>
      </rPr>
      <t>港九街坊婦女會孫方中小學</t>
    </r>
  </si>
  <si>
    <r>
      <rPr>
        <u/>
        <sz val="10"/>
        <color theme="10"/>
        <rFont val="Cabin"/>
        <family val="2"/>
      </rPr>
      <t>聖公會阮鄭夢芹銀禧小學</t>
    </r>
  </si>
  <si>
    <r>
      <rPr>
        <u/>
        <sz val="10"/>
        <color theme="10"/>
        <rFont val="Cabin"/>
        <family val="2"/>
      </rPr>
      <t>三水同鄉會禤景榮學校</t>
    </r>
  </si>
  <si>
    <r>
      <rPr>
        <u/>
        <sz val="10"/>
        <color theme="10"/>
        <rFont val="Cabin"/>
        <family val="2"/>
      </rPr>
      <t>保良局田家炳小學</t>
    </r>
  </si>
  <si>
    <r>
      <rPr>
        <u/>
        <sz val="10"/>
        <color theme="10"/>
        <rFont val="Cabin"/>
        <family val="2"/>
      </rPr>
      <t>天主教聖母聖心小學</t>
    </r>
  </si>
  <si>
    <r>
      <rPr>
        <u/>
        <sz val="10"/>
        <color theme="10"/>
        <rFont val="Cabin"/>
        <family val="2"/>
      </rPr>
      <t>林村公立黃福鑾紀念學校</t>
    </r>
  </si>
  <si>
    <r>
      <rPr>
        <u/>
        <sz val="10"/>
        <color theme="10"/>
        <rFont val="Cabin"/>
        <family val="2"/>
      </rPr>
      <t>香港道教聯合會雲泉吳禮和紀念學校</t>
    </r>
  </si>
  <si>
    <r>
      <rPr>
        <u/>
        <sz val="10"/>
        <color theme="10"/>
        <rFont val="Cabin"/>
        <family val="2"/>
      </rPr>
      <t>大埔浸信會公立學校</t>
    </r>
  </si>
  <si>
    <r>
      <rPr>
        <u/>
        <sz val="10"/>
        <color theme="10"/>
        <rFont val="Cabin"/>
        <family val="2"/>
      </rPr>
      <t>仁濟醫院蔡衍濤小學</t>
    </r>
  </si>
  <si>
    <r>
      <rPr>
        <u/>
        <sz val="10"/>
        <color theme="10"/>
        <rFont val="Cabin"/>
        <family val="2"/>
      </rPr>
      <t>大埔舊墟公立學校</t>
    </r>
  </si>
  <si>
    <r>
      <rPr>
        <u/>
        <sz val="10"/>
        <color theme="10"/>
        <rFont val="Cabin"/>
        <family val="2"/>
      </rPr>
      <t>聖公會阮鄭夢芹小學</t>
    </r>
  </si>
  <si>
    <r>
      <rPr>
        <u/>
        <sz val="10"/>
        <color theme="10"/>
        <rFont val="Cabin"/>
        <family val="2"/>
      </rPr>
      <t>保良局田家炳千禧小學</t>
    </r>
  </si>
  <si>
    <r>
      <rPr>
        <u/>
        <sz val="10"/>
        <color theme="10"/>
        <rFont val="Cabin"/>
        <family val="2"/>
      </rPr>
      <t>大埔官立小學</t>
    </r>
  </si>
  <si>
    <r>
      <rPr>
        <u/>
        <sz val="10"/>
        <color theme="10"/>
        <rFont val="Cabin"/>
        <family val="2"/>
      </rPr>
      <t>大埔循道衛理小學</t>
    </r>
  </si>
  <si>
    <r>
      <rPr>
        <u/>
        <sz val="10"/>
        <color theme="10"/>
        <rFont val="Cabin"/>
        <family val="2"/>
      </rPr>
      <t>大埔舊墟公立學校（寶湖道）</t>
    </r>
  </si>
  <si>
    <t>88</t>
  </si>
  <si>
    <r>
      <rPr>
        <u/>
        <sz val="10"/>
        <color theme="10"/>
        <rFont val="Cabin"/>
        <family val="2"/>
      </rPr>
      <t>迦密愛禮信小學</t>
    </r>
  </si>
  <si>
    <r>
      <rPr>
        <u/>
        <sz val="10"/>
        <color theme="10"/>
        <rFont val="Cabin"/>
        <family val="2"/>
      </rPr>
      <t>東莞工商總會張煌偉小學</t>
    </r>
  </si>
  <si>
    <r>
      <rPr>
        <u/>
        <sz val="10"/>
        <color theme="10"/>
        <rFont val="Cabin"/>
        <family val="2"/>
      </rPr>
      <t>東華三院冼次雲小學</t>
    </r>
  </si>
  <si>
    <r>
      <rPr>
        <u/>
        <sz val="10"/>
        <color theme="10"/>
        <rFont val="Cabin"/>
        <family val="2"/>
      </rPr>
      <t>香港中文大學校友會聯會張煊昌學校</t>
    </r>
  </si>
  <si>
    <r>
      <rPr>
        <u/>
        <sz val="10"/>
        <color theme="10"/>
        <rFont val="Cabin"/>
        <family val="2"/>
      </rPr>
      <t>循理會美林小學</t>
    </r>
  </si>
  <si>
    <r>
      <rPr>
        <u/>
        <sz val="10"/>
        <color theme="10"/>
        <rFont val="Cabin"/>
        <family val="2"/>
      </rPr>
      <t>九龍城浸信會禧年（恩平）小學</t>
    </r>
  </si>
  <si>
    <r>
      <rPr>
        <u/>
        <sz val="10"/>
        <color theme="10"/>
        <rFont val="Cabin"/>
        <family val="2"/>
      </rPr>
      <t>聖母無玷聖心學校</t>
    </r>
  </si>
  <si>
    <r>
      <rPr>
        <u/>
        <sz val="10"/>
        <color theme="10"/>
        <rFont val="Cabin"/>
        <family val="2"/>
      </rPr>
      <t>香港九龍塘基督教中華宣道會陳元喜小學</t>
    </r>
  </si>
  <si>
    <r>
      <rPr>
        <u/>
        <sz val="10"/>
        <color theme="10"/>
        <rFont val="Cabin"/>
        <family val="2"/>
      </rPr>
      <t>沙田官立小學</t>
    </r>
  </si>
  <si>
    <r>
      <rPr>
        <u/>
        <sz val="10"/>
        <color theme="10"/>
        <rFont val="Cabin"/>
        <family val="2"/>
      </rPr>
      <t>循理會白普理基金循理小學</t>
    </r>
  </si>
  <si>
    <r>
      <rPr>
        <u/>
        <sz val="10"/>
        <color theme="10"/>
        <rFont val="Cabin"/>
        <family val="2"/>
      </rPr>
      <t>保良局王賜豪（田心谷）小學</t>
    </r>
  </si>
  <si>
    <t>89</t>
  </si>
  <si>
    <r>
      <rPr>
        <u/>
        <sz val="10"/>
        <color theme="10"/>
        <rFont val="Cabin"/>
        <family val="2"/>
      </rPr>
      <t>九龍城浸信會禧年小學</t>
    </r>
  </si>
  <si>
    <r>
      <rPr>
        <u/>
        <sz val="10"/>
        <color theme="10"/>
        <rFont val="Cabin"/>
        <family val="2"/>
      </rPr>
      <t>基督教香港信義會馬鞍山信義學校</t>
    </r>
  </si>
  <si>
    <r>
      <rPr>
        <u/>
        <sz val="10"/>
        <color theme="10"/>
        <rFont val="Cabin"/>
        <family val="2"/>
      </rPr>
      <t>吳氏宗親總會泰伯紀念學校</t>
    </r>
  </si>
  <si>
    <r>
      <rPr>
        <u/>
        <sz val="10"/>
        <color theme="10"/>
        <rFont val="Cabin"/>
        <family val="2"/>
      </rPr>
      <t>保良局雨川小學</t>
    </r>
  </si>
  <si>
    <r>
      <rPr>
        <u/>
        <sz val="10"/>
        <color theme="10"/>
        <rFont val="Cabin"/>
        <family val="2"/>
      </rPr>
      <t>聖公會馬鞍山主風小學</t>
    </r>
  </si>
  <si>
    <r>
      <rPr>
        <u/>
        <sz val="10"/>
        <color theme="10"/>
        <rFont val="Cabin"/>
        <family val="2"/>
      </rPr>
      <t>香港道教聯合會純陽小學</t>
    </r>
  </si>
  <si>
    <t>香港九龍塘基督教中華宣道會台山陳元喜小學</t>
  </si>
  <si>
    <r>
      <rPr>
        <u/>
        <sz val="10"/>
        <color theme="10"/>
        <rFont val="Cabin"/>
        <family val="2"/>
      </rPr>
      <t>香港九龍塘基督教中華宣道會台山陳元喜小學</t>
    </r>
  </si>
  <si>
    <r>
      <rPr>
        <u/>
        <sz val="10"/>
        <color theme="10"/>
        <rFont val="Cabin"/>
        <family val="2"/>
      </rPr>
      <t>馬鞍山聖若瑟小學</t>
    </r>
  </si>
  <si>
    <r>
      <rPr>
        <u/>
        <sz val="10"/>
        <color theme="10"/>
        <rFont val="Cabin"/>
        <family val="2"/>
      </rPr>
      <t>馬鞍山循道衛理小學</t>
    </r>
  </si>
  <si>
    <r>
      <rPr>
        <u/>
        <sz val="10"/>
        <color theme="10"/>
        <rFont val="Cabin"/>
        <family val="2"/>
      </rPr>
      <t>馬鞍山靈糧小學</t>
    </r>
  </si>
  <si>
    <t>91</t>
  </si>
  <si>
    <r>
      <rPr>
        <u/>
        <sz val="10"/>
        <color theme="10"/>
        <rFont val="Cabin"/>
        <family val="2"/>
      </rPr>
      <t>沙田崇真學校</t>
    </r>
  </si>
  <si>
    <r>
      <rPr>
        <u/>
        <sz val="10"/>
        <color theme="10"/>
        <rFont val="Cabin"/>
        <family val="2"/>
      </rPr>
      <t>沙田圍胡素貞博士紀念學校</t>
    </r>
  </si>
  <si>
    <r>
      <rPr>
        <u/>
        <sz val="10"/>
        <color theme="10"/>
        <rFont val="Cabin"/>
        <family val="2"/>
      </rPr>
      <t>救世軍田家炳學校</t>
    </r>
  </si>
  <si>
    <r>
      <rPr>
        <u/>
        <sz val="10"/>
        <color theme="10"/>
        <rFont val="Cabin"/>
        <family val="2"/>
      </rPr>
      <t>沙田循道衛理小學</t>
    </r>
  </si>
  <si>
    <r>
      <rPr>
        <u/>
        <sz val="10"/>
        <color theme="10"/>
        <rFont val="Cabin"/>
        <family val="2"/>
      </rPr>
      <t>保良局蕭漢森小學</t>
    </r>
  </si>
  <si>
    <r>
      <rPr>
        <u/>
        <sz val="10"/>
        <color theme="10"/>
        <rFont val="Cabin"/>
        <family val="2"/>
      </rPr>
      <t>基督教香港信義會禾輋信義學校</t>
    </r>
  </si>
  <si>
    <r>
      <rPr>
        <u/>
        <sz val="10"/>
        <color theme="10"/>
        <rFont val="Cabin"/>
        <family val="2"/>
      </rPr>
      <t>天主教聖華學校</t>
    </r>
  </si>
  <si>
    <r>
      <rPr>
        <u/>
        <sz val="10"/>
        <color theme="10"/>
        <rFont val="Cabin"/>
        <family val="2"/>
      </rPr>
      <t>慈航學校</t>
    </r>
  </si>
  <si>
    <r>
      <rPr>
        <u/>
        <sz val="10"/>
        <color theme="10"/>
        <rFont val="Cabin"/>
        <family val="2"/>
      </rPr>
      <t>世界龍岡學校黃耀南小學</t>
    </r>
  </si>
  <si>
    <r>
      <rPr>
        <u/>
        <sz val="10"/>
        <color theme="10"/>
        <rFont val="Cabin"/>
        <family val="2"/>
      </rPr>
      <t>浸信會呂明才小學</t>
    </r>
  </si>
  <si>
    <r>
      <rPr>
        <u/>
        <sz val="10"/>
        <color theme="10"/>
        <rFont val="Cabin"/>
        <family val="2"/>
      </rPr>
      <t>培基小學</t>
    </r>
  </si>
  <si>
    <r>
      <rPr>
        <u/>
        <sz val="10"/>
        <color theme="10"/>
        <rFont val="Cabin"/>
        <family val="2"/>
      </rPr>
      <t>保良局朱正賢小學</t>
    </r>
  </si>
  <si>
    <r>
      <rPr>
        <u/>
        <sz val="10"/>
        <color theme="10"/>
        <rFont val="Cabin"/>
        <family val="2"/>
      </rPr>
      <t>胡素貞博士紀念學校</t>
    </r>
  </si>
  <si>
    <r>
      <rPr>
        <u/>
        <sz val="10"/>
        <color theme="10"/>
        <rFont val="Cabin"/>
        <family val="2"/>
      </rPr>
      <t>聖公會主風小學</t>
    </r>
  </si>
  <si>
    <r>
      <rPr>
        <u/>
        <sz val="10"/>
        <color theme="10"/>
        <rFont val="Cabin"/>
        <family val="2"/>
      </rPr>
      <t>路德會梁鉅鏐小學</t>
    </r>
  </si>
  <si>
    <r>
      <rPr>
        <u/>
        <sz val="10"/>
        <color theme="10"/>
        <rFont val="Cabin"/>
        <family val="2"/>
      </rPr>
      <t>浸信會沙田圍呂明才小學</t>
    </r>
  </si>
  <si>
    <t>95</t>
  </si>
  <si>
    <r>
      <rPr>
        <u/>
        <sz val="10"/>
        <color theme="10"/>
        <rFont val="Cabin"/>
        <family val="2"/>
      </rPr>
      <t>西貢崇真天主教學校（小學部）</t>
    </r>
  </si>
  <si>
    <r>
      <rPr>
        <u/>
        <sz val="10"/>
        <color theme="10"/>
        <rFont val="Cabin"/>
        <family val="2"/>
      </rPr>
      <t>景林天主教小學</t>
    </r>
  </si>
  <si>
    <r>
      <rPr>
        <u/>
        <sz val="10"/>
        <color theme="10"/>
        <rFont val="Cabin"/>
        <family val="2"/>
      </rPr>
      <t>樂善堂劉德學校</t>
    </r>
  </si>
  <si>
    <r>
      <rPr>
        <u/>
        <sz val="10"/>
        <color theme="10"/>
        <rFont val="Cabin"/>
        <family val="2"/>
      </rPr>
      <t>基督教宣道會宣基小學</t>
    </r>
  </si>
  <si>
    <r>
      <rPr>
        <u/>
        <sz val="10"/>
        <color theme="10"/>
        <rFont val="Cabin"/>
        <family val="2"/>
      </rPr>
      <t>東華三院王余家潔紀念小學</t>
    </r>
  </si>
  <si>
    <r>
      <rPr>
        <u/>
        <sz val="10"/>
        <color theme="10"/>
        <rFont val="Cabin"/>
        <family val="2"/>
      </rPr>
      <t>保良局黃永樹小學</t>
    </r>
  </si>
  <si>
    <r>
      <rPr>
        <u/>
        <sz val="10"/>
        <color theme="10"/>
        <rFont val="Cabin"/>
        <family val="2"/>
      </rPr>
      <t>天主教聖安德肋小學</t>
    </r>
  </si>
  <si>
    <r>
      <rPr>
        <u/>
        <sz val="10"/>
        <color theme="10"/>
        <rFont val="Cabin"/>
        <family val="2"/>
      </rPr>
      <t>將軍澳天主教小學</t>
    </r>
  </si>
  <si>
    <r>
      <rPr>
        <u/>
        <sz val="10"/>
        <color theme="10"/>
        <rFont val="Cabin"/>
        <family val="2"/>
      </rPr>
      <t>港澳信義會明道小學</t>
    </r>
  </si>
  <si>
    <r>
      <rPr>
        <u/>
        <sz val="10"/>
        <color theme="10"/>
        <rFont val="Cabin"/>
        <family val="2"/>
      </rPr>
      <t>仁愛堂田家炳小學</t>
    </r>
  </si>
  <si>
    <r>
      <rPr>
        <u/>
        <sz val="10"/>
        <color theme="10"/>
        <rFont val="Cabin"/>
        <family val="2"/>
      </rPr>
      <t>西貢中心李少欽紀念學校</t>
    </r>
  </si>
  <si>
    <r>
      <rPr>
        <u/>
        <sz val="10"/>
        <color theme="10"/>
        <rFont val="Cabin"/>
        <family val="2"/>
      </rPr>
      <t>保良局馮晴紀念小學</t>
    </r>
  </si>
  <si>
    <r>
      <rPr>
        <u/>
        <sz val="10"/>
        <color theme="10"/>
        <rFont val="Cabin"/>
        <family val="2"/>
      </rPr>
      <t>港澳信義會小學</t>
    </r>
  </si>
  <si>
    <r>
      <rPr>
        <u/>
        <sz val="10"/>
        <color theme="10"/>
        <rFont val="Cabin"/>
        <family val="2"/>
      </rPr>
      <t>順德聯誼總會梁潔華小學</t>
    </r>
  </si>
  <si>
    <r>
      <rPr>
        <u/>
        <sz val="10"/>
        <color theme="10"/>
        <rFont val="Cabin"/>
        <family val="2"/>
      </rPr>
      <t>將軍澳循道衛理小學</t>
    </r>
  </si>
  <si>
    <r>
      <rPr>
        <u/>
        <sz val="10"/>
        <color theme="10"/>
        <rFont val="Cabin"/>
        <family val="2"/>
      </rPr>
      <t>將軍澳官立小學</t>
    </r>
  </si>
  <si>
    <r>
      <rPr>
        <u/>
        <sz val="10"/>
        <color theme="10"/>
        <rFont val="Cabin"/>
        <family val="2"/>
      </rPr>
      <t>香海正覺蓮社佛教黃藻森學校</t>
    </r>
  </si>
  <si>
    <r>
      <rPr>
        <u/>
        <sz val="10"/>
        <color theme="10"/>
        <rFont val="Cabin"/>
        <family val="2"/>
      </rPr>
      <t>基督教神召會梁省德小學</t>
    </r>
  </si>
  <si>
    <r>
      <rPr>
        <u/>
        <sz val="10"/>
        <color theme="10"/>
        <rFont val="Cabin"/>
        <family val="2"/>
      </rPr>
      <t>聖公會將軍澳基德小學</t>
    </r>
  </si>
  <si>
    <r>
      <rPr>
        <u/>
        <sz val="10"/>
        <color theme="10"/>
        <rFont val="Cabin"/>
        <family val="2"/>
      </rPr>
      <t>仁濟醫院陳耀星小學</t>
    </r>
  </si>
  <si>
    <r>
      <rPr>
        <u/>
        <sz val="10"/>
        <color theme="10"/>
        <rFont val="Cabin"/>
        <family val="2"/>
      </rPr>
      <t>博愛醫院陳國威小學</t>
    </r>
  </si>
  <si>
    <r>
      <rPr>
        <u/>
        <sz val="10"/>
        <color theme="10"/>
        <rFont val="Cabin"/>
        <family val="2"/>
      </rPr>
      <t>佛教志蓮小學</t>
    </r>
  </si>
  <si>
    <t>96</t>
  </si>
  <si>
    <r>
      <rPr>
        <u/>
        <sz val="10"/>
        <color theme="10"/>
        <rFont val="Cabin"/>
        <family val="2"/>
      </rPr>
      <t>南丫北段公立小學</t>
    </r>
  </si>
  <si>
    <t>97</t>
  </si>
  <si>
    <r>
      <rPr>
        <u/>
        <sz val="10"/>
        <color theme="10"/>
        <rFont val="Cabin"/>
        <family val="2"/>
      </rPr>
      <t>中華基督教會長洲堂錦江小學</t>
    </r>
  </si>
  <si>
    <r>
      <rPr>
        <u/>
        <sz val="10"/>
        <color theme="10"/>
        <rFont val="Cabin"/>
        <family val="2"/>
      </rPr>
      <t>長洲聖心學校</t>
    </r>
  </si>
  <si>
    <r>
      <rPr>
        <u/>
        <sz val="10"/>
        <color theme="10"/>
        <rFont val="Cabin"/>
        <family val="2"/>
      </rPr>
      <t>國民學校</t>
    </r>
  </si>
  <si>
    <t>98</t>
  </si>
  <si>
    <r>
      <rPr>
        <u/>
        <sz val="10"/>
        <color theme="10"/>
        <rFont val="Cabin"/>
        <family val="2"/>
      </rPr>
      <t>杯澳公立學校</t>
    </r>
  </si>
  <si>
    <r>
      <rPr>
        <u/>
        <sz val="10"/>
        <color theme="10"/>
        <rFont val="Cabin"/>
        <family val="2"/>
      </rPr>
      <t>梅窩學校</t>
    </r>
  </si>
  <si>
    <r>
      <rPr>
        <u/>
        <sz val="10"/>
        <color theme="10"/>
        <rFont val="Cabin"/>
        <family val="2"/>
      </rPr>
      <t>中華基督教會大澳小學</t>
    </r>
  </si>
  <si>
    <r>
      <rPr>
        <u/>
        <sz val="10"/>
        <color theme="10"/>
        <rFont val="Cabin"/>
        <family val="2"/>
      </rPr>
      <t>救世軍林拔中紀念學校</t>
    </r>
  </si>
  <si>
    <r>
      <rPr>
        <u/>
        <sz val="10"/>
        <color theme="10"/>
        <rFont val="Cabin"/>
        <family val="2"/>
      </rPr>
      <t>靈糧堂秀德小學</t>
    </r>
  </si>
  <si>
    <r>
      <rPr>
        <u/>
        <sz val="10"/>
        <color theme="10"/>
        <rFont val="Cabin"/>
        <family val="2"/>
      </rPr>
      <t>青松侯寶垣小學</t>
    </r>
  </si>
  <si>
    <r>
      <rPr>
        <u/>
        <sz val="10"/>
        <color theme="10"/>
        <rFont val="Cabin"/>
        <family val="2"/>
      </rPr>
      <t>寶安商會溫浩根小學</t>
    </r>
  </si>
  <si>
    <r>
      <rPr>
        <u/>
        <sz val="10"/>
        <color theme="10"/>
        <rFont val="Cabin"/>
        <family val="2"/>
      </rPr>
      <t>香港教育工作者聯會黃楚標學校</t>
    </r>
  </si>
  <si>
    <t>99</t>
  </si>
  <si>
    <r>
      <rPr>
        <u/>
        <sz val="10"/>
        <color theme="10"/>
        <rFont val="Cabin"/>
        <family val="2"/>
      </rPr>
      <t>聖家學校</t>
    </r>
  </si>
  <si>
    <r>
      <rPr>
        <u/>
        <sz val="10"/>
        <color theme="10"/>
        <rFont val="Cabin"/>
        <family val="2"/>
      </rPr>
      <t>聖公會偉倫小學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</si>
</sst>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;###0"/>
  </numFmts>
  <fonts count="20">
    <font>
      <sz val="10"/>
      <color theme="1"/>
      <name val="Arial"/>
      <family val="2"/>
      <charset val="136"/>
    </font>
    <font>
      <sz val="9"/>
      <name val="Arial"/>
      <family val="2"/>
      <charset val="136"/>
    </font>
    <font>
      <sz val="10"/>
      <color theme="1"/>
      <name val="細明體"/>
      <family val="3"/>
      <charset val="136"/>
    </font>
    <font>
      <sz val="9"/>
      <color rgb="FF000000"/>
      <name val="Times New Roman"/>
      <family val="1"/>
    </font>
    <font>
      <sz val="8"/>
      <color rgb="FF000000"/>
      <name val="Microsoft JhengHei"/>
      <family val="2"/>
    </font>
    <font>
      <sz val="8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2"/>
    </font>
    <font>
      <sz val="8"/>
      <name val="Microsoft JhengHei"/>
      <family val="2"/>
    </font>
    <font>
      <sz val="8"/>
      <name val="Times New Roman"/>
      <family val="1"/>
    </font>
    <font>
      <sz val="8"/>
      <color rgb="FF000000"/>
      <name val="PMingLiU"/>
      <family val="1"/>
    </font>
    <font>
      <sz val="8"/>
      <color rgb="FF000000"/>
      <name val="MingLiU_HKSCS"/>
      <family val="1"/>
    </font>
    <font>
      <sz val="8"/>
      <color rgb="FF000000"/>
      <name val="MingLiU"/>
      <family val="3"/>
    </font>
    <font>
      <sz val="8"/>
      <color rgb="FF000000"/>
      <name val="BatangChe"/>
      <family val="3"/>
    </font>
    <font>
      <sz val="10"/>
      <color rgb="FF636468"/>
      <name val="Tahoma"/>
      <family val="2"/>
    </font>
    <font>
      <u/>
      <sz val="10"/>
      <color theme="10"/>
      <name val="Arial"/>
      <family val="2"/>
      <charset val="136"/>
    </font>
    <font>
      <u/>
      <sz val="10"/>
      <color theme="10"/>
      <name val="細明體"/>
      <family val="3"/>
      <charset val="136"/>
    </font>
    <font>
      <u/>
      <sz val="10"/>
      <color theme="10"/>
      <name val="Arial"/>
      <family val="2"/>
    </font>
    <font>
      <u/>
      <sz val="10"/>
      <color theme="10"/>
      <name val="Cabin"/>
      <family val="2"/>
    </font>
    <font>
      <sz val="9"/>
      <color rgb="FF636468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15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6" fillId="0" borderId="1" xfId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176" fontId="7" fillId="0" borderId="1" xfId="1" applyNumberFormat="1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center" vertical="top"/>
    </xf>
    <xf numFmtId="0" fontId="0" fillId="3" borderId="0" xfId="0" applyFill="1">
      <alignment vertical="center"/>
    </xf>
    <xf numFmtId="0" fontId="10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/>
    </xf>
    <xf numFmtId="0" fontId="0" fillId="4" borderId="0" xfId="0" applyFill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>
      <alignment vertical="center"/>
    </xf>
    <xf numFmtId="0" fontId="3" fillId="2" borderId="0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center" vertical="top"/>
    </xf>
    <xf numFmtId="0" fontId="0" fillId="5" borderId="0" xfId="0" applyFill="1">
      <alignment vertical="center"/>
    </xf>
    <xf numFmtId="0" fontId="0" fillId="0" borderId="0" xfId="0" applyBorder="1">
      <alignment vertical="center"/>
    </xf>
    <xf numFmtId="0" fontId="2" fillId="6" borderId="0" xfId="0" applyFont="1" applyFill="1">
      <alignment vertical="center"/>
    </xf>
    <xf numFmtId="0" fontId="14" fillId="7" borderId="2" xfId="0" applyFont="1" applyFill="1" applyBorder="1" applyAlignment="1">
      <alignment horizontal="left" vertical="top" wrapText="1"/>
    </xf>
    <xf numFmtId="0" fontId="15" fillId="7" borderId="2" xfId="2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14" fillId="0" borderId="3" xfId="0" applyFont="1" applyBorder="1" applyAlignment="1">
      <alignment horizontal="left" vertical="top" wrapText="1"/>
    </xf>
    <xf numFmtId="0" fontId="16" fillId="0" borderId="0" xfId="2" applyFont="1" applyBorder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15" fillId="0" borderId="0" xfId="2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14" fillId="0" borderId="2" xfId="0" applyFont="1" applyBorder="1" applyAlignment="1">
      <alignment horizontal="left" vertical="top" wrapText="1"/>
    </xf>
    <xf numFmtId="0" fontId="16" fillId="0" borderId="2" xfId="2" applyFont="1" applyBorder="1" applyAlignment="1">
      <alignment horizontal="left" vertical="top" wrapText="1"/>
    </xf>
    <xf numFmtId="0" fontId="14" fillId="7" borderId="3" xfId="0" applyFont="1" applyFill="1" applyBorder="1" applyAlignment="1">
      <alignment horizontal="left" vertical="top" wrapText="1"/>
    </xf>
    <xf numFmtId="0" fontId="16" fillId="7" borderId="0" xfId="2" applyFont="1" applyFill="1" applyBorder="1" applyAlignment="1">
      <alignment horizontal="left" vertical="top" wrapText="1"/>
    </xf>
    <xf numFmtId="0" fontId="15" fillId="0" borderId="2" xfId="2" applyBorder="1" applyAlignment="1">
      <alignment horizontal="left" vertical="top" wrapText="1"/>
    </xf>
    <xf numFmtId="0" fontId="15" fillId="7" borderId="0" xfId="2" applyFill="1" applyBorder="1" applyAlignment="1">
      <alignment horizontal="left" vertical="top" wrapText="1"/>
    </xf>
    <xf numFmtId="0" fontId="14" fillId="8" borderId="2" xfId="0" applyFont="1" applyFill="1" applyBorder="1" applyAlignment="1">
      <alignment horizontal="left" vertical="top" wrapText="1"/>
    </xf>
    <xf numFmtId="0" fontId="15" fillId="8" borderId="2" xfId="2" applyFill="1" applyBorder="1" applyAlignment="1">
      <alignment horizontal="left" vertical="top" wrapText="1"/>
    </xf>
    <xf numFmtId="0" fontId="14" fillId="8" borderId="3" xfId="0" applyFont="1" applyFill="1" applyBorder="1" applyAlignment="1">
      <alignment horizontal="left" vertical="top" wrapText="1"/>
    </xf>
    <xf numFmtId="0" fontId="15" fillId="8" borderId="0" xfId="2" applyFill="1" applyBorder="1" applyAlignment="1">
      <alignment horizontal="left" vertical="top" wrapText="1"/>
    </xf>
    <xf numFmtId="0" fontId="14" fillId="8" borderId="0" xfId="0" applyFont="1" applyFill="1" applyBorder="1" applyAlignment="1">
      <alignment horizontal="left" vertical="top" wrapText="1"/>
    </xf>
    <xf numFmtId="0" fontId="14" fillId="7" borderId="0" xfId="0" applyFont="1" applyFill="1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19" fillId="0" borderId="2" xfId="0" applyFont="1" applyBorder="1" applyAlignment="1">
      <alignment horizontal="left" vertical="center" wrapText="1"/>
    </xf>
    <xf numFmtId="0" fontId="15" fillId="7" borderId="0" xfId="2" applyFill="1" applyAlignment="1">
      <alignment horizontal="left" vertical="top" wrapText="1"/>
    </xf>
    <xf numFmtId="0" fontId="15" fillId="8" borderId="0" xfId="2" applyFill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17</xdr:row>
      <xdr:rowOff>0</xdr:rowOff>
    </xdr:to>
    <xdr:pic>
      <xdr:nvPicPr>
        <xdr:cNvPr id="2" name="Picture 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67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16</xdr:row>
      <xdr:rowOff>0</xdr:rowOff>
    </xdr:from>
    <xdr:to>
      <xdr:col>9</xdr:col>
      <xdr:colOff>314325</xdr:colOff>
      <xdr:row>17</xdr:row>
      <xdr:rowOff>0</xdr:rowOff>
    </xdr:to>
    <xdr:pic>
      <xdr:nvPicPr>
        <xdr:cNvPr id="3" name="Picture 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67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17</xdr:row>
      <xdr:rowOff>0</xdr:rowOff>
    </xdr:to>
    <xdr:pic>
      <xdr:nvPicPr>
        <xdr:cNvPr id="4" name="Picture 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67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16</xdr:row>
      <xdr:rowOff>0</xdr:rowOff>
    </xdr:from>
    <xdr:to>
      <xdr:col>9</xdr:col>
      <xdr:colOff>314325</xdr:colOff>
      <xdr:row>17</xdr:row>
      <xdr:rowOff>0</xdr:rowOff>
    </xdr:to>
    <xdr:pic>
      <xdr:nvPicPr>
        <xdr:cNvPr id="5" name="Picture 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67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8</xdr:row>
      <xdr:rowOff>0</xdr:rowOff>
    </xdr:to>
    <xdr:pic>
      <xdr:nvPicPr>
        <xdr:cNvPr id="6" name="Picture 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17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7</xdr:row>
      <xdr:rowOff>0</xdr:rowOff>
    </xdr:from>
    <xdr:to>
      <xdr:col>9</xdr:col>
      <xdr:colOff>314325</xdr:colOff>
      <xdr:row>8</xdr:row>
      <xdr:rowOff>0</xdr:rowOff>
    </xdr:to>
    <xdr:pic>
      <xdr:nvPicPr>
        <xdr:cNvPr id="7" name="Picture 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17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161925</xdr:rowOff>
    </xdr:to>
    <xdr:pic>
      <xdr:nvPicPr>
        <xdr:cNvPr id="8" name="Picture 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8</xdr:row>
      <xdr:rowOff>0</xdr:rowOff>
    </xdr:from>
    <xdr:to>
      <xdr:col>9</xdr:col>
      <xdr:colOff>314325</xdr:colOff>
      <xdr:row>8</xdr:row>
      <xdr:rowOff>161925</xdr:rowOff>
    </xdr:to>
    <xdr:pic>
      <xdr:nvPicPr>
        <xdr:cNvPr id="9" name="Picture 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10" name="Picture 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66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10</xdr:row>
      <xdr:rowOff>0</xdr:rowOff>
    </xdr:from>
    <xdr:to>
      <xdr:col>9</xdr:col>
      <xdr:colOff>314325</xdr:colOff>
      <xdr:row>10</xdr:row>
      <xdr:rowOff>152400</xdr:rowOff>
    </xdr:to>
    <xdr:pic>
      <xdr:nvPicPr>
        <xdr:cNvPr id="11" name="Picture 1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66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10</xdr:row>
      <xdr:rowOff>0</xdr:rowOff>
    </xdr:to>
    <xdr:pic>
      <xdr:nvPicPr>
        <xdr:cNvPr id="12" name="Picture 1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50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9</xdr:row>
      <xdr:rowOff>0</xdr:rowOff>
    </xdr:from>
    <xdr:to>
      <xdr:col>9</xdr:col>
      <xdr:colOff>314325</xdr:colOff>
      <xdr:row>10</xdr:row>
      <xdr:rowOff>0</xdr:rowOff>
    </xdr:to>
    <xdr:pic>
      <xdr:nvPicPr>
        <xdr:cNvPr id="13" name="Picture 1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50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17</xdr:row>
      <xdr:rowOff>0</xdr:rowOff>
    </xdr:to>
    <xdr:pic>
      <xdr:nvPicPr>
        <xdr:cNvPr id="14" name="Picture 1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67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16</xdr:row>
      <xdr:rowOff>0</xdr:rowOff>
    </xdr:from>
    <xdr:to>
      <xdr:col>9</xdr:col>
      <xdr:colOff>314325</xdr:colOff>
      <xdr:row>17</xdr:row>
      <xdr:rowOff>0</xdr:rowOff>
    </xdr:to>
    <xdr:pic>
      <xdr:nvPicPr>
        <xdr:cNvPr id="15" name="Picture 1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67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16" name="Picture 1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00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12</xdr:row>
      <xdr:rowOff>0</xdr:rowOff>
    </xdr:from>
    <xdr:to>
      <xdr:col>9</xdr:col>
      <xdr:colOff>314325</xdr:colOff>
      <xdr:row>12</xdr:row>
      <xdr:rowOff>152400</xdr:rowOff>
    </xdr:to>
    <xdr:pic>
      <xdr:nvPicPr>
        <xdr:cNvPr id="17" name="Picture 1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00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4</xdr:row>
      <xdr:rowOff>0</xdr:rowOff>
    </xdr:to>
    <xdr:pic>
      <xdr:nvPicPr>
        <xdr:cNvPr id="18" name="Picture 1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0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</xdr:row>
      <xdr:rowOff>0</xdr:rowOff>
    </xdr:from>
    <xdr:to>
      <xdr:col>9</xdr:col>
      <xdr:colOff>314325</xdr:colOff>
      <xdr:row>4</xdr:row>
      <xdr:rowOff>0</xdr:rowOff>
    </xdr:to>
    <xdr:pic>
      <xdr:nvPicPr>
        <xdr:cNvPr id="19" name="Picture 1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0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20" name="Picture 1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33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</xdr:row>
      <xdr:rowOff>0</xdr:rowOff>
    </xdr:from>
    <xdr:to>
      <xdr:col>9</xdr:col>
      <xdr:colOff>314325</xdr:colOff>
      <xdr:row>2</xdr:row>
      <xdr:rowOff>152400</xdr:rowOff>
    </xdr:to>
    <xdr:pic>
      <xdr:nvPicPr>
        <xdr:cNvPr id="21" name="Picture 2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33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5</xdr:row>
      <xdr:rowOff>0</xdr:rowOff>
    </xdr:to>
    <xdr:pic>
      <xdr:nvPicPr>
        <xdr:cNvPr id="22" name="Picture 2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6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</xdr:row>
      <xdr:rowOff>0</xdr:rowOff>
    </xdr:from>
    <xdr:to>
      <xdr:col>9</xdr:col>
      <xdr:colOff>314325</xdr:colOff>
      <xdr:row>5</xdr:row>
      <xdr:rowOff>0</xdr:rowOff>
    </xdr:to>
    <xdr:pic>
      <xdr:nvPicPr>
        <xdr:cNvPr id="23" name="Picture 2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6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24" name="Picture 2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1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13</xdr:row>
      <xdr:rowOff>0</xdr:rowOff>
    </xdr:from>
    <xdr:to>
      <xdr:col>9</xdr:col>
      <xdr:colOff>314325</xdr:colOff>
      <xdr:row>13</xdr:row>
      <xdr:rowOff>152400</xdr:rowOff>
    </xdr:to>
    <xdr:pic>
      <xdr:nvPicPr>
        <xdr:cNvPr id="25" name="Picture 2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1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12</xdr:row>
      <xdr:rowOff>0</xdr:rowOff>
    </xdr:to>
    <xdr:pic>
      <xdr:nvPicPr>
        <xdr:cNvPr id="26" name="Picture 2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83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27" name="Picture 2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28" name="Picture 2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33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6</xdr:row>
      <xdr:rowOff>0</xdr:rowOff>
    </xdr:to>
    <xdr:pic>
      <xdr:nvPicPr>
        <xdr:cNvPr id="29" name="Picture 2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83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7</xdr:row>
      <xdr:rowOff>0</xdr:rowOff>
    </xdr:to>
    <xdr:pic>
      <xdr:nvPicPr>
        <xdr:cNvPr id="30" name="Picture 2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00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31" name="Picture 3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67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28</xdr:row>
      <xdr:rowOff>0</xdr:rowOff>
    </xdr:from>
    <xdr:to>
      <xdr:col>9</xdr:col>
      <xdr:colOff>314325</xdr:colOff>
      <xdr:row>28</xdr:row>
      <xdr:rowOff>152400</xdr:rowOff>
    </xdr:to>
    <xdr:pic>
      <xdr:nvPicPr>
        <xdr:cNvPr id="32" name="Picture 3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67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28</xdr:row>
      <xdr:rowOff>0</xdr:rowOff>
    </xdr:from>
    <xdr:to>
      <xdr:col>9</xdr:col>
      <xdr:colOff>476250</xdr:colOff>
      <xdr:row>28</xdr:row>
      <xdr:rowOff>152400</xdr:rowOff>
    </xdr:to>
    <xdr:pic>
      <xdr:nvPicPr>
        <xdr:cNvPr id="33" name="Picture 3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67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34" name="Picture 3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83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17</xdr:row>
      <xdr:rowOff>0</xdr:rowOff>
    </xdr:from>
    <xdr:to>
      <xdr:col>9</xdr:col>
      <xdr:colOff>314325</xdr:colOff>
      <xdr:row>17</xdr:row>
      <xdr:rowOff>152400</xdr:rowOff>
    </xdr:to>
    <xdr:pic>
      <xdr:nvPicPr>
        <xdr:cNvPr id="35" name="Picture 3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83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36" name="Picture 3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01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</xdr:row>
      <xdr:rowOff>0</xdr:rowOff>
    </xdr:from>
    <xdr:to>
      <xdr:col>9</xdr:col>
      <xdr:colOff>314325</xdr:colOff>
      <xdr:row>30</xdr:row>
      <xdr:rowOff>152400</xdr:rowOff>
    </xdr:to>
    <xdr:pic>
      <xdr:nvPicPr>
        <xdr:cNvPr id="37" name="Picture 3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01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38" name="Picture 3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343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</xdr:row>
      <xdr:rowOff>0</xdr:rowOff>
    </xdr:from>
    <xdr:to>
      <xdr:col>9</xdr:col>
      <xdr:colOff>314325</xdr:colOff>
      <xdr:row>20</xdr:row>
      <xdr:rowOff>152400</xdr:rowOff>
    </xdr:to>
    <xdr:pic>
      <xdr:nvPicPr>
        <xdr:cNvPr id="39" name="Picture 3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343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40" name="Picture 3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3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26</xdr:row>
      <xdr:rowOff>0</xdr:rowOff>
    </xdr:from>
    <xdr:to>
      <xdr:col>9</xdr:col>
      <xdr:colOff>314325</xdr:colOff>
      <xdr:row>26</xdr:row>
      <xdr:rowOff>152400</xdr:rowOff>
    </xdr:to>
    <xdr:pic>
      <xdr:nvPicPr>
        <xdr:cNvPr id="41" name="Picture 4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3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42" name="Picture 4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3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32</xdr:row>
      <xdr:rowOff>0</xdr:rowOff>
    </xdr:from>
    <xdr:to>
      <xdr:col>9</xdr:col>
      <xdr:colOff>314325</xdr:colOff>
      <xdr:row>32</xdr:row>
      <xdr:rowOff>152400</xdr:rowOff>
    </xdr:to>
    <xdr:pic>
      <xdr:nvPicPr>
        <xdr:cNvPr id="43" name="Picture 4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3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28</xdr:row>
      <xdr:rowOff>0</xdr:rowOff>
    </xdr:to>
    <xdr:pic>
      <xdr:nvPicPr>
        <xdr:cNvPr id="44" name="Picture 4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51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</xdr:row>
      <xdr:rowOff>0</xdr:rowOff>
    </xdr:from>
    <xdr:to>
      <xdr:col>9</xdr:col>
      <xdr:colOff>314325</xdr:colOff>
      <xdr:row>28</xdr:row>
      <xdr:rowOff>0</xdr:rowOff>
    </xdr:to>
    <xdr:pic>
      <xdr:nvPicPr>
        <xdr:cNvPr id="45" name="Picture 4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51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30</xdr:row>
      <xdr:rowOff>0</xdr:rowOff>
    </xdr:to>
    <xdr:pic>
      <xdr:nvPicPr>
        <xdr:cNvPr id="46" name="Picture 4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84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</xdr:row>
      <xdr:rowOff>0</xdr:rowOff>
    </xdr:from>
    <xdr:to>
      <xdr:col>9</xdr:col>
      <xdr:colOff>314325</xdr:colOff>
      <xdr:row>30</xdr:row>
      <xdr:rowOff>0</xdr:rowOff>
    </xdr:to>
    <xdr:pic>
      <xdr:nvPicPr>
        <xdr:cNvPr id="47" name="Picture 4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84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48" name="Picture 4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22</xdr:row>
      <xdr:rowOff>0</xdr:rowOff>
    </xdr:from>
    <xdr:to>
      <xdr:col>9</xdr:col>
      <xdr:colOff>314325</xdr:colOff>
      <xdr:row>22</xdr:row>
      <xdr:rowOff>152400</xdr:rowOff>
    </xdr:to>
    <xdr:pic>
      <xdr:nvPicPr>
        <xdr:cNvPr id="49" name="Picture 4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19</xdr:row>
      <xdr:rowOff>0</xdr:rowOff>
    </xdr:to>
    <xdr:pic>
      <xdr:nvPicPr>
        <xdr:cNvPr id="50" name="Picture 4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00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18</xdr:row>
      <xdr:rowOff>0</xdr:rowOff>
    </xdr:from>
    <xdr:to>
      <xdr:col>9</xdr:col>
      <xdr:colOff>314325</xdr:colOff>
      <xdr:row>19</xdr:row>
      <xdr:rowOff>0</xdr:rowOff>
    </xdr:to>
    <xdr:pic>
      <xdr:nvPicPr>
        <xdr:cNvPr id="51" name="Picture 5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00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52" name="Picture 5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23</xdr:row>
      <xdr:rowOff>0</xdr:rowOff>
    </xdr:from>
    <xdr:to>
      <xdr:col>9</xdr:col>
      <xdr:colOff>314325</xdr:colOff>
      <xdr:row>23</xdr:row>
      <xdr:rowOff>152400</xdr:rowOff>
    </xdr:to>
    <xdr:pic>
      <xdr:nvPicPr>
        <xdr:cNvPr id="53" name="Picture 5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32</xdr:row>
      <xdr:rowOff>0</xdr:rowOff>
    </xdr:to>
    <xdr:pic>
      <xdr:nvPicPr>
        <xdr:cNvPr id="54" name="Picture 5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1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31</xdr:row>
      <xdr:rowOff>0</xdr:rowOff>
    </xdr:from>
    <xdr:to>
      <xdr:col>9</xdr:col>
      <xdr:colOff>314325</xdr:colOff>
      <xdr:row>32</xdr:row>
      <xdr:rowOff>0</xdr:rowOff>
    </xdr:to>
    <xdr:pic>
      <xdr:nvPicPr>
        <xdr:cNvPr id="55" name="Picture 5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1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56" name="Picture 5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01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34</xdr:row>
      <xdr:rowOff>0</xdr:rowOff>
    </xdr:to>
    <xdr:pic>
      <xdr:nvPicPr>
        <xdr:cNvPr id="57" name="Picture 5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51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</xdr:row>
      <xdr:rowOff>0</xdr:rowOff>
    </xdr:from>
    <xdr:to>
      <xdr:col>9</xdr:col>
      <xdr:colOff>314325</xdr:colOff>
      <xdr:row>34</xdr:row>
      <xdr:rowOff>0</xdr:rowOff>
    </xdr:to>
    <xdr:pic>
      <xdr:nvPicPr>
        <xdr:cNvPr id="58" name="Picture 5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51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33</xdr:row>
      <xdr:rowOff>0</xdr:rowOff>
    </xdr:from>
    <xdr:to>
      <xdr:col>9</xdr:col>
      <xdr:colOff>476250</xdr:colOff>
      <xdr:row>34</xdr:row>
      <xdr:rowOff>0</xdr:rowOff>
    </xdr:to>
    <xdr:pic>
      <xdr:nvPicPr>
        <xdr:cNvPr id="59" name="Picture 5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51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60" name="Picture 5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67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40</xdr:row>
      <xdr:rowOff>0</xdr:rowOff>
    </xdr:from>
    <xdr:to>
      <xdr:col>9</xdr:col>
      <xdr:colOff>314325</xdr:colOff>
      <xdr:row>40</xdr:row>
      <xdr:rowOff>152400</xdr:rowOff>
    </xdr:to>
    <xdr:pic>
      <xdr:nvPicPr>
        <xdr:cNvPr id="61" name="Picture 6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67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62" name="Picture 6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0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42</xdr:row>
      <xdr:rowOff>0</xdr:rowOff>
    </xdr:from>
    <xdr:to>
      <xdr:col>9</xdr:col>
      <xdr:colOff>314325</xdr:colOff>
      <xdr:row>42</xdr:row>
      <xdr:rowOff>152400</xdr:rowOff>
    </xdr:to>
    <xdr:pic>
      <xdr:nvPicPr>
        <xdr:cNvPr id="63" name="Picture 6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0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44</xdr:row>
      <xdr:rowOff>0</xdr:rowOff>
    </xdr:to>
    <xdr:pic>
      <xdr:nvPicPr>
        <xdr:cNvPr id="64" name="Picture 6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18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43</xdr:row>
      <xdr:rowOff>0</xdr:rowOff>
    </xdr:from>
    <xdr:to>
      <xdr:col>9</xdr:col>
      <xdr:colOff>314325</xdr:colOff>
      <xdr:row>44</xdr:row>
      <xdr:rowOff>0</xdr:rowOff>
    </xdr:to>
    <xdr:pic>
      <xdr:nvPicPr>
        <xdr:cNvPr id="65" name="Picture 6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18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66" name="Picture 6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67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</xdr:row>
      <xdr:rowOff>0</xdr:rowOff>
    </xdr:from>
    <xdr:to>
      <xdr:col>9</xdr:col>
      <xdr:colOff>314325</xdr:colOff>
      <xdr:row>34</xdr:row>
      <xdr:rowOff>152400</xdr:rowOff>
    </xdr:to>
    <xdr:pic>
      <xdr:nvPicPr>
        <xdr:cNvPr id="67" name="Picture 6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67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42</xdr:row>
      <xdr:rowOff>0</xdr:rowOff>
    </xdr:to>
    <xdr:pic>
      <xdr:nvPicPr>
        <xdr:cNvPr id="68" name="Picture 6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84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41</xdr:row>
      <xdr:rowOff>0</xdr:rowOff>
    </xdr:from>
    <xdr:to>
      <xdr:col>9</xdr:col>
      <xdr:colOff>314325</xdr:colOff>
      <xdr:row>42</xdr:row>
      <xdr:rowOff>0</xdr:rowOff>
    </xdr:to>
    <xdr:pic>
      <xdr:nvPicPr>
        <xdr:cNvPr id="69" name="Picture 6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84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70" name="Picture 6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01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</xdr:row>
      <xdr:rowOff>0</xdr:rowOff>
    </xdr:from>
    <xdr:to>
      <xdr:col>9</xdr:col>
      <xdr:colOff>314325</xdr:colOff>
      <xdr:row>36</xdr:row>
      <xdr:rowOff>152400</xdr:rowOff>
    </xdr:to>
    <xdr:pic>
      <xdr:nvPicPr>
        <xdr:cNvPr id="71" name="Picture 7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01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38</xdr:row>
      <xdr:rowOff>0</xdr:rowOff>
    </xdr:to>
    <xdr:pic>
      <xdr:nvPicPr>
        <xdr:cNvPr id="72" name="Picture 7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73" name="Picture 7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34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74" name="Picture 7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34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40</xdr:row>
      <xdr:rowOff>0</xdr:rowOff>
    </xdr:to>
    <xdr:pic>
      <xdr:nvPicPr>
        <xdr:cNvPr id="75" name="Picture 7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76" name="Picture 7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884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53</xdr:row>
      <xdr:rowOff>0</xdr:rowOff>
    </xdr:from>
    <xdr:to>
      <xdr:col>9</xdr:col>
      <xdr:colOff>314325</xdr:colOff>
      <xdr:row>53</xdr:row>
      <xdr:rowOff>152400</xdr:rowOff>
    </xdr:to>
    <xdr:pic>
      <xdr:nvPicPr>
        <xdr:cNvPr id="77" name="Picture 7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884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78" name="Picture 7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901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54</xdr:row>
      <xdr:rowOff>0</xdr:rowOff>
    </xdr:from>
    <xdr:to>
      <xdr:col>9</xdr:col>
      <xdr:colOff>314325</xdr:colOff>
      <xdr:row>54</xdr:row>
      <xdr:rowOff>152400</xdr:rowOff>
    </xdr:to>
    <xdr:pic>
      <xdr:nvPicPr>
        <xdr:cNvPr id="79" name="Picture 7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901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80" name="Picture 7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934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56</xdr:row>
      <xdr:rowOff>0</xdr:rowOff>
    </xdr:from>
    <xdr:to>
      <xdr:col>9</xdr:col>
      <xdr:colOff>314325</xdr:colOff>
      <xdr:row>56</xdr:row>
      <xdr:rowOff>152400</xdr:rowOff>
    </xdr:to>
    <xdr:pic>
      <xdr:nvPicPr>
        <xdr:cNvPr id="81" name="Picture 8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934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82" name="Picture 8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918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55</xdr:row>
      <xdr:rowOff>0</xdr:rowOff>
    </xdr:from>
    <xdr:to>
      <xdr:col>9</xdr:col>
      <xdr:colOff>314325</xdr:colOff>
      <xdr:row>55</xdr:row>
      <xdr:rowOff>152400</xdr:rowOff>
    </xdr:to>
    <xdr:pic>
      <xdr:nvPicPr>
        <xdr:cNvPr id="83" name="Picture 8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918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84" name="Picture 8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67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46</xdr:row>
      <xdr:rowOff>0</xdr:rowOff>
    </xdr:from>
    <xdr:to>
      <xdr:col>9</xdr:col>
      <xdr:colOff>314325</xdr:colOff>
      <xdr:row>46</xdr:row>
      <xdr:rowOff>152400</xdr:rowOff>
    </xdr:to>
    <xdr:pic>
      <xdr:nvPicPr>
        <xdr:cNvPr id="85" name="Picture 8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67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86" name="Picture 8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951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57</xdr:row>
      <xdr:rowOff>0</xdr:rowOff>
    </xdr:from>
    <xdr:to>
      <xdr:col>9</xdr:col>
      <xdr:colOff>314325</xdr:colOff>
      <xdr:row>57</xdr:row>
      <xdr:rowOff>152400</xdr:rowOff>
    </xdr:to>
    <xdr:pic>
      <xdr:nvPicPr>
        <xdr:cNvPr id="87" name="Picture 8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951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88" name="Picture 8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984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48</xdr:row>
      <xdr:rowOff>0</xdr:rowOff>
    </xdr:to>
    <xdr:pic>
      <xdr:nvPicPr>
        <xdr:cNvPr id="89" name="Picture 8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8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90" name="Picture 8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801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152400</xdr:rowOff>
    </xdr:to>
    <xdr:pic>
      <xdr:nvPicPr>
        <xdr:cNvPr id="91" name="Picture 9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96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50</xdr:row>
      <xdr:rowOff>0</xdr:rowOff>
    </xdr:to>
    <xdr:pic>
      <xdr:nvPicPr>
        <xdr:cNvPr id="92" name="Picture 9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818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93" name="Picture 9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834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62</xdr:row>
      <xdr:rowOff>152400</xdr:rowOff>
    </xdr:to>
    <xdr:pic>
      <xdr:nvPicPr>
        <xdr:cNvPr id="94" name="Picture 9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034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62</xdr:row>
      <xdr:rowOff>0</xdr:rowOff>
    </xdr:from>
    <xdr:to>
      <xdr:col>9</xdr:col>
      <xdr:colOff>314325</xdr:colOff>
      <xdr:row>62</xdr:row>
      <xdr:rowOff>152400</xdr:rowOff>
    </xdr:to>
    <xdr:pic>
      <xdr:nvPicPr>
        <xdr:cNvPr id="95" name="Picture 9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034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152400</xdr:colOff>
      <xdr:row>64</xdr:row>
      <xdr:rowOff>0</xdr:rowOff>
    </xdr:to>
    <xdr:pic>
      <xdr:nvPicPr>
        <xdr:cNvPr id="96" name="Picture 9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051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63</xdr:row>
      <xdr:rowOff>0</xdr:rowOff>
    </xdr:from>
    <xdr:to>
      <xdr:col>9</xdr:col>
      <xdr:colOff>314325</xdr:colOff>
      <xdr:row>64</xdr:row>
      <xdr:rowOff>0</xdr:rowOff>
    </xdr:to>
    <xdr:pic>
      <xdr:nvPicPr>
        <xdr:cNvPr id="97" name="Picture 9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051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152400</xdr:colOff>
      <xdr:row>69</xdr:row>
      <xdr:rowOff>161925</xdr:rowOff>
    </xdr:to>
    <xdr:pic>
      <xdr:nvPicPr>
        <xdr:cNvPr id="98" name="Picture 9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153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69</xdr:row>
      <xdr:rowOff>0</xdr:rowOff>
    </xdr:from>
    <xdr:to>
      <xdr:col>9</xdr:col>
      <xdr:colOff>314325</xdr:colOff>
      <xdr:row>69</xdr:row>
      <xdr:rowOff>161925</xdr:rowOff>
    </xdr:to>
    <xdr:pic>
      <xdr:nvPicPr>
        <xdr:cNvPr id="99" name="Picture 9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153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152400</xdr:colOff>
      <xdr:row>68</xdr:row>
      <xdr:rowOff>152400</xdr:rowOff>
    </xdr:to>
    <xdr:pic>
      <xdr:nvPicPr>
        <xdr:cNvPr id="100" name="Picture 9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136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152400</xdr:colOff>
      <xdr:row>64</xdr:row>
      <xdr:rowOff>152400</xdr:rowOff>
    </xdr:to>
    <xdr:pic>
      <xdr:nvPicPr>
        <xdr:cNvPr id="101" name="Picture 10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06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152400</xdr:colOff>
      <xdr:row>70</xdr:row>
      <xdr:rowOff>152400</xdr:rowOff>
    </xdr:to>
    <xdr:pic>
      <xdr:nvPicPr>
        <xdr:cNvPr id="102" name="Picture 10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170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152400</xdr:colOff>
      <xdr:row>65</xdr:row>
      <xdr:rowOff>161925</xdr:rowOff>
    </xdr:to>
    <xdr:pic>
      <xdr:nvPicPr>
        <xdr:cNvPr id="103" name="Picture 10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084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60</xdr:row>
      <xdr:rowOff>152400</xdr:rowOff>
    </xdr:to>
    <xdr:pic>
      <xdr:nvPicPr>
        <xdr:cNvPr id="104" name="Picture 10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0010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152400</xdr:colOff>
      <xdr:row>65</xdr:row>
      <xdr:rowOff>161925</xdr:rowOff>
    </xdr:to>
    <xdr:pic>
      <xdr:nvPicPr>
        <xdr:cNvPr id="105" name="Picture 10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084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152400</xdr:colOff>
      <xdr:row>71</xdr:row>
      <xdr:rowOff>161925</xdr:rowOff>
    </xdr:to>
    <xdr:pic>
      <xdr:nvPicPr>
        <xdr:cNvPr id="106" name="Picture 10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187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71</xdr:row>
      <xdr:rowOff>0</xdr:rowOff>
    </xdr:from>
    <xdr:to>
      <xdr:col>9</xdr:col>
      <xdr:colOff>314325</xdr:colOff>
      <xdr:row>71</xdr:row>
      <xdr:rowOff>161925</xdr:rowOff>
    </xdr:to>
    <xdr:pic>
      <xdr:nvPicPr>
        <xdr:cNvPr id="107" name="Picture 10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187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71</xdr:row>
      <xdr:rowOff>0</xdr:rowOff>
    </xdr:from>
    <xdr:to>
      <xdr:col>9</xdr:col>
      <xdr:colOff>476250</xdr:colOff>
      <xdr:row>71</xdr:row>
      <xdr:rowOff>161925</xdr:rowOff>
    </xdr:to>
    <xdr:pic>
      <xdr:nvPicPr>
        <xdr:cNvPr id="108" name="Picture 10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1187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152400</xdr:colOff>
      <xdr:row>76</xdr:row>
      <xdr:rowOff>152400</xdr:rowOff>
    </xdr:to>
    <xdr:pic>
      <xdr:nvPicPr>
        <xdr:cNvPr id="109" name="Picture 10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273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76</xdr:row>
      <xdr:rowOff>0</xdr:rowOff>
    </xdr:from>
    <xdr:to>
      <xdr:col>9</xdr:col>
      <xdr:colOff>314325</xdr:colOff>
      <xdr:row>76</xdr:row>
      <xdr:rowOff>152400</xdr:rowOff>
    </xdr:to>
    <xdr:pic>
      <xdr:nvPicPr>
        <xdr:cNvPr id="110" name="Picture 10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273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76</xdr:row>
      <xdr:rowOff>0</xdr:rowOff>
    </xdr:from>
    <xdr:to>
      <xdr:col>9</xdr:col>
      <xdr:colOff>476250</xdr:colOff>
      <xdr:row>76</xdr:row>
      <xdr:rowOff>152400</xdr:rowOff>
    </xdr:to>
    <xdr:pic>
      <xdr:nvPicPr>
        <xdr:cNvPr id="111" name="Picture 11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1273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152400</xdr:colOff>
      <xdr:row>80</xdr:row>
      <xdr:rowOff>152400</xdr:rowOff>
    </xdr:to>
    <xdr:pic>
      <xdr:nvPicPr>
        <xdr:cNvPr id="112" name="Picture 11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342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80</xdr:row>
      <xdr:rowOff>0</xdr:rowOff>
    </xdr:from>
    <xdr:to>
      <xdr:col>9</xdr:col>
      <xdr:colOff>314325</xdr:colOff>
      <xdr:row>80</xdr:row>
      <xdr:rowOff>152400</xdr:rowOff>
    </xdr:to>
    <xdr:pic>
      <xdr:nvPicPr>
        <xdr:cNvPr id="113" name="Picture 11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342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80</xdr:row>
      <xdr:rowOff>0</xdr:rowOff>
    </xdr:from>
    <xdr:to>
      <xdr:col>9</xdr:col>
      <xdr:colOff>476250</xdr:colOff>
      <xdr:row>80</xdr:row>
      <xdr:rowOff>152400</xdr:rowOff>
    </xdr:to>
    <xdr:pic>
      <xdr:nvPicPr>
        <xdr:cNvPr id="114" name="Picture 11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1342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152400</xdr:colOff>
      <xdr:row>77</xdr:row>
      <xdr:rowOff>161925</xdr:rowOff>
    </xdr:to>
    <xdr:pic>
      <xdr:nvPicPr>
        <xdr:cNvPr id="115" name="Picture 11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290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77</xdr:row>
      <xdr:rowOff>0</xdr:rowOff>
    </xdr:from>
    <xdr:to>
      <xdr:col>9</xdr:col>
      <xdr:colOff>314325</xdr:colOff>
      <xdr:row>77</xdr:row>
      <xdr:rowOff>161925</xdr:rowOff>
    </xdr:to>
    <xdr:pic>
      <xdr:nvPicPr>
        <xdr:cNvPr id="116" name="Picture 11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290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152400</xdr:colOff>
      <xdr:row>81</xdr:row>
      <xdr:rowOff>161925</xdr:rowOff>
    </xdr:to>
    <xdr:pic>
      <xdr:nvPicPr>
        <xdr:cNvPr id="117" name="Picture 11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359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81</xdr:row>
      <xdr:rowOff>0</xdr:rowOff>
    </xdr:from>
    <xdr:to>
      <xdr:col>9</xdr:col>
      <xdr:colOff>314325</xdr:colOff>
      <xdr:row>81</xdr:row>
      <xdr:rowOff>161925</xdr:rowOff>
    </xdr:to>
    <xdr:pic>
      <xdr:nvPicPr>
        <xdr:cNvPr id="118" name="Picture 11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359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152400</xdr:colOff>
      <xdr:row>72</xdr:row>
      <xdr:rowOff>152400</xdr:rowOff>
    </xdr:to>
    <xdr:pic>
      <xdr:nvPicPr>
        <xdr:cNvPr id="119" name="Picture 11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204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72</xdr:row>
      <xdr:rowOff>0</xdr:rowOff>
    </xdr:from>
    <xdr:to>
      <xdr:col>9</xdr:col>
      <xdr:colOff>314325</xdr:colOff>
      <xdr:row>72</xdr:row>
      <xdr:rowOff>152400</xdr:rowOff>
    </xdr:to>
    <xdr:pic>
      <xdr:nvPicPr>
        <xdr:cNvPr id="120" name="Picture 11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204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152400</xdr:colOff>
      <xdr:row>74</xdr:row>
      <xdr:rowOff>152400</xdr:rowOff>
    </xdr:to>
    <xdr:pic>
      <xdr:nvPicPr>
        <xdr:cNvPr id="121" name="Picture 12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239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74</xdr:row>
      <xdr:rowOff>0</xdr:rowOff>
    </xdr:from>
    <xdr:to>
      <xdr:col>9</xdr:col>
      <xdr:colOff>314325</xdr:colOff>
      <xdr:row>74</xdr:row>
      <xdr:rowOff>152400</xdr:rowOff>
    </xdr:to>
    <xdr:pic>
      <xdr:nvPicPr>
        <xdr:cNvPr id="122" name="Picture 12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239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152400</xdr:colOff>
      <xdr:row>78</xdr:row>
      <xdr:rowOff>152400</xdr:rowOff>
    </xdr:to>
    <xdr:pic>
      <xdr:nvPicPr>
        <xdr:cNvPr id="123" name="Picture 12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307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78</xdr:row>
      <xdr:rowOff>0</xdr:rowOff>
    </xdr:from>
    <xdr:to>
      <xdr:col>9</xdr:col>
      <xdr:colOff>314325</xdr:colOff>
      <xdr:row>78</xdr:row>
      <xdr:rowOff>152400</xdr:rowOff>
    </xdr:to>
    <xdr:pic>
      <xdr:nvPicPr>
        <xdr:cNvPr id="124" name="Picture 12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307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152400</xdr:colOff>
      <xdr:row>75</xdr:row>
      <xdr:rowOff>161925</xdr:rowOff>
    </xdr:to>
    <xdr:pic>
      <xdr:nvPicPr>
        <xdr:cNvPr id="125" name="Picture 12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256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152400</xdr:colOff>
      <xdr:row>85</xdr:row>
      <xdr:rowOff>161925</xdr:rowOff>
    </xdr:to>
    <xdr:pic>
      <xdr:nvPicPr>
        <xdr:cNvPr id="126" name="Picture 12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427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85</xdr:row>
      <xdr:rowOff>0</xdr:rowOff>
    </xdr:from>
    <xdr:to>
      <xdr:col>9</xdr:col>
      <xdr:colOff>314325</xdr:colOff>
      <xdr:row>85</xdr:row>
      <xdr:rowOff>161925</xdr:rowOff>
    </xdr:to>
    <xdr:pic>
      <xdr:nvPicPr>
        <xdr:cNvPr id="127" name="Picture 12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427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152400</xdr:colOff>
      <xdr:row>89</xdr:row>
      <xdr:rowOff>161925</xdr:rowOff>
    </xdr:to>
    <xdr:pic>
      <xdr:nvPicPr>
        <xdr:cNvPr id="128" name="Picture 12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496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89</xdr:row>
      <xdr:rowOff>0</xdr:rowOff>
    </xdr:from>
    <xdr:to>
      <xdr:col>9</xdr:col>
      <xdr:colOff>314325</xdr:colOff>
      <xdr:row>89</xdr:row>
      <xdr:rowOff>161925</xdr:rowOff>
    </xdr:to>
    <xdr:pic>
      <xdr:nvPicPr>
        <xdr:cNvPr id="129" name="Picture 12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496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152400</xdr:colOff>
      <xdr:row>84</xdr:row>
      <xdr:rowOff>152400</xdr:rowOff>
    </xdr:to>
    <xdr:pic>
      <xdr:nvPicPr>
        <xdr:cNvPr id="130" name="Picture 12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410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152400</xdr:colOff>
      <xdr:row>88</xdr:row>
      <xdr:rowOff>152400</xdr:rowOff>
    </xdr:to>
    <xdr:pic>
      <xdr:nvPicPr>
        <xdr:cNvPr id="131" name="Picture 13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479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152400</xdr:colOff>
      <xdr:row>86</xdr:row>
      <xdr:rowOff>152400</xdr:rowOff>
    </xdr:to>
    <xdr:pic>
      <xdr:nvPicPr>
        <xdr:cNvPr id="132" name="Picture 13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444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152400</xdr:colOff>
      <xdr:row>82</xdr:row>
      <xdr:rowOff>152400</xdr:rowOff>
    </xdr:to>
    <xdr:pic>
      <xdr:nvPicPr>
        <xdr:cNvPr id="133" name="Picture 13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376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152400</xdr:colOff>
      <xdr:row>83</xdr:row>
      <xdr:rowOff>161925</xdr:rowOff>
    </xdr:to>
    <xdr:pic>
      <xdr:nvPicPr>
        <xdr:cNvPr id="134" name="Picture 13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393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152400</xdr:colOff>
      <xdr:row>98</xdr:row>
      <xdr:rowOff>161925</xdr:rowOff>
    </xdr:to>
    <xdr:pic>
      <xdr:nvPicPr>
        <xdr:cNvPr id="135" name="Picture 13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666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98</xdr:row>
      <xdr:rowOff>0</xdr:rowOff>
    </xdr:from>
    <xdr:to>
      <xdr:col>9</xdr:col>
      <xdr:colOff>314325</xdr:colOff>
      <xdr:row>98</xdr:row>
      <xdr:rowOff>161925</xdr:rowOff>
    </xdr:to>
    <xdr:pic>
      <xdr:nvPicPr>
        <xdr:cNvPr id="136" name="Picture 13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666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152400</xdr:colOff>
      <xdr:row>102</xdr:row>
      <xdr:rowOff>161925</xdr:rowOff>
    </xdr:to>
    <xdr:pic>
      <xdr:nvPicPr>
        <xdr:cNvPr id="137" name="Picture 13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735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102</xdr:row>
      <xdr:rowOff>0</xdr:rowOff>
    </xdr:from>
    <xdr:to>
      <xdr:col>9</xdr:col>
      <xdr:colOff>314325</xdr:colOff>
      <xdr:row>102</xdr:row>
      <xdr:rowOff>161925</xdr:rowOff>
    </xdr:to>
    <xdr:pic>
      <xdr:nvPicPr>
        <xdr:cNvPr id="138" name="Picture 13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735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152400</xdr:colOff>
      <xdr:row>103</xdr:row>
      <xdr:rowOff>152400</xdr:rowOff>
    </xdr:to>
    <xdr:pic>
      <xdr:nvPicPr>
        <xdr:cNvPr id="139" name="Picture 13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103</xdr:row>
      <xdr:rowOff>0</xdr:rowOff>
    </xdr:from>
    <xdr:to>
      <xdr:col>9</xdr:col>
      <xdr:colOff>314325</xdr:colOff>
      <xdr:row>103</xdr:row>
      <xdr:rowOff>152400</xdr:rowOff>
    </xdr:to>
    <xdr:pic>
      <xdr:nvPicPr>
        <xdr:cNvPr id="140" name="Picture 13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152400</xdr:colOff>
      <xdr:row>99</xdr:row>
      <xdr:rowOff>152400</xdr:rowOff>
    </xdr:to>
    <xdr:pic>
      <xdr:nvPicPr>
        <xdr:cNvPr id="141" name="Picture 14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684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99</xdr:row>
      <xdr:rowOff>0</xdr:rowOff>
    </xdr:from>
    <xdr:to>
      <xdr:col>9</xdr:col>
      <xdr:colOff>314325</xdr:colOff>
      <xdr:row>99</xdr:row>
      <xdr:rowOff>152400</xdr:rowOff>
    </xdr:to>
    <xdr:pic>
      <xdr:nvPicPr>
        <xdr:cNvPr id="142" name="Picture 14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684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152400</xdr:colOff>
      <xdr:row>101</xdr:row>
      <xdr:rowOff>152400</xdr:rowOff>
    </xdr:to>
    <xdr:pic>
      <xdr:nvPicPr>
        <xdr:cNvPr id="143" name="Picture 14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101</xdr:row>
      <xdr:rowOff>0</xdr:rowOff>
    </xdr:from>
    <xdr:to>
      <xdr:col>9</xdr:col>
      <xdr:colOff>314325</xdr:colOff>
      <xdr:row>101</xdr:row>
      <xdr:rowOff>152400</xdr:rowOff>
    </xdr:to>
    <xdr:pic>
      <xdr:nvPicPr>
        <xdr:cNvPr id="144" name="Picture 14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152400</xdr:colOff>
      <xdr:row>97</xdr:row>
      <xdr:rowOff>152400</xdr:rowOff>
    </xdr:to>
    <xdr:pic>
      <xdr:nvPicPr>
        <xdr:cNvPr id="145" name="Picture 14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649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97</xdr:row>
      <xdr:rowOff>0</xdr:rowOff>
    </xdr:from>
    <xdr:to>
      <xdr:col>9</xdr:col>
      <xdr:colOff>314325</xdr:colOff>
      <xdr:row>97</xdr:row>
      <xdr:rowOff>152400</xdr:rowOff>
    </xdr:to>
    <xdr:pic>
      <xdr:nvPicPr>
        <xdr:cNvPr id="146" name="Picture 14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649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152400</xdr:colOff>
      <xdr:row>93</xdr:row>
      <xdr:rowOff>152400</xdr:rowOff>
    </xdr:to>
    <xdr:pic>
      <xdr:nvPicPr>
        <xdr:cNvPr id="147" name="Picture 14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564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93</xdr:row>
      <xdr:rowOff>0</xdr:rowOff>
    </xdr:from>
    <xdr:to>
      <xdr:col>9</xdr:col>
      <xdr:colOff>314325</xdr:colOff>
      <xdr:row>93</xdr:row>
      <xdr:rowOff>152400</xdr:rowOff>
    </xdr:to>
    <xdr:pic>
      <xdr:nvPicPr>
        <xdr:cNvPr id="148" name="Picture 14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564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152400</xdr:colOff>
      <xdr:row>105</xdr:row>
      <xdr:rowOff>152400</xdr:rowOff>
    </xdr:to>
    <xdr:pic>
      <xdr:nvPicPr>
        <xdr:cNvPr id="149" name="Picture 14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786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105</xdr:row>
      <xdr:rowOff>0</xdr:rowOff>
    </xdr:from>
    <xdr:to>
      <xdr:col>9</xdr:col>
      <xdr:colOff>314325</xdr:colOff>
      <xdr:row>105</xdr:row>
      <xdr:rowOff>152400</xdr:rowOff>
    </xdr:to>
    <xdr:pic>
      <xdr:nvPicPr>
        <xdr:cNvPr id="150" name="Picture 14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786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152400</xdr:colOff>
      <xdr:row>106</xdr:row>
      <xdr:rowOff>161925</xdr:rowOff>
    </xdr:to>
    <xdr:pic>
      <xdr:nvPicPr>
        <xdr:cNvPr id="151" name="Picture 15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804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106</xdr:row>
      <xdr:rowOff>0</xdr:rowOff>
    </xdr:from>
    <xdr:to>
      <xdr:col>9</xdr:col>
      <xdr:colOff>314325</xdr:colOff>
      <xdr:row>106</xdr:row>
      <xdr:rowOff>161925</xdr:rowOff>
    </xdr:to>
    <xdr:pic>
      <xdr:nvPicPr>
        <xdr:cNvPr id="152" name="Picture 15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804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152400</xdr:colOff>
      <xdr:row>94</xdr:row>
      <xdr:rowOff>161925</xdr:rowOff>
    </xdr:to>
    <xdr:pic>
      <xdr:nvPicPr>
        <xdr:cNvPr id="153" name="Picture 15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582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94</xdr:row>
      <xdr:rowOff>0</xdr:rowOff>
    </xdr:from>
    <xdr:to>
      <xdr:col>9</xdr:col>
      <xdr:colOff>314325</xdr:colOff>
      <xdr:row>94</xdr:row>
      <xdr:rowOff>161925</xdr:rowOff>
    </xdr:to>
    <xdr:pic>
      <xdr:nvPicPr>
        <xdr:cNvPr id="154" name="Picture 15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582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152400</xdr:colOff>
      <xdr:row>95</xdr:row>
      <xdr:rowOff>152400</xdr:rowOff>
    </xdr:to>
    <xdr:pic>
      <xdr:nvPicPr>
        <xdr:cNvPr id="155" name="Picture 15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61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95</xdr:row>
      <xdr:rowOff>0</xdr:rowOff>
    </xdr:from>
    <xdr:to>
      <xdr:col>9</xdr:col>
      <xdr:colOff>314325</xdr:colOff>
      <xdr:row>95</xdr:row>
      <xdr:rowOff>152400</xdr:rowOff>
    </xdr:to>
    <xdr:pic>
      <xdr:nvPicPr>
        <xdr:cNvPr id="156" name="Picture 15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61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152400</xdr:colOff>
      <xdr:row>104</xdr:row>
      <xdr:rowOff>161925</xdr:rowOff>
    </xdr:to>
    <xdr:pic>
      <xdr:nvPicPr>
        <xdr:cNvPr id="157" name="Picture 15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769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104</xdr:row>
      <xdr:rowOff>0</xdr:rowOff>
    </xdr:from>
    <xdr:to>
      <xdr:col>9</xdr:col>
      <xdr:colOff>314325</xdr:colOff>
      <xdr:row>104</xdr:row>
      <xdr:rowOff>161925</xdr:rowOff>
    </xdr:to>
    <xdr:pic>
      <xdr:nvPicPr>
        <xdr:cNvPr id="158" name="Picture 15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769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152400</xdr:colOff>
      <xdr:row>90</xdr:row>
      <xdr:rowOff>152400</xdr:rowOff>
    </xdr:to>
    <xdr:pic>
      <xdr:nvPicPr>
        <xdr:cNvPr id="159" name="Picture 15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513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152400</xdr:colOff>
      <xdr:row>96</xdr:row>
      <xdr:rowOff>161925</xdr:rowOff>
    </xdr:to>
    <xdr:pic>
      <xdr:nvPicPr>
        <xdr:cNvPr id="160" name="Picture 15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632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152400</xdr:colOff>
      <xdr:row>91</xdr:row>
      <xdr:rowOff>161925</xdr:rowOff>
    </xdr:to>
    <xdr:pic>
      <xdr:nvPicPr>
        <xdr:cNvPr id="161" name="Picture 16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530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152400</xdr:colOff>
      <xdr:row>109</xdr:row>
      <xdr:rowOff>152400</xdr:rowOff>
    </xdr:to>
    <xdr:pic>
      <xdr:nvPicPr>
        <xdr:cNvPr id="162" name="Picture 16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855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109</xdr:row>
      <xdr:rowOff>0</xdr:rowOff>
    </xdr:from>
    <xdr:to>
      <xdr:col>9</xdr:col>
      <xdr:colOff>314325</xdr:colOff>
      <xdr:row>109</xdr:row>
      <xdr:rowOff>152400</xdr:rowOff>
    </xdr:to>
    <xdr:pic>
      <xdr:nvPicPr>
        <xdr:cNvPr id="163" name="Picture 16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855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109</xdr:row>
      <xdr:rowOff>0</xdr:rowOff>
    </xdr:from>
    <xdr:to>
      <xdr:col>9</xdr:col>
      <xdr:colOff>476250</xdr:colOff>
      <xdr:row>109</xdr:row>
      <xdr:rowOff>152400</xdr:rowOff>
    </xdr:to>
    <xdr:pic>
      <xdr:nvPicPr>
        <xdr:cNvPr id="164" name="Picture 16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1855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152400</xdr:colOff>
      <xdr:row>113</xdr:row>
      <xdr:rowOff>152400</xdr:rowOff>
    </xdr:to>
    <xdr:pic>
      <xdr:nvPicPr>
        <xdr:cNvPr id="165" name="Picture 16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113</xdr:row>
      <xdr:rowOff>0</xdr:rowOff>
    </xdr:from>
    <xdr:to>
      <xdr:col>9</xdr:col>
      <xdr:colOff>314325</xdr:colOff>
      <xdr:row>113</xdr:row>
      <xdr:rowOff>152400</xdr:rowOff>
    </xdr:to>
    <xdr:pic>
      <xdr:nvPicPr>
        <xdr:cNvPr id="166" name="Picture 16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152400</xdr:colOff>
      <xdr:row>111</xdr:row>
      <xdr:rowOff>152400</xdr:rowOff>
    </xdr:to>
    <xdr:pic>
      <xdr:nvPicPr>
        <xdr:cNvPr id="167" name="Picture 16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889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111</xdr:row>
      <xdr:rowOff>0</xdr:rowOff>
    </xdr:from>
    <xdr:to>
      <xdr:col>9</xdr:col>
      <xdr:colOff>314325</xdr:colOff>
      <xdr:row>111</xdr:row>
      <xdr:rowOff>152400</xdr:rowOff>
    </xdr:to>
    <xdr:pic>
      <xdr:nvPicPr>
        <xdr:cNvPr id="168" name="Picture 16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889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152400</xdr:colOff>
      <xdr:row>107</xdr:row>
      <xdr:rowOff>152400</xdr:rowOff>
    </xdr:to>
    <xdr:pic>
      <xdr:nvPicPr>
        <xdr:cNvPr id="169" name="Picture 16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82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107</xdr:row>
      <xdr:rowOff>0</xdr:rowOff>
    </xdr:from>
    <xdr:to>
      <xdr:col>9</xdr:col>
      <xdr:colOff>314325</xdr:colOff>
      <xdr:row>107</xdr:row>
      <xdr:rowOff>152400</xdr:rowOff>
    </xdr:to>
    <xdr:pic>
      <xdr:nvPicPr>
        <xdr:cNvPr id="170" name="Picture 16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82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152400</xdr:colOff>
      <xdr:row>108</xdr:row>
      <xdr:rowOff>161925</xdr:rowOff>
    </xdr:to>
    <xdr:pic>
      <xdr:nvPicPr>
        <xdr:cNvPr id="171" name="Picture 17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838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108</xdr:row>
      <xdr:rowOff>0</xdr:rowOff>
    </xdr:from>
    <xdr:to>
      <xdr:col>9</xdr:col>
      <xdr:colOff>314325</xdr:colOff>
      <xdr:row>108</xdr:row>
      <xdr:rowOff>161925</xdr:rowOff>
    </xdr:to>
    <xdr:pic>
      <xdr:nvPicPr>
        <xdr:cNvPr id="172" name="Picture 17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838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152400</xdr:colOff>
      <xdr:row>110</xdr:row>
      <xdr:rowOff>161925</xdr:rowOff>
    </xdr:to>
    <xdr:pic>
      <xdr:nvPicPr>
        <xdr:cNvPr id="173" name="Picture 17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872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152400</xdr:colOff>
      <xdr:row>130</xdr:row>
      <xdr:rowOff>152400</xdr:rowOff>
    </xdr:to>
    <xdr:pic>
      <xdr:nvPicPr>
        <xdr:cNvPr id="174" name="Picture 17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215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130</xdr:row>
      <xdr:rowOff>0</xdr:rowOff>
    </xdr:from>
    <xdr:to>
      <xdr:col>9</xdr:col>
      <xdr:colOff>314325</xdr:colOff>
      <xdr:row>130</xdr:row>
      <xdr:rowOff>152400</xdr:rowOff>
    </xdr:to>
    <xdr:pic>
      <xdr:nvPicPr>
        <xdr:cNvPr id="175" name="Picture 17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215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130</xdr:row>
      <xdr:rowOff>0</xdr:rowOff>
    </xdr:from>
    <xdr:to>
      <xdr:col>9</xdr:col>
      <xdr:colOff>476250</xdr:colOff>
      <xdr:row>130</xdr:row>
      <xdr:rowOff>152400</xdr:rowOff>
    </xdr:to>
    <xdr:pic>
      <xdr:nvPicPr>
        <xdr:cNvPr id="176" name="Picture 17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2215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152400</xdr:colOff>
      <xdr:row>118</xdr:row>
      <xdr:rowOff>152400</xdr:rowOff>
    </xdr:to>
    <xdr:pic>
      <xdr:nvPicPr>
        <xdr:cNvPr id="177" name="Picture 17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009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118</xdr:row>
      <xdr:rowOff>0</xdr:rowOff>
    </xdr:from>
    <xdr:to>
      <xdr:col>9</xdr:col>
      <xdr:colOff>314325</xdr:colOff>
      <xdr:row>118</xdr:row>
      <xdr:rowOff>152400</xdr:rowOff>
    </xdr:to>
    <xdr:pic>
      <xdr:nvPicPr>
        <xdr:cNvPr id="178" name="Picture 17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009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118</xdr:row>
      <xdr:rowOff>0</xdr:rowOff>
    </xdr:from>
    <xdr:to>
      <xdr:col>9</xdr:col>
      <xdr:colOff>476250</xdr:colOff>
      <xdr:row>118</xdr:row>
      <xdr:rowOff>152400</xdr:rowOff>
    </xdr:to>
    <xdr:pic>
      <xdr:nvPicPr>
        <xdr:cNvPr id="179" name="Picture 17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2009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152400</xdr:colOff>
      <xdr:row>119</xdr:row>
      <xdr:rowOff>161925</xdr:rowOff>
    </xdr:to>
    <xdr:pic>
      <xdr:nvPicPr>
        <xdr:cNvPr id="180" name="Picture 17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02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119</xdr:row>
      <xdr:rowOff>0</xdr:rowOff>
    </xdr:from>
    <xdr:to>
      <xdr:col>9</xdr:col>
      <xdr:colOff>314325</xdr:colOff>
      <xdr:row>119</xdr:row>
      <xdr:rowOff>161925</xdr:rowOff>
    </xdr:to>
    <xdr:pic>
      <xdr:nvPicPr>
        <xdr:cNvPr id="181" name="Picture 18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02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152400</xdr:colOff>
      <xdr:row>120</xdr:row>
      <xdr:rowOff>152400</xdr:rowOff>
    </xdr:to>
    <xdr:pic>
      <xdr:nvPicPr>
        <xdr:cNvPr id="182" name="Picture 18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044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120</xdr:row>
      <xdr:rowOff>0</xdr:rowOff>
    </xdr:from>
    <xdr:to>
      <xdr:col>9</xdr:col>
      <xdr:colOff>314325</xdr:colOff>
      <xdr:row>120</xdr:row>
      <xdr:rowOff>152400</xdr:rowOff>
    </xdr:to>
    <xdr:pic>
      <xdr:nvPicPr>
        <xdr:cNvPr id="183" name="Picture 18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044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152400</xdr:colOff>
      <xdr:row>126</xdr:row>
      <xdr:rowOff>161925</xdr:rowOff>
    </xdr:to>
    <xdr:pic>
      <xdr:nvPicPr>
        <xdr:cNvPr id="184" name="Picture 18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146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126</xdr:row>
      <xdr:rowOff>0</xdr:rowOff>
    </xdr:from>
    <xdr:to>
      <xdr:col>9</xdr:col>
      <xdr:colOff>314325</xdr:colOff>
      <xdr:row>126</xdr:row>
      <xdr:rowOff>161925</xdr:rowOff>
    </xdr:to>
    <xdr:pic>
      <xdr:nvPicPr>
        <xdr:cNvPr id="185" name="Picture 18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146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152400</xdr:colOff>
      <xdr:row>125</xdr:row>
      <xdr:rowOff>152400</xdr:rowOff>
    </xdr:to>
    <xdr:pic>
      <xdr:nvPicPr>
        <xdr:cNvPr id="186" name="Picture 18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129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125</xdr:row>
      <xdr:rowOff>0</xdr:rowOff>
    </xdr:from>
    <xdr:to>
      <xdr:col>9</xdr:col>
      <xdr:colOff>314325</xdr:colOff>
      <xdr:row>125</xdr:row>
      <xdr:rowOff>152400</xdr:rowOff>
    </xdr:to>
    <xdr:pic>
      <xdr:nvPicPr>
        <xdr:cNvPr id="187" name="Picture 18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129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152400</xdr:colOff>
      <xdr:row>131</xdr:row>
      <xdr:rowOff>161925</xdr:rowOff>
    </xdr:to>
    <xdr:pic>
      <xdr:nvPicPr>
        <xdr:cNvPr id="188" name="Picture 18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23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131</xdr:row>
      <xdr:rowOff>0</xdr:rowOff>
    </xdr:from>
    <xdr:to>
      <xdr:col>9</xdr:col>
      <xdr:colOff>314325</xdr:colOff>
      <xdr:row>131</xdr:row>
      <xdr:rowOff>161925</xdr:rowOff>
    </xdr:to>
    <xdr:pic>
      <xdr:nvPicPr>
        <xdr:cNvPr id="189" name="Picture 18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23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152400</xdr:colOff>
      <xdr:row>128</xdr:row>
      <xdr:rowOff>161925</xdr:rowOff>
    </xdr:to>
    <xdr:pic>
      <xdr:nvPicPr>
        <xdr:cNvPr id="190" name="Picture 18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181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128</xdr:row>
      <xdr:rowOff>0</xdr:rowOff>
    </xdr:from>
    <xdr:to>
      <xdr:col>9</xdr:col>
      <xdr:colOff>314325</xdr:colOff>
      <xdr:row>128</xdr:row>
      <xdr:rowOff>161925</xdr:rowOff>
    </xdr:to>
    <xdr:pic>
      <xdr:nvPicPr>
        <xdr:cNvPr id="191" name="Picture 19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181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152400</xdr:colOff>
      <xdr:row>133</xdr:row>
      <xdr:rowOff>161925</xdr:rowOff>
    </xdr:to>
    <xdr:pic>
      <xdr:nvPicPr>
        <xdr:cNvPr id="192" name="Picture 19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133</xdr:row>
      <xdr:rowOff>0</xdr:rowOff>
    </xdr:from>
    <xdr:to>
      <xdr:col>9</xdr:col>
      <xdr:colOff>314325</xdr:colOff>
      <xdr:row>133</xdr:row>
      <xdr:rowOff>161925</xdr:rowOff>
    </xdr:to>
    <xdr:pic>
      <xdr:nvPicPr>
        <xdr:cNvPr id="193" name="Picture 19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152400</xdr:colOff>
      <xdr:row>132</xdr:row>
      <xdr:rowOff>152400</xdr:rowOff>
    </xdr:to>
    <xdr:pic>
      <xdr:nvPicPr>
        <xdr:cNvPr id="194" name="Picture 19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249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132</xdr:row>
      <xdr:rowOff>0</xdr:rowOff>
    </xdr:from>
    <xdr:to>
      <xdr:col>9</xdr:col>
      <xdr:colOff>314325</xdr:colOff>
      <xdr:row>132</xdr:row>
      <xdr:rowOff>152400</xdr:rowOff>
    </xdr:to>
    <xdr:pic>
      <xdr:nvPicPr>
        <xdr:cNvPr id="195" name="Picture 19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249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152400</xdr:colOff>
      <xdr:row>121</xdr:row>
      <xdr:rowOff>161925</xdr:rowOff>
    </xdr:to>
    <xdr:pic>
      <xdr:nvPicPr>
        <xdr:cNvPr id="196" name="Picture 19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061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152400</xdr:colOff>
      <xdr:row>134</xdr:row>
      <xdr:rowOff>152400</xdr:rowOff>
    </xdr:to>
    <xdr:pic>
      <xdr:nvPicPr>
        <xdr:cNvPr id="197" name="Picture 19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284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152400</xdr:colOff>
      <xdr:row>122</xdr:row>
      <xdr:rowOff>152400</xdr:rowOff>
    </xdr:to>
    <xdr:pic>
      <xdr:nvPicPr>
        <xdr:cNvPr id="198" name="Picture 19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078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152400</xdr:colOff>
      <xdr:row>127</xdr:row>
      <xdr:rowOff>152400</xdr:rowOff>
    </xdr:to>
    <xdr:pic>
      <xdr:nvPicPr>
        <xdr:cNvPr id="199" name="Picture 19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16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152400</xdr:colOff>
      <xdr:row>114</xdr:row>
      <xdr:rowOff>161925</xdr:rowOff>
    </xdr:to>
    <xdr:pic>
      <xdr:nvPicPr>
        <xdr:cNvPr id="200" name="Picture 19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941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152400</xdr:colOff>
      <xdr:row>123</xdr:row>
      <xdr:rowOff>161925</xdr:rowOff>
    </xdr:to>
    <xdr:pic>
      <xdr:nvPicPr>
        <xdr:cNvPr id="201" name="Picture 20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152400</xdr:colOff>
      <xdr:row>115</xdr:row>
      <xdr:rowOff>152400</xdr:rowOff>
    </xdr:to>
    <xdr:pic>
      <xdr:nvPicPr>
        <xdr:cNvPr id="202" name="Picture 20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95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152400</xdr:colOff>
      <xdr:row>136</xdr:row>
      <xdr:rowOff>152400</xdr:rowOff>
    </xdr:to>
    <xdr:pic>
      <xdr:nvPicPr>
        <xdr:cNvPr id="203" name="Picture 20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318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136</xdr:row>
      <xdr:rowOff>0</xdr:rowOff>
    </xdr:from>
    <xdr:to>
      <xdr:col>9</xdr:col>
      <xdr:colOff>314325</xdr:colOff>
      <xdr:row>136</xdr:row>
      <xdr:rowOff>152400</xdr:rowOff>
    </xdr:to>
    <xdr:pic>
      <xdr:nvPicPr>
        <xdr:cNvPr id="204" name="Picture 20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318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136</xdr:row>
      <xdr:rowOff>0</xdr:rowOff>
    </xdr:from>
    <xdr:to>
      <xdr:col>9</xdr:col>
      <xdr:colOff>476250</xdr:colOff>
      <xdr:row>136</xdr:row>
      <xdr:rowOff>152400</xdr:rowOff>
    </xdr:to>
    <xdr:pic>
      <xdr:nvPicPr>
        <xdr:cNvPr id="205" name="Picture 20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2318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152400</xdr:colOff>
      <xdr:row>142</xdr:row>
      <xdr:rowOff>152400</xdr:rowOff>
    </xdr:to>
    <xdr:pic>
      <xdr:nvPicPr>
        <xdr:cNvPr id="206" name="Picture 20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421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142</xdr:row>
      <xdr:rowOff>0</xdr:rowOff>
    </xdr:from>
    <xdr:to>
      <xdr:col>9</xdr:col>
      <xdr:colOff>314325</xdr:colOff>
      <xdr:row>142</xdr:row>
      <xdr:rowOff>152400</xdr:rowOff>
    </xdr:to>
    <xdr:pic>
      <xdr:nvPicPr>
        <xdr:cNvPr id="207" name="Picture 20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421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152400</xdr:colOff>
      <xdr:row>139</xdr:row>
      <xdr:rowOff>161925</xdr:rowOff>
    </xdr:to>
    <xdr:pic>
      <xdr:nvPicPr>
        <xdr:cNvPr id="208" name="Picture 20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36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139</xdr:row>
      <xdr:rowOff>0</xdr:rowOff>
    </xdr:from>
    <xdr:to>
      <xdr:col>9</xdr:col>
      <xdr:colOff>314325</xdr:colOff>
      <xdr:row>139</xdr:row>
      <xdr:rowOff>161925</xdr:rowOff>
    </xdr:to>
    <xdr:pic>
      <xdr:nvPicPr>
        <xdr:cNvPr id="209" name="Picture 20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36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152400</xdr:colOff>
      <xdr:row>140</xdr:row>
      <xdr:rowOff>152400</xdr:rowOff>
    </xdr:to>
    <xdr:pic>
      <xdr:nvPicPr>
        <xdr:cNvPr id="210" name="Picture 20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386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140</xdr:row>
      <xdr:rowOff>0</xdr:rowOff>
    </xdr:from>
    <xdr:to>
      <xdr:col>9</xdr:col>
      <xdr:colOff>314325</xdr:colOff>
      <xdr:row>140</xdr:row>
      <xdr:rowOff>152400</xdr:rowOff>
    </xdr:to>
    <xdr:pic>
      <xdr:nvPicPr>
        <xdr:cNvPr id="211" name="Picture 21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386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152400</xdr:colOff>
      <xdr:row>141</xdr:row>
      <xdr:rowOff>161925</xdr:rowOff>
    </xdr:to>
    <xdr:pic>
      <xdr:nvPicPr>
        <xdr:cNvPr id="212" name="Picture 21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404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141</xdr:row>
      <xdr:rowOff>0</xdr:rowOff>
    </xdr:from>
    <xdr:to>
      <xdr:col>9</xdr:col>
      <xdr:colOff>314325</xdr:colOff>
      <xdr:row>141</xdr:row>
      <xdr:rowOff>161925</xdr:rowOff>
    </xdr:to>
    <xdr:pic>
      <xdr:nvPicPr>
        <xdr:cNvPr id="213" name="Picture 21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404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152400</xdr:colOff>
      <xdr:row>138</xdr:row>
      <xdr:rowOff>152400</xdr:rowOff>
    </xdr:to>
    <xdr:pic>
      <xdr:nvPicPr>
        <xdr:cNvPr id="214" name="Picture 21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352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138</xdr:row>
      <xdr:rowOff>0</xdr:rowOff>
    </xdr:from>
    <xdr:to>
      <xdr:col>9</xdr:col>
      <xdr:colOff>314325</xdr:colOff>
      <xdr:row>138</xdr:row>
      <xdr:rowOff>152400</xdr:rowOff>
    </xdr:to>
    <xdr:pic>
      <xdr:nvPicPr>
        <xdr:cNvPr id="215" name="Picture 21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352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152400</xdr:colOff>
      <xdr:row>145</xdr:row>
      <xdr:rowOff>161925</xdr:rowOff>
    </xdr:to>
    <xdr:pic>
      <xdr:nvPicPr>
        <xdr:cNvPr id="216" name="Picture 21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472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145</xdr:row>
      <xdr:rowOff>0</xdr:rowOff>
    </xdr:from>
    <xdr:to>
      <xdr:col>9</xdr:col>
      <xdr:colOff>314325</xdr:colOff>
      <xdr:row>145</xdr:row>
      <xdr:rowOff>161925</xdr:rowOff>
    </xdr:to>
    <xdr:pic>
      <xdr:nvPicPr>
        <xdr:cNvPr id="217" name="Picture 21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472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152400</xdr:colOff>
      <xdr:row>143</xdr:row>
      <xdr:rowOff>161925</xdr:rowOff>
    </xdr:to>
    <xdr:pic>
      <xdr:nvPicPr>
        <xdr:cNvPr id="218" name="Picture 21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43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143</xdr:row>
      <xdr:rowOff>0</xdr:rowOff>
    </xdr:from>
    <xdr:to>
      <xdr:col>9</xdr:col>
      <xdr:colOff>314325</xdr:colOff>
      <xdr:row>143</xdr:row>
      <xdr:rowOff>161925</xdr:rowOff>
    </xdr:to>
    <xdr:pic>
      <xdr:nvPicPr>
        <xdr:cNvPr id="219" name="Picture 21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43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152400</xdr:colOff>
      <xdr:row>144</xdr:row>
      <xdr:rowOff>152400</xdr:rowOff>
    </xdr:to>
    <xdr:pic>
      <xdr:nvPicPr>
        <xdr:cNvPr id="220" name="Picture 21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455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144</xdr:row>
      <xdr:rowOff>0</xdr:rowOff>
    </xdr:from>
    <xdr:to>
      <xdr:col>9</xdr:col>
      <xdr:colOff>314325</xdr:colOff>
      <xdr:row>144</xdr:row>
      <xdr:rowOff>152400</xdr:rowOff>
    </xdr:to>
    <xdr:pic>
      <xdr:nvPicPr>
        <xdr:cNvPr id="221" name="Picture 22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455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152400</xdr:colOff>
      <xdr:row>135</xdr:row>
      <xdr:rowOff>161925</xdr:rowOff>
    </xdr:to>
    <xdr:pic>
      <xdr:nvPicPr>
        <xdr:cNvPr id="222" name="Picture 22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301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152400</xdr:colOff>
      <xdr:row>146</xdr:row>
      <xdr:rowOff>152400</xdr:rowOff>
    </xdr:to>
    <xdr:pic>
      <xdr:nvPicPr>
        <xdr:cNvPr id="223" name="Picture 22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489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146</xdr:row>
      <xdr:rowOff>0</xdr:rowOff>
    </xdr:from>
    <xdr:to>
      <xdr:col>9</xdr:col>
      <xdr:colOff>314325</xdr:colOff>
      <xdr:row>146</xdr:row>
      <xdr:rowOff>152400</xdr:rowOff>
    </xdr:to>
    <xdr:pic>
      <xdr:nvPicPr>
        <xdr:cNvPr id="224" name="Picture 22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489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152400</xdr:colOff>
      <xdr:row>147</xdr:row>
      <xdr:rowOff>161925</xdr:rowOff>
    </xdr:to>
    <xdr:pic>
      <xdr:nvPicPr>
        <xdr:cNvPr id="225" name="Picture 22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50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147</xdr:row>
      <xdr:rowOff>0</xdr:rowOff>
    </xdr:from>
    <xdr:to>
      <xdr:col>9</xdr:col>
      <xdr:colOff>314325</xdr:colOff>
      <xdr:row>147</xdr:row>
      <xdr:rowOff>161925</xdr:rowOff>
    </xdr:to>
    <xdr:pic>
      <xdr:nvPicPr>
        <xdr:cNvPr id="226" name="Picture 22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50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152400</xdr:colOff>
      <xdr:row>157</xdr:row>
      <xdr:rowOff>161925</xdr:rowOff>
    </xdr:to>
    <xdr:pic>
      <xdr:nvPicPr>
        <xdr:cNvPr id="227" name="Picture 22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678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157</xdr:row>
      <xdr:rowOff>0</xdr:rowOff>
    </xdr:from>
    <xdr:to>
      <xdr:col>9</xdr:col>
      <xdr:colOff>314325</xdr:colOff>
      <xdr:row>157</xdr:row>
      <xdr:rowOff>161925</xdr:rowOff>
    </xdr:to>
    <xdr:pic>
      <xdr:nvPicPr>
        <xdr:cNvPr id="228" name="Picture 22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678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152400</xdr:colOff>
      <xdr:row>156</xdr:row>
      <xdr:rowOff>152400</xdr:rowOff>
    </xdr:to>
    <xdr:pic>
      <xdr:nvPicPr>
        <xdr:cNvPr id="229" name="Picture 22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661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152400</xdr:colOff>
      <xdr:row>148</xdr:row>
      <xdr:rowOff>152400</xdr:rowOff>
    </xdr:to>
    <xdr:pic>
      <xdr:nvPicPr>
        <xdr:cNvPr id="230" name="Picture 22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524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152400</xdr:colOff>
      <xdr:row>149</xdr:row>
      <xdr:rowOff>161925</xdr:rowOff>
    </xdr:to>
    <xdr:pic>
      <xdr:nvPicPr>
        <xdr:cNvPr id="231" name="Picture 23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541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152400</xdr:colOff>
      <xdr:row>159</xdr:row>
      <xdr:rowOff>161925</xdr:rowOff>
    </xdr:to>
    <xdr:pic>
      <xdr:nvPicPr>
        <xdr:cNvPr id="232" name="Picture 23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71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159</xdr:row>
      <xdr:rowOff>0</xdr:rowOff>
    </xdr:from>
    <xdr:to>
      <xdr:col>9</xdr:col>
      <xdr:colOff>314325</xdr:colOff>
      <xdr:row>159</xdr:row>
      <xdr:rowOff>161925</xdr:rowOff>
    </xdr:to>
    <xdr:pic>
      <xdr:nvPicPr>
        <xdr:cNvPr id="233" name="Picture 23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71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314325</xdr:colOff>
      <xdr:row>159</xdr:row>
      <xdr:rowOff>0</xdr:rowOff>
    </xdr:from>
    <xdr:to>
      <xdr:col>9</xdr:col>
      <xdr:colOff>466725</xdr:colOff>
      <xdr:row>159</xdr:row>
      <xdr:rowOff>161925</xdr:rowOff>
    </xdr:to>
    <xdr:pic>
      <xdr:nvPicPr>
        <xdr:cNvPr id="234" name="Picture 23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271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152400</xdr:colOff>
      <xdr:row>158</xdr:row>
      <xdr:rowOff>152400</xdr:rowOff>
    </xdr:to>
    <xdr:pic>
      <xdr:nvPicPr>
        <xdr:cNvPr id="235" name="Picture 23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695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158</xdr:row>
      <xdr:rowOff>0</xdr:rowOff>
    </xdr:from>
    <xdr:to>
      <xdr:col>9</xdr:col>
      <xdr:colOff>314325</xdr:colOff>
      <xdr:row>158</xdr:row>
      <xdr:rowOff>152400</xdr:rowOff>
    </xdr:to>
    <xdr:pic>
      <xdr:nvPicPr>
        <xdr:cNvPr id="236" name="Picture 23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695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152400</xdr:colOff>
      <xdr:row>162</xdr:row>
      <xdr:rowOff>152400</xdr:rowOff>
    </xdr:to>
    <xdr:pic>
      <xdr:nvPicPr>
        <xdr:cNvPr id="237" name="Picture 23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764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162</xdr:row>
      <xdr:rowOff>0</xdr:rowOff>
    </xdr:from>
    <xdr:to>
      <xdr:col>9</xdr:col>
      <xdr:colOff>314325</xdr:colOff>
      <xdr:row>162</xdr:row>
      <xdr:rowOff>152400</xdr:rowOff>
    </xdr:to>
    <xdr:pic>
      <xdr:nvPicPr>
        <xdr:cNvPr id="238" name="Picture 23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764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152400</xdr:colOff>
      <xdr:row>164</xdr:row>
      <xdr:rowOff>152400</xdr:rowOff>
    </xdr:to>
    <xdr:pic>
      <xdr:nvPicPr>
        <xdr:cNvPr id="239" name="Picture 23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79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164</xdr:row>
      <xdr:rowOff>0</xdr:rowOff>
    </xdr:from>
    <xdr:to>
      <xdr:col>9</xdr:col>
      <xdr:colOff>314325</xdr:colOff>
      <xdr:row>164</xdr:row>
      <xdr:rowOff>152400</xdr:rowOff>
    </xdr:to>
    <xdr:pic>
      <xdr:nvPicPr>
        <xdr:cNvPr id="240" name="Picture 23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79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152400</xdr:colOff>
      <xdr:row>168</xdr:row>
      <xdr:rowOff>152400</xdr:rowOff>
    </xdr:to>
    <xdr:pic>
      <xdr:nvPicPr>
        <xdr:cNvPr id="241" name="Picture 24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867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168</xdr:row>
      <xdr:rowOff>0</xdr:rowOff>
    </xdr:from>
    <xdr:to>
      <xdr:col>9</xdr:col>
      <xdr:colOff>314325</xdr:colOff>
      <xdr:row>168</xdr:row>
      <xdr:rowOff>152400</xdr:rowOff>
    </xdr:to>
    <xdr:pic>
      <xdr:nvPicPr>
        <xdr:cNvPr id="242" name="Picture 24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867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152400</xdr:colOff>
      <xdr:row>169</xdr:row>
      <xdr:rowOff>161925</xdr:rowOff>
    </xdr:to>
    <xdr:pic>
      <xdr:nvPicPr>
        <xdr:cNvPr id="243" name="Picture 24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884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169</xdr:row>
      <xdr:rowOff>0</xdr:rowOff>
    </xdr:from>
    <xdr:to>
      <xdr:col>9</xdr:col>
      <xdr:colOff>314325</xdr:colOff>
      <xdr:row>169</xdr:row>
      <xdr:rowOff>161925</xdr:rowOff>
    </xdr:to>
    <xdr:pic>
      <xdr:nvPicPr>
        <xdr:cNvPr id="244" name="Picture 24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884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152400</xdr:colOff>
      <xdr:row>159</xdr:row>
      <xdr:rowOff>161925</xdr:rowOff>
    </xdr:to>
    <xdr:pic>
      <xdr:nvPicPr>
        <xdr:cNvPr id="245" name="Picture 24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71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159</xdr:row>
      <xdr:rowOff>0</xdr:rowOff>
    </xdr:from>
    <xdr:to>
      <xdr:col>9</xdr:col>
      <xdr:colOff>314325</xdr:colOff>
      <xdr:row>159</xdr:row>
      <xdr:rowOff>161925</xdr:rowOff>
    </xdr:to>
    <xdr:pic>
      <xdr:nvPicPr>
        <xdr:cNvPr id="246" name="Picture 24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71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152400</xdr:colOff>
      <xdr:row>165</xdr:row>
      <xdr:rowOff>161925</xdr:rowOff>
    </xdr:to>
    <xdr:pic>
      <xdr:nvPicPr>
        <xdr:cNvPr id="247" name="Picture 24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815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165</xdr:row>
      <xdr:rowOff>0</xdr:rowOff>
    </xdr:from>
    <xdr:to>
      <xdr:col>9</xdr:col>
      <xdr:colOff>314325</xdr:colOff>
      <xdr:row>165</xdr:row>
      <xdr:rowOff>161925</xdr:rowOff>
    </xdr:to>
    <xdr:pic>
      <xdr:nvPicPr>
        <xdr:cNvPr id="248" name="Picture 24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815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152400</xdr:colOff>
      <xdr:row>166</xdr:row>
      <xdr:rowOff>152400</xdr:rowOff>
    </xdr:to>
    <xdr:pic>
      <xdr:nvPicPr>
        <xdr:cNvPr id="249" name="Picture 24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832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166</xdr:row>
      <xdr:rowOff>0</xdr:rowOff>
    </xdr:from>
    <xdr:to>
      <xdr:col>9</xdr:col>
      <xdr:colOff>314325</xdr:colOff>
      <xdr:row>166</xdr:row>
      <xdr:rowOff>152400</xdr:rowOff>
    </xdr:to>
    <xdr:pic>
      <xdr:nvPicPr>
        <xdr:cNvPr id="250" name="Picture 24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832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152400</xdr:colOff>
      <xdr:row>159</xdr:row>
      <xdr:rowOff>161925</xdr:rowOff>
    </xdr:to>
    <xdr:pic>
      <xdr:nvPicPr>
        <xdr:cNvPr id="251" name="Picture 25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71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152400</xdr:colOff>
      <xdr:row>160</xdr:row>
      <xdr:rowOff>152400</xdr:rowOff>
    </xdr:to>
    <xdr:pic>
      <xdr:nvPicPr>
        <xdr:cNvPr id="252" name="Picture 25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729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152400</xdr:colOff>
      <xdr:row>161</xdr:row>
      <xdr:rowOff>161925</xdr:rowOff>
    </xdr:to>
    <xdr:pic>
      <xdr:nvPicPr>
        <xdr:cNvPr id="253" name="Picture 25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747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152400</xdr:colOff>
      <xdr:row>167</xdr:row>
      <xdr:rowOff>161925</xdr:rowOff>
    </xdr:to>
    <xdr:pic>
      <xdr:nvPicPr>
        <xdr:cNvPr id="254" name="Picture 25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84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152400</xdr:colOff>
      <xdr:row>171</xdr:row>
      <xdr:rowOff>152400</xdr:rowOff>
    </xdr:to>
    <xdr:pic>
      <xdr:nvPicPr>
        <xdr:cNvPr id="255" name="Picture 25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918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171</xdr:row>
      <xdr:rowOff>0</xdr:rowOff>
    </xdr:from>
    <xdr:to>
      <xdr:col>9</xdr:col>
      <xdr:colOff>314325</xdr:colOff>
      <xdr:row>171</xdr:row>
      <xdr:rowOff>152400</xdr:rowOff>
    </xdr:to>
    <xdr:pic>
      <xdr:nvPicPr>
        <xdr:cNvPr id="256" name="Picture 25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918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152400</xdr:colOff>
      <xdr:row>177</xdr:row>
      <xdr:rowOff>152400</xdr:rowOff>
    </xdr:to>
    <xdr:pic>
      <xdr:nvPicPr>
        <xdr:cNvPr id="257" name="Picture 25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020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177</xdr:row>
      <xdr:rowOff>0</xdr:rowOff>
    </xdr:from>
    <xdr:to>
      <xdr:col>9</xdr:col>
      <xdr:colOff>314325</xdr:colOff>
      <xdr:row>177</xdr:row>
      <xdr:rowOff>152400</xdr:rowOff>
    </xdr:to>
    <xdr:pic>
      <xdr:nvPicPr>
        <xdr:cNvPr id="258" name="Picture 25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020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152400</xdr:colOff>
      <xdr:row>178</xdr:row>
      <xdr:rowOff>161925</xdr:rowOff>
    </xdr:to>
    <xdr:pic>
      <xdr:nvPicPr>
        <xdr:cNvPr id="259" name="Picture 25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037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178</xdr:row>
      <xdr:rowOff>0</xdr:rowOff>
    </xdr:from>
    <xdr:to>
      <xdr:col>9</xdr:col>
      <xdr:colOff>314325</xdr:colOff>
      <xdr:row>178</xdr:row>
      <xdr:rowOff>161925</xdr:rowOff>
    </xdr:to>
    <xdr:pic>
      <xdr:nvPicPr>
        <xdr:cNvPr id="260" name="Picture 25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037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152400</xdr:colOff>
      <xdr:row>172</xdr:row>
      <xdr:rowOff>161925</xdr:rowOff>
    </xdr:to>
    <xdr:pic>
      <xdr:nvPicPr>
        <xdr:cNvPr id="261" name="Picture 26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935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172</xdr:row>
      <xdr:rowOff>0</xdr:rowOff>
    </xdr:from>
    <xdr:to>
      <xdr:col>9</xdr:col>
      <xdr:colOff>314325</xdr:colOff>
      <xdr:row>172</xdr:row>
      <xdr:rowOff>161925</xdr:rowOff>
    </xdr:to>
    <xdr:pic>
      <xdr:nvPicPr>
        <xdr:cNvPr id="262" name="Picture 26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935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152400</xdr:colOff>
      <xdr:row>179</xdr:row>
      <xdr:rowOff>152400</xdr:rowOff>
    </xdr:to>
    <xdr:pic>
      <xdr:nvPicPr>
        <xdr:cNvPr id="263" name="Picture 26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054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179</xdr:row>
      <xdr:rowOff>0</xdr:rowOff>
    </xdr:from>
    <xdr:to>
      <xdr:col>9</xdr:col>
      <xdr:colOff>314325</xdr:colOff>
      <xdr:row>179</xdr:row>
      <xdr:rowOff>152400</xdr:rowOff>
    </xdr:to>
    <xdr:pic>
      <xdr:nvPicPr>
        <xdr:cNvPr id="264" name="Picture 26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054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152400</xdr:colOff>
      <xdr:row>180</xdr:row>
      <xdr:rowOff>161925</xdr:rowOff>
    </xdr:to>
    <xdr:pic>
      <xdr:nvPicPr>
        <xdr:cNvPr id="265" name="Picture 26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071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180</xdr:row>
      <xdr:rowOff>0</xdr:rowOff>
    </xdr:from>
    <xdr:to>
      <xdr:col>9</xdr:col>
      <xdr:colOff>314325</xdr:colOff>
      <xdr:row>180</xdr:row>
      <xdr:rowOff>161925</xdr:rowOff>
    </xdr:to>
    <xdr:pic>
      <xdr:nvPicPr>
        <xdr:cNvPr id="266" name="Picture 26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071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152400</xdr:colOff>
      <xdr:row>173</xdr:row>
      <xdr:rowOff>152400</xdr:rowOff>
    </xdr:to>
    <xdr:pic>
      <xdr:nvPicPr>
        <xdr:cNvPr id="267" name="Picture 26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152400</xdr:colOff>
      <xdr:row>191</xdr:row>
      <xdr:rowOff>152400</xdr:rowOff>
    </xdr:to>
    <xdr:pic>
      <xdr:nvPicPr>
        <xdr:cNvPr id="268" name="Picture 26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260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191</xdr:row>
      <xdr:rowOff>0</xdr:rowOff>
    </xdr:from>
    <xdr:to>
      <xdr:col>9</xdr:col>
      <xdr:colOff>314325</xdr:colOff>
      <xdr:row>191</xdr:row>
      <xdr:rowOff>152400</xdr:rowOff>
    </xdr:to>
    <xdr:pic>
      <xdr:nvPicPr>
        <xdr:cNvPr id="269" name="Picture 26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260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152400</xdr:colOff>
      <xdr:row>182</xdr:row>
      <xdr:rowOff>161925</xdr:rowOff>
    </xdr:to>
    <xdr:pic>
      <xdr:nvPicPr>
        <xdr:cNvPr id="270" name="Picture 26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106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182</xdr:row>
      <xdr:rowOff>0</xdr:rowOff>
    </xdr:from>
    <xdr:to>
      <xdr:col>9</xdr:col>
      <xdr:colOff>314325</xdr:colOff>
      <xdr:row>182</xdr:row>
      <xdr:rowOff>161925</xdr:rowOff>
    </xdr:to>
    <xdr:pic>
      <xdr:nvPicPr>
        <xdr:cNvPr id="271" name="Picture 27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106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152400</xdr:colOff>
      <xdr:row>192</xdr:row>
      <xdr:rowOff>161925</xdr:rowOff>
    </xdr:to>
    <xdr:pic>
      <xdr:nvPicPr>
        <xdr:cNvPr id="272" name="Picture 27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27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192</xdr:row>
      <xdr:rowOff>0</xdr:rowOff>
    </xdr:from>
    <xdr:to>
      <xdr:col>9</xdr:col>
      <xdr:colOff>314325</xdr:colOff>
      <xdr:row>192</xdr:row>
      <xdr:rowOff>161925</xdr:rowOff>
    </xdr:to>
    <xdr:pic>
      <xdr:nvPicPr>
        <xdr:cNvPr id="273" name="Picture 27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27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152400</xdr:colOff>
      <xdr:row>202</xdr:row>
      <xdr:rowOff>152400</xdr:rowOff>
    </xdr:to>
    <xdr:pic>
      <xdr:nvPicPr>
        <xdr:cNvPr id="274" name="Picture 27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465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202</xdr:row>
      <xdr:rowOff>0</xdr:rowOff>
    </xdr:from>
    <xdr:to>
      <xdr:col>9</xdr:col>
      <xdr:colOff>314325</xdr:colOff>
      <xdr:row>202</xdr:row>
      <xdr:rowOff>152400</xdr:rowOff>
    </xdr:to>
    <xdr:pic>
      <xdr:nvPicPr>
        <xdr:cNvPr id="275" name="Picture 27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465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152400</xdr:colOff>
      <xdr:row>199</xdr:row>
      <xdr:rowOff>152400</xdr:rowOff>
    </xdr:to>
    <xdr:pic>
      <xdr:nvPicPr>
        <xdr:cNvPr id="276" name="Picture 27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413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199</xdr:row>
      <xdr:rowOff>0</xdr:rowOff>
    </xdr:from>
    <xdr:to>
      <xdr:col>9</xdr:col>
      <xdr:colOff>314325</xdr:colOff>
      <xdr:row>199</xdr:row>
      <xdr:rowOff>152400</xdr:rowOff>
    </xdr:to>
    <xdr:pic>
      <xdr:nvPicPr>
        <xdr:cNvPr id="277" name="Picture 27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413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152400</xdr:colOff>
      <xdr:row>193</xdr:row>
      <xdr:rowOff>152400</xdr:rowOff>
    </xdr:to>
    <xdr:pic>
      <xdr:nvPicPr>
        <xdr:cNvPr id="278" name="Picture 27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294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193</xdr:row>
      <xdr:rowOff>0</xdr:rowOff>
    </xdr:from>
    <xdr:to>
      <xdr:col>9</xdr:col>
      <xdr:colOff>314325</xdr:colOff>
      <xdr:row>193</xdr:row>
      <xdr:rowOff>152400</xdr:rowOff>
    </xdr:to>
    <xdr:pic>
      <xdr:nvPicPr>
        <xdr:cNvPr id="279" name="Picture 27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294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152400</xdr:colOff>
      <xdr:row>200</xdr:row>
      <xdr:rowOff>161925</xdr:rowOff>
    </xdr:to>
    <xdr:pic>
      <xdr:nvPicPr>
        <xdr:cNvPr id="280" name="Picture 27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430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200</xdr:row>
      <xdr:rowOff>0</xdr:rowOff>
    </xdr:from>
    <xdr:to>
      <xdr:col>9</xdr:col>
      <xdr:colOff>314325</xdr:colOff>
      <xdr:row>200</xdr:row>
      <xdr:rowOff>161925</xdr:rowOff>
    </xdr:to>
    <xdr:pic>
      <xdr:nvPicPr>
        <xdr:cNvPr id="281" name="Picture 28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430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152400</xdr:colOff>
      <xdr:row>181</xdr:row>
      <xdr:rowOff>152400</xdr:rowOff>
    </xdr:to>
    <xdr:pic>
      <xdr:nvPicPr>
        <xdr:cNvPr id="282" name="Picture 28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088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181</xdr:row>
      <xdr:rowOff>0</xdr:rowOff>
    </xdr:from>
    <xdr:to>
      <xdr:col>9</xdr:col>
      <xdr:colOff>314325</xdr:colOff>
      <xdr:row>181</xdr:row>
      <xdr:rowOff>152400</xdr:rowOff>
    </xdr:to>
    <xdr:pic>
      <xdr:nvPicPr>
        <xdr:cNvPr id="283" name="Picture 28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088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152400</xdr:colOff>
      <xdr:row>183</xdr:row>
      <xdr:rowOff>152400</xdr:rowOff>
    </xdr:to>
    <xdr:pic>
      <xdr:nvPicPr>
        <xdr:cNvPr id="284" name="Picture 28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123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183</xdr:row>
      <xdr:rowOff>0</xdr:rowOff>
    </xdr:from>
    <xdr:to>
      <xdr:col>9</xdr:col>
      <xdr:colOff>314325</xdr:colOff>
      <xdr:row>183</xdr:row>
      <xdr:rowOff>152400</xdr:rowOff>
    </xdr:to>
    <xdr:pic>
      <xdr:nvPicPr>
        <xdr:cNvPr id="285" name="Picture 28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123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152400</xdr:colOff>
      <xdr:row>194</xdr:row>
      <xdr:rowOff>161925</xdr:rowOff>
    </xdr:to>
    <xdr:pic>
      <xdr:nvPicPr>
        <xdr:cNvPr id="286" name="Picture 28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311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194</xdr:row>
      <xdr:rowOff>0</xdr:rowOff>
    </xdr:from>
    <xdr:to>
      <xdr:col>9</xdr:col>
      <xdr:colOff>314325</xdr:colOff>
      <xdr:row>194</xdr:row>
      <xdr:rowOff>161925</xdr:rowOff>
    </xdr:to>
    <xdr:pic>
      <xdr:nvPicPr>
        <xdr:cNvPr id="287" name="Picture 28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311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152400</xdr:colOff>
      <xdr:row>189</xdr:row>
      <xdr:rowOff>152400</xdr:rowOff>
    </xdr:to>
    <xdr:pic>
      <xdr:nvPicPr>
        <xdr:cNvPr id="288" name="Picture 28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226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189</xdr:row>
      <xdr:rowOff>0</xdr:rowOff>
    </xdr:from>
    <xdr:to>
      <xdr:col>9</xdr:col>
      <xdr:colOff>314325</xdr:colOff>
      <xdr:row>189</xdr:row>
      <xdr:rowOff>152400</xdr:rowOff>
    </xdr:to>
    <xdr:pic>
      <xdr:nvPicPr>
        <xdr:cNvPr id="289" name="Picture 28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226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152400</xdr:colOff>
      <xdr:row>184</xdr:row>
      <xdr:rowOff>161925</xdr:rowOff>
    </xdr:to>
    <xdr:pic>
      <xdr:nvPicPr>
        <xdr:cNvPr id="290" name="Picture 28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140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184</xdr:row>
      <xdr:rowOff>0</xdr:rowOff>
    </xdr:from>
    <xdr:to>
      <xdr:col>9</xdr:col>
      <xdr:colOff>314325</xdr:colOff>
      <xdr:row>184</xdr:row>
      <xdr:rowOff>161925</xdr:rowOff>
    </xdr:to>
    <xdr:pic>
      <xdr:nvPicPr>
        <xdr:cNvPr id="291" name="Picture 29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140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152400</xdr:colOff>
      <xdr:row>195</xdr:row>
      <xdr:rowOff>152400</xdr:rowOff>
    </xdr:to>
    <xdr:pic>
      <xdr:nvPicPr>
        <xdr:cNvPr id="292" name="Picture 29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328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195</xdr:row>
      <xdr:rowOff>0</xdr:rowOff>
    </xdr:from>
    <xdr:to>
      <xdr:col>9</xdr:col>
      <xdr:colOff>314325</xdr:colOff>
      <xdr:row>195</xdr:row>
      <xdr:rowOff>152400</xdr:rowOff>
    </xdr:to>
    <xdr:pic>
      <xdr:nvPicPr>
        <xdr:cNvPr id="293" name="Picture 29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328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152400</xdr:colOff>
      <xdr:row>203</xdr:row>
      <xdr:rowOff>161925</xdr:rowOff>
    </xdr:to>
    <xdr:pic>
      <xdr:nvPicPr>
        <xdr:cNvPr id="294" name="Picture 29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482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203</xdr:row>
      <xdr:rowOff>0</xdr:rowOff>
    </xdr:from>
    <xdr:to>
      <xdr:col>9</xdr:col>
      <xdr:colOff>314325</xdr:colOff>
      <xdr:row>203</xdr:row>
      <xdr:rowOff>161925</xdr:rowOff>
    </xdr:to>
    <xdr:pic>
      <xdr:nvPicPr>
        <xdr:cNvPr id="295" name="Picture 29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482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152400</xdr:colOff>
      <xdr:row>186</xdr:row>
      <xdr:rowOff>161925</xdr:rowOff>
    </xdr:to>
    <xdr:pic>
      <xdr:nvPicPr>
        <xdr:cNvPr id="296" name="Picture 29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174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186</xdr:row>
      <xdr:rowOff>0</xdr:rowOff>
    </xdr:from>
    <xdr:to>
      <xdr:col>9</xdr:col>
      <xdr:colOff>314325</xdr:colOff>
      <xdr:row>186</xdr:row>
      <xdr:rowOff>161925</xdr:rowOff>
    </xdr:to>
    <xdr:pic>
      <xdr:nvPicPr>
        <xdr:cNvPr id="297" name="Picture 29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174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152400</xdr:colOff>
      <xdr:row>196</xdr:row>
      <xdr:rowOff>161925</xdr:rowOff>
    </xdr:to>
    <xdr:pic>
      <xdr:nvPicPr>
        <xdr:cNvPr id="298" name="Picture 29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346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196</xdr:row>
      <xdr:rowOff>0</xdr:rowOff>
    </xdr:from>
    <xdr:to>
      <xdr:col>9</xdr:col>
      <xdr:colOff>314325</xdr:colOff>
      <xdr:row>196</xdr:row>
      <xdr:rowOff>161925</xdr:rowOff>
    </xdr:to>
    <xdr:pic>
      <xdr:nvPicPr>
        <xdr:cNvPr id="299" name="Picture 29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346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152400</xdr:colOff>
      <xdr:row>197</xdr:row>
      <xdr:rowOff>152400</xdr:rowOff>
    </xdr:to>
    <xdr:pic>
      <xdr:nvPicPr>
        <xdr:cNvPr id="300" name="Picture 29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379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197</xdr:row>
      <xdr:rowOff>0</xdr:rowOff>
    </xdr:from>
    <xdr:to>
      <xdr:col>9</xdr:col>
      <xdr:colOff>314325</xdr:colOff>
      <xdr:row>197</xdr:row>
      <xdr:rowOff>152400</xdr:rowOff>
    </xdr:to>
    <xdr:pic>
      <xdr:nvPicPr>
        <xdr:cNvPr id="301" name="Picture 30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379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152400</xdr:colOff>
      <xdr:row>190</xdr:row>
      <xdr:rowOff>161925</xdr:rowOff>
    </xdr:to>
    <xdr:pic>
      <xdr:nvPicPr>
        <xdr:cNvPr id="302" name="Picture 30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243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152400</xdr:colOff>
      <xdr:row>185</xdr:row>
      <xdr:rowOff>152400</xdr:rowOff>
    </xdr:to>
    <xdr:pic>
      <xdr:nvPicPr>
        <xdr:cNvPr id="303" name="Picture 30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157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152400</xdr:colOff>
      <xdr:row>187</xdr:row>
      <xdr:rowOff>152400</xdr:rowOff>
    </xdr:to>
    <xdr:pic>
      <xdr:nvPicPr>
        <xdr:cNvPr id="304" name="Picture 30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191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152400</xdr:colOff>
      <xdr:row>198</xdr:row>
      <xdr:rowOff>161925</xdr:rowOff>
    </xdr:to>
    <xdr:pic>
      <xdr:nvPicPr>
        <xdr:cNvPr id="305" name="Picture 30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396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152400</xdr:colOff>
      <xdr:row>204</xdr:row>
      <xdr:rowOff>152400</xdr:rowOff>
    </xdr:to>
    <xdr:pic>
      <xdr:nvPicPr>
        <xdr:cNvPr id="306" name="Picture 30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499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204</xdr:row>
      <xdr:rowOff>0</xdr:rowOff>
    </xdr:from>
    <xdr:to>
      <xdr:col>9</xdr:col>
      <xdr:colOff>314325</xdr:colOff>
      <xdr:row>204</xdr:row>
      <xdr:rowOff>152400</xdr:rowOff>
    </xdr:to>
    <xdr:pic>
      <xdr:nvPicPr>
        <xdr:cNvPr id="307" name="Picture 30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499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152400</xdr:colOff>
      <xdr:row>206</xdr:row>
      <xdr:rowOff>152400</xdr:rowOff>
    </xdr:to>
    <xdr:pic>
      <xdr:nvPicPr>
        <xdr:cNvPr id="308" name="Picture 30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533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206</xdr:row>
      <xdr:rowOff>0</xdr:rowOff>
    </xdr:from>
    <xdr:to>
      <xdr:col>9</xdr:col>
      <xdr:colOff>314325</xdr:colOff>
      <xdr:row>206</xdr:row>
      <xdr:rowOff>152400</xdr:rowOff>
    </xdr:to>
    <xdr:pic>
      <xdr:nvPicPr>
        <xdr:cNvPr id="309" name="Picture 30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533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217</xdr:row>
      <xdr:rowOff>0</xdr:rowOff>
    </xdr:from>
    <xdr:to>
      <xdr:col>9</xdr:col>
      <xdr:colOff>152400</xdr:colOff>
      <xdr:row>217</xdr:row>
      <xdr:rowOff>161925</xdr:rowOff>
    </xdr:to>
    <xdr:pic>
      <xdr:nvPicPr>
        <xdr:cNvPr id="310" name="Picture 30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722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217</xdr:row>
      <xdr:rowOff>0</xdr:rowOff>
    </xdr:from>
    <xdr:to>
      <xdr:col>9</xdr:col>
      <xdr:colOff>314325</xdr:colOff>
      <xdr:row>217</xdr:row>
      <xdr:rowOff>161925</xdr:rowOff>
    </xdr:to>
    <xdr:pic>
      <xdr:nvPicPr>
        <xdr:cNvPr id="311" name="Picture 31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722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</xdr:row>
      <xdr:rowOff>0</xdr:rowOff>
    </xdr:from>
    <xdr:to>
      <xdr:col>9</xdr:col>
      <xdr:colOff>152400</xdr:colOff>
      <xdr:row>218</xdr:row>
      <xdr:rowOff>152400</xdr:rowOff>
    </xdr:to>
    <xdr:pic>
      <xdr:nvPicPr>
        <xdr:cNvPr id="312" name="Picture 31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739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218</xdr:row>
      <xdr:rowOff>0</xdr:rowOff>
    </xdr:from>
    <xdr:to>
      <xdr:col>9</xdr:col>
      <xdr:colOff>314325</xdr:colOff>
      <xdr:row>218</xdr:row>
      <xdr:rowOff>152400</xdr:rowOff>
    </xdr:to>
    <xdr:pic>
      <xdr:nvPicPr>
        <xdr:cNvPr id="313" name="Picture 31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739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152400</xdr:colOff>
      <xdr:row>207</xdr:row>
      <xdr:rowOff>161925</xdr:rowOff>
    </xdr:to>
    <xdr:pic>
      <xdr:nvPicPr>
        <xdr:cNvPr id="314" name="Picture 31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550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207</xdr:row>
      <xdr:rowOff>0</xdr:rowOff>
    </xdr:from>
    <xdr:to>
      <xdr:col>9</xdr:col>
      <xdr:colOff>314325</xdr:colOff>
      <xdr:row>207</xdr:row>
      <xdr:rowOff>161925</xdr:rowOff>
    </xdr:to>
    <xdr:pic>
      <xdr:nvPicPr>
        <xdr:cNvPr id="315" name="Picture 31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550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152400</xdr:colOff>
      <xdr:row>219</xdr:row>
      <xdr:rowOff>161925</xdr:rowOff>
    </xdr:to>
    <xdr:pic>
      <xdr:nvPicPr>
        <xdr:cNvPr id="316" name="Picture 31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756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219</xdr:row>
      <xdr:rowOff>0</xdr:rowOff>
    </xdr:from>
    <xdr:to>
      <xdr:col>9</xdr:col>
      <xdr:colOff>314325</xdr:colOff>
      <xdr:row>219</xdr:row>
      <xdr:rowOff>161925</xdr:rowOff>
    </xdr:to>
    <xdr:pic>
      <xdr:nvPicPr>
        <xdr:cNvPr id="317" name="Picture 31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756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152400</xdr:colOff>
      <xdr:row>220</xdr:row>
      <xdr:rowOff>152400</xdr:rowOff>
    </xdr:to>
    <xdr:pic>
      <xdr:nvPicPr>
        <xdr:cNvPr id="318" name="Picture 31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773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220</xdr:row>
      <xdr:rowOff>0</xdr:rowOff>
    </xdr:from>
    <xdr:to>
      <xdr:col>9</xdr:col>
      <xdr:colOff>314325</xdr:colOff>
      <xdr:row>220</xdr:row>
      <xdr:rowOff>152400</xdr:rowOff>
    </xdr:to>
    <xdr:pic>
      <xdr:nvPicPr>
        <xdr:cNvPr id="319" name="Picture 31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773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152400</xdr:colOff>
      <xdr:row>205</xdr:row>
      <xdr:rowOff>161925</xdr:rowOff>
    </xdr:to>
    <xdr:pic>
      <xdr:nvPicPr>
        <xdr:cNvPr id="320" name="Picture 31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516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205</xdr:row>
      <xdr:rowOff>0</xdr:rowOff>
    </xdr:from>
    <xdr:to>
      <xdr:col>9</xdr:col>
      <xdr:colOff>314325</xdr:colOff>
      <xdr:row>205</xdr:row>
      <xdr:rowOff>161925</xdr:rowOff>
    </xdr:to>
    <xdr:pic>
      <xdr:nvPicPr>
        <xdr:cNvPr id="321" name="Picture 32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516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152400</xdr:colOff>
      <xdr:row>209</xdr:row>
      <xdr:rowOff>161925</xdr:rowOff>
    </xdr:to>
    <xdr:pic>
      <xdr:nvPicPr>
        <xdr:cNvPr id="322" name="Picture 32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585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209</xdr:row>
      <xdr:rowOff>0</xdr:rowOff>
    </xdr:from>
    <xdr:to>
      <xdr:col>9</xdr:col>
      <xdr:colOff>314325</xdr:colOff>
      <xdr:row>209</xdr:row>
      <xdr:rowOff>161925</xdr:rowOff>
    </xdr:to>
    <xdr:pic>
      <xdr:nvPicPr>
        <xdr:cNvPr id="323" name="Picture 32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585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152400</xdr:colOff>
      <xdr:row>214</xdr:row>
      <xdr:rowOff>152400</xdr:rowOff>
    </xdr:to>
    <xdr:pic>
      <xdr:nvPicPr>
        <xdr:cNvPr id="324" name="Picture 32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670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214</xdr:row>
      <xdr:rowOff>0</xdr:rowOff>
    </xdr:from>
    <xdr:to>
      <xdr:col>9</xdr:col>
      <xdr:colOff>314325</xdr:colOff>
      <xdr:row>214</xdr:row>
      <xdr:rowOff>152400</xdr:rowOff>
    </xdr:to>
    <xdr:pic>
      <xdr:nvPicPr>
        <xdr:cNvPr id="325" name="Picture 32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670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</xdr:row>
      <xdr:rowOff>0</xdr:rowOff>
    </xdr:from>
    <xdr:to>
      <xdr:col>9</xdr:col>
      <xdr:colOff>152400</xdr:colOff>
      <xdr:row>216</xdr:row>
      <xdr:rowOff>152400</xdr:rowOff>
    </xdr:to>
    <xdr:pic>
      <xdr:nvPicPr>
        <xdr:cNvPr id="326" name="Picture 32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705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216</xdr:row>
      <xdr:rowOff>0</xdr:rowOff>
    </xdr:from>
    <xdr:to>
      <xdr:col>9</xdr:col>
      <xdr:colOff>314325</xdr:colOff>
      <xdr:row>216</xdr:row>
      <xdr:rowOff>152400</xdr:rowOff>
    </xdr:to>
    <xdr:pic>
      <xdr:nvPicPr>
        <xdr:cNvPr id="327" name="Picture 32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705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</xdr:row>
      <xdr:rowOff>0</xdr:rowOff>
    </xdr:from>
    <xdr:to>
      <xdr:col>9</xdr:col>
      <xdr:colOff>152400</xdr:colOff>
      <xdr:row>221</xdr:row>
      <xdr:rowOff>161925</xdr:rowOff>
    </xdr:to>
    <xdr:pic>
      <xdr:nvPicPr>
        <xdr:cNvPr id="328" name="Picture 32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221</xdr:row>
      <xdr:rowOff>0</xdr:rowOff>
    </xdr:from>
    <xdr:to>
      <xdr:col>9</xdr:col>
      <xdr:colOff>314325</xdr:colOff>
      <xdr:row>221</xdr:row>
      <xdr:rowOff>161925</xdr:rowOff>
    </xdr:to>
    <xdr:pic>
      <xdr:nvPicPr>
        <xdr:cNvPr id="329" name="Picture 32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152400</xdr:colOff>
      <xdr:row>208</xdr:row>
      <xdr:rowOff>152400</xdr:rowOff>
    </xdr:to>
    <xdr:pic>
      <xdr:nvPicPr>
        <xdr:cNvPr id="330" name="Picture 32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568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208</xdr:row>
      <xdr:rowOff>0</xdr:rowOff>
    </xdr:from>
    <xdr:to>
      <xdr:col>9</xdr:col>
      <xdr:colOff>314325</xdr:colOff>
      <xdr:row>208</xdr:row>
      <xdr:rowOff>152400</xdr:rowOff>
    </xdr:to>
    <xdr:pic>
      <xdr:nvPicPr>
        <xdr:cNvPr id="331" name="Picture 33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568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152400</xdr:colOff>
      <xdr:row>210</xdr:row>
      <xdr:rowOff>152400</xdr:rowOff>
    </xdr:to>
    <xdr:pic>
      <xdr:nvPicPr>
        <xdr:cNvPr id="332" name="Picture 33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602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210</xdr:row>
      <xdr:rowOff>0</xdr:rowOff>
    </xdr:from>
    <xdr:to>
      <xdr:col>9</xdr:col>
      <xdr:colOff>314325</xdr:colOff>
      <xdr:row>210</xdr:row>
      <xdr:rowOff>152400</xdr:rowOff>
    </xdr:to>
    <xdr:pic>
      <xdr:nvPicPr>
        <xdr:cNvPr id="333" name="Picture 33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602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152400</xdr:colOff>
      <xdr:row>211</xdr:row>
      <xdr:rowOff>161925</xdr:rowOff>
    </xdr:to>
    <xdr:pic>
      <xdr:nvPicPr>
        <xdr:cNvPr id="334" name="Picture 33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61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228</xdr:row>
      <xdr:rowOff>0</xdr:rowOff>
    </xdr:from>
    <xdr:to>
      <xdr:col>9</xdr:col>
      <xdr:colOff>152400</xdr:colOff>
      <xdr:row>228</xdr:row>
      <xdr:rowOff>152400</xdr:rowOff>
    </xdr:to>
    <xdr:pic>
      <xdr:nvPicPr>
        <xdr:cNvPr id="335" name="Picture 33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91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228</xdr:row>
      <xdr:rowOff>0</xdr:rowOff>
    </xdr:from>
    <xdr:to>
      <xdr:col>9</xdr:col>
      <xdr:colOff>314325</xdr:colOff>
      <xdr:row>228</xdr:row>
      <xdr:rowOff>152400</xdr:rowOff>
    </xdr:to>
    <xdr:pic>
      <xdr:nvPicPr>
        <xdr:cNvPr id="336" name="Picture 33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91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229</xdr:row>
      <xdr:rowOff>0</xdr:rowOff>
    </xdr:from>
    <xdr:to>
      <xdr:col>9</xdr:col>
      <xdr:colOff>152400</xdr:colOff>
      <xdr:row>229</xdr:row>
      <xdr:rowOff>161925</xdr:rowOff>
    </xdr:to>
    <xdr:pic>
      <xdr:nvPicPr>
        <xdr:cNvPr id="337" name="Picture 33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92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229</xdr:row>
      <xdr:rowOff>0</xdr:rowOff>
    </xdr:from>
    <xdr:to>
      <xdr:col>9</xdr:col>
      <xdr:colOff>314325</xdr:colOff>
      <xdr:row>229</xdr:row>
      <xdr:rowOff>161925</xdr:rowOff>
    </xdr:to>
    <xdr:pic>
      <xdr:nvPicPr>
        <xdr:cNvPr id="338" name="Picture 33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92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</xdr:row>
      <xdr:rowOff>0</xdr:rowOff>
    </xdr:from>
    <xdr:to>
      <xdr:col>9</xdr:col>
      <xdr:colOff>152400</xdr:colOff>
      <xdr:row>222</xdr:row>
      <xdr:rowOff>152400</xdr:rowOff>
    </xdr:to>
    <xdr:pic>
      <xdr:nvPicPr>
        <xdr:cNvPr id="339" name="Picture 33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808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222</xdr:row>
      <xdr:rowOff>0</xdr:rowOff>
    </xdr:from>
    <xdr:to>
      <xdr:col>9</xdr:col>
      <xdr:colOff>314325</xdr:colOff>
      <xdr:row>222</xdr:row>
      <xdr:rowOff>152400</xdr:rowOff>
    </xdr:to>
    <xdr:pic>
      <xdr:nvPicPr>
        <xdr:cNvPr id="340" name="Picture 33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808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</xdr:row>
      <xdr:rowOff>0</xdr:rowOff>
    </xdr:from>
    <xdr:to>
      <xdr:col>9</xdr:col>
      <xdr:colOff>152400</xdr:colOff>
      <xdr:row>225</xdr:row>
      <xdr:rowOff>161925</xdr:rowOff>
    </xdr:to>
    <xdr:pic>
      <xdr:nvPicPr>
        <xdr:cNvPr id="341" name="Picture 34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859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</xdr:row>
      <xdr:rowOff>0</xdr:rowOff>
    </xdr:from>
    <xdr:to>
      <xdr:col>9</xdr:col>
      <xdr:colOff>152400</xdr:colOff>
      <xdr:row>223</xdr:row>
      <xdr:rowOff>161925</xdr:rowOff>
    </xdr:to>
    <xdr:pic>
      <xdr:nvPicPr>
        <xdr:cNvPr id="342" name="Picture 34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825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</xdr:row>
      <xdr:rowOff>0</xdr:rowOff>
    </xdr:from>
    <xdr:to>
      <xdr:col>9</xdr:col>
      <xdr:colOff>152400</xdr:colOff>
      <xdr:row>224</xdr:row>
      <xdr:rowOff>152400</xdr:rowOff>
    </xdr:to>
    <xdr:pic>
      <xdr:nvPicPr>
        <xdr:cNvPr id="343" name="Picture 34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842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</xdr:row>
      <xdr:rowOff>0</xdr:rowOff>
    </xdr:from>
    <xdr:to>
      <xdr:col>9</xdr:col>
      <xdr:colOff>152400</xdr:colOff>
      <xdr:row>226</xdr:row>
      <xdr:rowOff>152400</xdr:rowOff>
    </xdr:to>
    <xdr:pic>
      <xdr:nvPicPr>
        <xdr:cNvPr id="344" name="Picture 34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876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9</xdr:col>
      <xdr:colOff>152400</xdr:colOff>
      <xdr:row>240</xdr:row>
      <xdr:rowOff>152400</xdr:rowOff>
    </xdr:to>
    <xdr:pic>
      <xdr:nvPicPr>
        <xdr:cNvPr id="345" name="Picture 34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149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240</xdr:row>
      <xdr:rowOff>0</xdr:rowOff>
    </xdr:from>
    <xdr:to>
      <xdr:col>9</xdr:col>
      <xdr:colOff>314325</xdr:colOff>
      <xdr:row>240</xdr:row>
      <xdr:rowOff>152400</xdr:rowOff>
    </xdr:to>
    <xdr:pic>
      <xdr:nvPicPr>
        <xdr:cNvPr id="346" name="Picture 34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149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240</xdr:row>
      <xdr:rowOff>0</xdr:rowOff>
    </xdr:from>
    <xdr:to>
      <xdr:col>9</xdr:col>
      <xdr:colOff>476250</xdr:colOff>
      <xdr:row>240</xdr:row>
      <xdr:rowOff>152400</xdr:rowOff>
    </xdr:to>
    <xdr:pic>
      <xdr:nvPicPr>
        <xdr:cNvPr id="347" name="Picture 34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149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241</xdr:row>
      <xdr:rowOff>0</xdr:rowOff>
    </xdr:from>
    <xdr:to>
      <xdr:col>9</xdr:col>
      <xdr:colOff>152400</xdr:colOff>
      <xdr:row>241</xdr:row>
      <xdr:rowOff>161925</xdr:rowOff>
    </xdr:to>
    <xdr:pic>
      <xdr:nvPicPr>
        <xdr:cNvPr id="348" name="Picture 34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166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241</xdr:row>
      <xdr:rowOff>0</xdr:rowOff>
    </xdr:from>
    <xdr:to>
      <xdr:col>9</xdr:col>
      <xdr:colOff>314325</xdr:colOff>
      <xdr:row>241</xdr:row>
      <xdr:rowOff>161925</xdr:rowOff>
    </xdr:to>
    <xdr:pic>
      <xdr:nvPicPr>
        <xdr:cNvPr id="349" name="Picture 34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166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230</xdr:row>
      <xdr:rowOff>0</xdr:rowOff>
    </xdr:from>
    <xdr:to>
      <xdr:col>9</xdr:col>
      <xdr:colOff>152400</xdr:colOff>
      <xdr:row>230</xdr:row>
      <xdr:rowOff>152400</xdr:rowOff>
    </xdr:to>
    <xdr:pic>
      <xdr:nvPicPr>
        <xdr:cNvPr id="350" name="Picture 34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945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230</xdr:row>
      <xdr:rowOff>0</xdr:rowOff>
    </xdr:from>
    <xdr:to>
      <xdr:col>9</xdr:col>
      <xdr:colOff>314325</xdr:colOff>
      <xdr:row>230</xdr:row>
      <xdr:rowOff>152400</xdr:rowOff>
    </xdr:to>
    <xdr:pic>
      <xdr:nvPicPr>
        <xdr:cNvPr id="351" name="Picture 35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945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232</xdr:row>
      <xdr:rowOff>0</xdr:rowOff>
    </xdr:from>
    <xdr:to>
      <xdr:col>9</xdr:col>
      <xdr:colOff>152400</xdr:colOff>
      <xdr:row>232</xdr:row>
      <xdr:rowOff>152400</xdr:rowOff>
    </xdr:to>
    <xdr:pic>
      <xdr:nvPicPr>
        <xdr:cNvPr id="352" name="Picture 35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979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232</xdr:row>
      <xdr:rowOff>0</xdr:rowOff>
    </xdr:from>
    <xdr:to>
      <xdr:col>9</xdr:col>
      <xdr:colOff>314325</xdr:colOff>
      <xdr:row>232</xdr:row>
      <xdr:rowOff>152400</xdr:rowOff>
    </xdr:to>
    <xdr:pic>
      <xdr:nvPicPr>
        <xdr:cNvPr id="353" name="Picture 35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979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242</xdr:row>
      <xdr:rowOff>0</xdr:rowOff>
    </xdr:from>
    <xdr:to>
      <xdr:col>9</xdr:col>
      <xdr:colOff>152400</xdr:colOff>
      <xdr:row>242</xdr:row>
      <xdr:rowOff>152400</xdr:rowOff>
    </xdr:to>
    <xdr:pic>
      <xdr:nvPicPr>
        <xdr:cNvPr id="354" name="Picture 35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18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242</xdr:row>
      <xdr:rowOff>0</xdr:rowOff>
    </xdr:from>
    <xdr:to>
      <xdr:col>9</xdr:col>
      <xdr:colOff>314325</xdr:colOff>
      <xdr:row>242</xdr:row>
      <xdr:rowOff>152400</xdr:rowOff>
    </xdr:to>
    <xdr:pic>
      <xdr:nvPicPr>
        <xdr:cNvPr id="355" name="Picture 35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18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237</xdr:row>
      <xdr:rowOff>0</xdr:rowOff>
    </xdr:from>
    <xdr:to>
      <xdr:col>9</xdr:col>
      <xdr:colOff>152400</xdr:colOff>
      <xdr:row>237</xdr:row>
      <xdr:rowOff>152400</xdr:rowOff>
    </xdr:to>
    <xdr:pic>
      <xdr:nvPicPr>
        <xdr:cNvPr id="356" name="Picture 35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06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237</xdr:row>
      <xdr:rowOff>0</xdr:rowOff>
    </xdr:from>
    <xdr:to>
      <xdr:col>9</xdr:col>
      <xdr:colOff>314325</xdr:colOff>
      <xdr:row>237</xdr:row>
      <xdr:rowOff>152400</xdr:rowOff>
    </xdr:to>
    <xdr:pic>
      <xdr:nvPicPr>
        <xdr:cNvPr id="357" name="Picture 35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06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231</xdr:row>
      <xdr:rowOff>0</xdr:rowOff>
    </xdr:from>
    <xdr:to>
      <xdr:col>9</xdr:col>
      <xdr:colOff>152400</xdr:colOff>
      <xdr:row>231</xdr:row>
      <xdr:rowOff>161925</xdr:rowOff>
    </xdr:to>
    <xdr:pic>
      <xdr:nvPicPr>
        <xdr:cNvPr id="358" name="Picture 35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96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233</xdr:row>
      <xdr:rowOff>0</xdr:rowOff>
    </xdr:from>
    <xdr:to>
      <xdr:col>9</xdr:col>
      <xdr:colOff>152400</xdr:colOff>
      <xdr:row>233</xdr:row>
      <xdr:rowOff>161925</xdr:rowOff>
    </xdr:to>
    <xdr:pic>
      <xdr:nvPicPr>
        <xdr:cNvPr id="359" name="Picture 35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99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234</xdr:row>
      <xdr:rowOff>0</xdr:rowOff>
    </xdr:from>
    <xdr:to>
      <xdr:col>9</xdr:col>
      <xdr:colOff>152400</xdr:colOff>
      <xdr:row>234</xdr:row>
      <xdr:rowOff>152400</xdr:rowOff>
    </xdr:to>
    <xdr:pic>
      <xdr:nvPicPr>
        <xdr:cNvPr id="360" name="Picture 35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013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252</xdr:row>
      <xdr:rowOff>0</xdr:rowOff>
    </xdr:from>
    <xdr:to>
      <xdr:col>9</xdr:col>
      <xdr:colOff>152400</xdr:colOff>
      <xdr:row>252</xdr:row>
      <xdr:rowOff>152400</xdr:rowOff>
    </xdr:to>
    <xdr:pic>
      <xdr:nvPicPr>
        <xdr:cNvPr id="361" name="Picture 36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354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252</xdr:row>
      <xdr:rowOff>0</xdr:rowOff>
    </xdr:from>
    <xdr:to>
      <xdr:col>9</xdr:col>
      <xdr:colOff>314325</xdr:colOff>
      <xdr:row>252</xdr:row>
      <xdr:rowOff>152400</xdr:rowOff>
    </xdr:to>
    <xdr:pic>
      <xdr:nvPicPr>
        <xdr:cNvPr id="362" name="Picture 36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354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253</xdr:row>
      <xdr:rowOff>0</xdr:rowOff>
    </xdr:from>
    <xdr:to>
      <xdr:col>9</xdr:col>
      <xdr:colOff>152400</xdr:colOff>
      <xdr:row>253</xdr:row>
      <xdr:rowOff>161925</xdr:rowOff>
    </xdr:to>
    <xdr:pic>
      <xdr:nvPicPr>
        <xdr:cNvPr id="363" name="Picture 36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371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253</xdr:row>
      <xdr:rowOff>0</xdr:rowOff>
    </xdr:from>
    <xdr:to>
      <xdr:col>9</xdr:col>
      <xdr:colOff>314325</xdr:colOff>
      <xdr:row>253</xdr:row>
      <xdr:rowOff>161925</xdr:rowOff>
    </xdr:to>
    <xdr:pic>
      <xdr:nvPicPr>
        <xdr:cNvPr id="364" name="Picture 36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371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250</xdr:row>
      <xdr:rowOff>0</xdr:rowOff>
    </xdr:from>
    <xdr:to>
      <xdr:col>9</xdr:col>
      <xdr:colOff>152400</xdr:colOff>
      <xdr:row>250</xdr:row>
      <xdr:rowOff>152400</xdr:rowOff>
    </xdr:to>
    <xdr:pic>
      <xdr:nvPicPr>
        <xdr:cNvPr id="365" name="Picture 36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32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250</xdr:row>
      <xdr:rowOff>0</xdr:rowOff>
    </xdr:from>
    <xdr:to>
      <xdr:col>9</xdr:col>
      <xdr:colOff>314325</xdr:colOff>
      <xdr:row>250</xdr:row>
      <xdr:rowOff>152400</xdr:rowOff>
    </xdr:to>
    <xdr:pic>
      <xdr:nvPicPr>
        <xdr:cNvPr id="366" name="Picture 36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32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251</xdr:row>
      <xdr:rowOff>0</xdr:rowOff>
    </xdr:from>
    <xdr:to>
      <xdr:col>9</xdr:col>
      <xdr:colOff>152400</xdr:colOff>
      <xdr:row>251</xdr:row>
      <xdr:rowOff>161925</xdr:rowOff>
    </xdr:to>
    <xdr:pic>
      <xdr:nvPicPr>
        <xdr:cNvPr id="367" name="Picture 36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337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254</xdr:row>
      <xdr:rowOff>0</xdr:rowOff>
    </xdr:from>
    <xdr:to>
      <xdr:col>9</xdr:col>
      <xdr:colOff>152400</xdr:colOff>
      <xdr:row>254</xdr:row>
      <xdr:rowOff>152400</xdr:rowOff>
    </xdr:to>
    <xdr:pic>
      <xdr:nvPicPr>
        <xdr:cNvPr id="368" name="Picture 36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38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243</xdr:row>
      <xdr:rowOff>0</xdr:rowOff>
    </xdr:from>
    <xdr:to>
      <xdr:col>9</xdr:col>
      <xdr:colOff>152400</xdr:colOff>
      <xdr:row>243</xdr:row>
      <xdr:rowOff>161925</xdr:rowOff>
    </xdr:to>
    <xdr:pic>
      <xdr:nvPicPr>
        <xdr:cNvPr id="369" name="Picture 36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200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244</xdr:row>
      <xdr:rowOff>0</xdr:rowOff>
    </xdr:from>
    <xdr:to>
      <xdr:col>9</xdr:col>
      <xdr:colOff>152400</xdr:colOff>
      <xdr:row>244</xdr:row>
      <xdr:rowOff>152400</xdr:rowOff>
    </xdr:to>
    <xdr:pic>
      <xdr:nvPicPr>
        <xdr:cNvPr id="370" name="Picture 36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217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245</xdr:row>
      <xdr:rowOff>0</xdr:rowOff>
    </xdr:from>
    <xdr:to>
      <xdr:col>9</xdr:col>
      <xdr:colOff>152400</xdr:colOff>
      <xdr:row>245</xdr:row>
      <xdr:rowOff>161925</xdr:rowOff>
    </xdr:to>
    <xdr:pic>
      <xdr:nvPicPr>
        <xdr:cNvPr id="371" name="Picture 37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234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246</xdr:row>
      <xdr:rowOff>0</xdr:rowOff>
    </xdr:from>
    <xdr:to>
      <xdr:col>9</xdr:col>
      <xdr:colOff>152400</xdr:colOff>
      <xdr:row>246</xdr:row>
      <xdr:rowOff>152400</xdr:rowOff>
    </xdr:to>
    <xdr:pic>
      <xdr:nvPicPr>
        <xdr:cNvPr id="372" name="Picture 37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25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255</xdr:row>
      <xdr:rowOff>0</xdr:rowOff>
    </xdr:from>
    <xdr:to>
      <xdr:col>9</xdr:col>
      <xdr:colOff>152400</xdr:colOff>
      <xdr:row>255</xdr:row>
      <xdr:rowOff>161925</xdr:rowOff>
    </xdr:to>
    <xdr:pic>
      <xdr:nvPicPr>
        <xdr:cNvPr id="373" name="Picture 37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40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255</xdr:row>
      <xdr:rowOff>0</xdr:rowOff>
    </xdr:from>
    <xdr:to>
      <xdr:col>9</xdr:col>
      <xdr:colOff>314325</xdr:colOff>
      <xdr:row>255</xdr:row>
      <xdr:rowOff>161925</xdr:rowOff>
    </xdr:to>
    <xdr:pic>
      <xdr:nvPicPr>
        <xdr:cNvPr id="374" name="Picture 37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40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255</xdr:row>
      <xdr:rowOff>0</xdr:rowOff>
    </xdr:from>
    <xdr:to>
      <xdr:col>9</xdr:col>
      <xdr:colOff>476250</xdr:colOff>
      <xdr:row>255</xdr:row>
      <xdr:rowOff>161925</xdr:rowOff>
    </xdr:to>
    <xdr:pic>
      <xdr:nvPicPr>
        <xdr:cNvPr id="375" name="Picture 37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40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256</xdr:row>
      <xdr:rowOff>0</xdr:rowOff>
    </xdr:from>
    <xdr:to>
      <xdr:col>9</xdr:col>
      <xdr:colOff>152400</xdr:colOff>
      <xdr:row>256</xdr:row>
      <xdr:rowOff>152400</xdr:rowOff>
    </xdr:to>
    <xdr:pic>
      <xdr:nvPicPr>
        <xdr:cNvPr id="376" name="Picture 37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42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256</xdr:row>
      <xdr:rowOff>0</xdr:rowOff>
    </xdr:from>
    <xdr:to>
      <xdr:col>9</xdr:col>
      <xdr:colOff>314325</xdr:colOff>
      <xdr:row>256</xdr:row>
      <xdr:rowOff>152400</xdr:rowOff>
    </xdr:to>
    <xdr:pic>
      <xdr:nvPicPr>
        <xdr:cNvPr id="377" name="Picture 37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42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256</xdr:row>
      <xdr:rowOff>0</xdr:rowOff>
    </xdr:from>
    <xdr:to>
      <xdr:col>9</xdr:col>
      <xdr:colOff>476250</xdr:colOff>
      <xdr:row>256</xdr:row>
      <xdr:rowOff>152400</xdr:rowOff>
    </xdr:to>
    <xdr:pic>
      <xdr:nvPicPr>
        <xdr:cNvPr id="378" name="Picture 37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42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267</xdr:row>
      <xdr:rowOff>0</xdr:rowOff>
    </xdr:from>
    <xdr:to>
      <xdr:col>9</xdr:col>
      <xdr:colOff>152400</xdr:colOff>
      <xdr:row>267</xdr:row>
      <xdr:rowOff>161925</xdr:rowOff>
    </xdr:to>
    <xdr:pic>
      <xdr:nvPicPr>
        <xdr:cNvPr id="379" name="Picture 37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612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267</xdr:row>
      <xdr:rowOff>0</xdr:rowOff>
    </xdr:from>
    <xdr:to>
      <xdr:col>9</xdr:col>
      <xdr:colOff>314325</xdr:colOff>
      <xdr:row>267</xdr:row>
      <xdr:rowOff>161925</xdr:rowOff>
    </xdr:to>
    <xdr:pic>
      <xdr:nvPicPr>
        <xdr:cNvPr id="380" name="Picture 37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612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267</xdr:row>
      <xdr:rowOff>0</xdr:rowOff>
    </xdr:from>
    <xdr:to>
      <xdr:col>9</xdr:col>
      <xdr:colOff>476250</xdr:colOff>
      <xdr:row>267</xdr:row>
      <xdr:rowOff>161925</xdr:rowOff>
    </xdr:to>
    <xdr:pic>
      <xdr:nvPicPr>
        <xdr:cNvPr id="381" name="Picture 38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612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268</xdr:row>
      <xdr:rowOff>0</xdr:rowOff>
    </xdr:from>
    <xdr:to>
      <xdr:col>9</xdr:col>
      <xdr:colOff>152400</xdr:colOff>
      <xdr:row>268</xdr:row>
      <xdr:rowOff>152400</xdr:rowOff>
    </xdr:to>
    <xdr:pic>
      <xdr:nvPicPr>
        <xdr:cNvPr id="382" name="Picture 38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268</xdr:row>
      <xdr:rowOff>0</xdr:rowOff>
    </xdr:from>
    <xdr:to>
      <xdr:col>9</xdr:col>
      <xdr:colOff>314325</xdr:colOff>
      <xdr:row>268</xdr:row>
      <xdr:rowOff>152400</xdr:rowOff>
    </xdr:to>
    <xdr:pic>
      <xdr:nvPicPr>
        <xdr:cNvPr id="383" name="Picture 38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268</xdr:row>
      <xdr:rowOff>0</xdr:rowOff>
    </xdr:from>
    <xdr:to>
      <xdr:col>9</xdr:col>
      <xdr:colOff>476250</xdr:colOff>
      <xdr:row>268</xdr:row>
      <xdr:rowOff>152400</xdr:rowOff>
    </xdr:to>
    <xdr:pic>
      <xdr:nvPicPr>
        <xdr:cNvPr id="384" name="Picture 38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269</xdr:row>
      <xdr:rowOff>0</xdr:rowOff>
    </xdr:from>
    <xdr:to>
      <xdr:col>9</xdr:col>
      <xdr:colOff>152400</xdr:colOff>
      <xdr:row>269</xdr:row>
      <xdr:rowOff>161925</xdr:rowOff>
    </xdr:to>
    <xdr:pic>
      <xdr:nvPicPr>
        <xdr:cNvPr id="385" name="Picture 38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646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269</xdr:row>
      <xdr:rowOff>0</xdr:rowOff>
    </xdr:from>
    <xdr:to>
      <xdr:col>9</xdr:col>
      <xdr:colOff>314325</xdr:colOff>
      <xdr:row>269</xdr:row>
      <xdr:rowOff>161925</xdr:rowOff>
    </xdr:to>
    <xdr:pic>
      <xdr:nvPicPr>
        <xdr:cNvPr id="386" name="Picture 38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646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269</xdr:row>
      <xdr:rowOff>0</xdr:rowOff>
    </xdr:from>
    <xdr:to>
      <xdr:col>9</xdr:col>
      <xdr:colOff>476250</xdr:colOff>
      <xdr:row>269</xdr:row>
      <xdr:rowOff>161925</xdr:rowOff>
    </xdr:to>
    <xdr:pic>
      <xdr:nvPicPr>
        <xdr:cNvPr id="387" name="Picture 38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646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257</xdr:row>
      <xdr:rowOff>0</xdr:rowOff>
    </xdr:from>
    <xdr:to>
      <xdr:col>9</xdr:col>
      <xdr:colOff>152400</xdr:colOff>
      <xdr:row>257</xdr:row>
      <xdr:rowOff>161925</xdr:rowOff>
    </xdr:to>
    <xdr:pic>
      <xdr:nvPicPr>
        <xdr:cNvPr id="388" name="Picture 38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440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257</xdr:row>
      <xdr:rowOff>0</xdr:rowOff>
    </xdr:from>
    <xdr:to>
      <xdr:col>9</xdr:col>
      <xdr:colOff>314325</xdr:colOff>
      <xdr:row>257</xdr:row>
      <xdr:rowOff>161925</xdr:rowOff>
    </xdr:to>
    <xdr:pic>
      <xdr:nvPicPr>
        <xdr:cNvPr id="389" name="Picture 38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440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257</xdr:row>
      <xdr:rowOff>0</xdr:rowOff>
    </xdr:from>
    <xdr:to>
      <xdr:col>9</xdr:col>
      <xdr:colOff>476250</xdr:colOff>
      <xdr:row>257</xdr:row>
      <xdr:rowOff>161925</xdr:rowOff>
    </xdr:to>
    <xdr:pic>
      <xdr:nvPicPr>
        <xdr:cNvPr id="390" name="Picture 38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440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</xdr:row>
      <xdr:rowOff>0</xdr:rowOff>
    </xdr:from>
    <xdr:to>
      <xdr:col>9</xdr:col>
      <xdr:colOff>152400</xdr:colOff>
      <xdr:row>259</xdr:row>
      <xdr:rowOff>161925</xdr:rowOff>
    </xdr:to>
    <xdr:pic>
      <xdr:nvPicPr>
        <xdr:cNvPr id="391" name="Picture 39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474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259</xdr:row>
      <xdr:rowOff>0</xdr:rowOff>
    </xdr:from>
    <xdr:to>
      <xdr:col>9</xdr:col>
      <xdr:colOff>314325</xdr:colOff>
      <xdr:row>259</xdr:row>
      <xdr:rowOff>161925</xdr:rowOff>
    </xdr:to>
    <xdr:pic>
      <xdr:nvPicPr>
        <xdr:cNvPr id="392" name="Picture 39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474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259</xdr:row>
      <xdr:rowOff>0</xdr:rowOff>
    </xdr:from>
    <xdr:to>
      <xdr:col>9</xdr:col>
      <xdr:colOff>476250</xdr:colOff>
      <xdr:row>259</xdr:row>
      <xdr:rowOff>161925</xdr:rowOff>
    </xdr:to>
    <xdr:pic>
      <xdr:nvPicPr>
        <xdr:cNvPr id="393" name="Picture 39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474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</xdr:row>
      <xdr:rowOff>0</xdr:rowOff>
    </xdr:from>
    <xdr:to>
      <xdr:col>9</xdr:col>
      <xdr:colOff>152400</xdr:colOff>
      <xdr:row>272</xdr:row>
      <xdr:rowOff>152400</xdr:rowOff>
    </xdr:to>
    <xdr:pic>
      <xdr:nvPicPr>
        <xdr:cNvPr id="394" name="Picture 39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697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272</xdr:row>
      <xdr:rowOff>0</xdr:rowOff>
    </xdr:from>
    <xdr:to>
      <xdr:col>9</xdr:col>
      <xdr:colOff>314325</xdr:colOff>
      <xdr:row>272</xdr:row>
      <xdr:rowOff>152400</xdr:rowOff>
    </xdr:to>
    <xdr:pic>
      <xdr:nvPicPr>
        <xdr:cNvPr id="395" name="Picture 39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697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272</xdr:row>
      <xdr:rowOff>0</xdr:rowOff>
    </xdr:from>
    <xdr:to>
      <xdr:col>9</xdr:col>
      <xdr:colOff>476250</xdr:colOff>
      <xdr:row>272</xdr:row>
      <xdr:rowOff>152400</xdr:rowOff>
    </xdr:to>
    <xdr:pic>
      <xdr:nvPicPr>
        <xdr:cNvPr id="396" name="Picture 39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697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</xdr:row>
      <xdr:rowOff>0</xdr:rowOff>
    </xdr:from>
    <xdr:to>
      <xdr:col>9</xdr:col>
      <xdr:colOff>152400</xdr:colOff>
      <xdr:row>273</xdr:row>
      <xdr:rowOff>161925</xdr:rowOff>
    </xdr:to>
    <xdr:pic>
      <xdr:nvPicPr>
        <xdr:cNvPr id="397" name="Picture 39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71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273</xdr:row>
      <xdr:rowOff>0</xdr:rowOff>
    </xdr:from>
    <xdr:to>
      <xdr:col>9</xdr:col>
      <xdr:colOff>314325</xdr:colOff>
      <xdr:row>273</xdr:row>
      <xdr:rowOff>161925</xdr:rowOff>
    </xdr:to>
    <xdr:pic>
      <xdr:nvPicPr>
        <xdr:cNvPr id="398" name="Picture 39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71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</xdr:row>
      <xdr:rowOff>0</xdr:rowOff>
    </xdr:from>
    <xdr:to>
      <xdr:col>9</xdr:col>
      <xdr:colOff>152400</xdr:colOff>
      <xdr:row>266</xdr:row>
      <xdr:rowOff>152400</xdr:rowOff>
    </xdr:to>
    <xdr:pic>
      <xdr:nvPicPr>
        <xdr:cNvPr id="399" name="Picture 39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59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266</xdr:row>
      <xdr:rowOff>0</xdr:rowOff>
    </xdr:from>
    <xdr:to>
      <xdr:col>9</xdr:col>
      <xdr:colOff>314325</xdr:colOff>
      <xdr:row>266</xdr:row>
      <xdr:rowOff>152400</xdr:rowOff>
    </xdr:to>
    <xdr:pic>
      <xdr:nvPicPr>
        <xdr:cNvPr id="400" name="Picture 39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59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270</xdr:row>
      <xdr:rowOff>0</xdr:rowOff>
    </xdr:from>
    <xdr:to>
      <xdr:col>9</xdr:col>
      <xdr:colOff>152400</xdr:colOff>
      <xdr:row>270</xdr:row>
      <xdr:rowOff>152400</xdr:rowOff>
    </xdr:to>
    <xdr:pic>
      <xdr:nvPicPr>
        <xdr:cNvPr id="401" name="Picture 40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66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270</xdr:row>
      <xdr:rowOff>0</xdr:rowOff>
    </xdr:from>
    <xdr:to>
      <xdr:col>9</xdr:col>
      <xdr:colOff>314325</xdr:colOff>
      <xdr:row>270</xdr:row>
      <xdr:rowOff>152400</xdr:rowOff>
    </xdr:to>
    <xdr:pic>
      <xdr:nvPicPr>
        <xdr:cNvPr id="402" name="Picture 40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66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258</xdr:row>
      <xdr:rowOff>0</xdr:rowOff>
    </xdr:from>
    <xdr:to>
      <xdr:col>9</xdr:col>
      <xdr:colOff>152400</xdr:colOff>
      <xdr:row>258</xdr:row>
      <xdr:rowOff>152400</xdr:rowOff>
    </xdr:to>
    <xdr:pic>
      <xdr:nvPicPr>
        <xdr:cNvPr id="403" name="Picture 40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258</xdr:row>
      <xdr:rowOff>0</xdr:rowOff>
    </xdr:from>
    <xdr:to>
      <xdr:col>9</xdr:col>
      <xdr:colOff>314325</xdr:colOff>
      <xdr:row>258</xdr:row>
      <xdr:rowOff>152400</xdr:rowOff>
    </xdr:to>
    <xdr:pic>
      <xdr:nvPicPr>
        <xdr:cNvPr id="404" name="Picture 40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</xdr:row>
      <xdr:rowOff>0</xdr:rowOff>
    </xdr:from>
    <xdr:to>
      <xdr:col>9</xdr:col>
      <xdr:colOff>152400</xdr:colOff>
      <xdr:row>260</xdr:row>
      <xdr:rowOff>152400</xdr:rowOff>
    </xdr:to>
    <xdr:pic>
      <xdr:nvPicPr>
        <xdr:cNvPr id="405" name="Picture 40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491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260</xdr:row>
      <xdr:rowOff>0</xdr:rowOff>
    </xdr:from>
    <xdr:to>
      <xdr:col>9</xdr:col>
      <xdr:colOff>314325</xdr:colOff>
      <xdr:row>260</xdr:row>
      <xdr:rowOff>152400</xdr:rowOff>
    </xdr:to>
    <xdr:pic>
      <xdr:nvPicPr>
        <xdr:cNvPr id="406" name="Picture 40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491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</xdr:row>
      <xdr:rowOff>0</xdr:rowOff>
    </xdr:from>
    <xdr:to>
      <xdr:col>9</xdr:col>
      <xdr:colOff>152400</xdr:colOff>
      <xdr:row>261</xdr:row>
      <xdr:rowOff>161925</xdr:rowOff>
    </xdr:to>
    <xdr:pic>
      <xdr:nvPicPr>
        <xdr:cNvPr id="407" name="Picture 40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509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261</xdr:row>
      <xdr:rowOff>0</xdr:rowOff>
    </xdr:from>
    <xdr:to>
      <xdr:col>9</xdr:col>
      <xdr:colOff>314325</xdr:colOff>
      <xdr:row>261</xdr:row>
      <xdr:rowOff>161925</xdr:rowOff>
    </xdr:to>
    <xdr:pic>
      <xdr:nvPicPr>
        <xdr:cNvPr id="408" name="Picture 40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509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262</xdr:row>
      <xdr:rowOff>0</xdr:rowOff>
    </xdr:from>
    <xdr:to>
      <xdr:col>9</xdr:col>
      <xdr:colOff>152400</xdr:colOff>
      <xdr:row>262</xdr:row>
      <xdr:rowOff>152400</xdr:rowOff>
    </xdr:to>
    <xdr:pic>
      <xdr:nvPicPr>
        <xdr:cNvPr id="409" name="Picture 40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526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271</xdr:row>
      <xdr:rowOff>0</xdr:rowOff>
    </xdr:from>
    <xdr:to>
      <xdr:col>9</xdr:col>
      <xdr:colOff>152400</xdr:colOff>
      <xdr:row>271</xdr:row>
      <xdr:rowOff>161925</xdr:rowOff>
    </xdr:to>
    <xdr:pic>
      <xdr:nvPicPr>
        <xdr:cNvPr id="410" name="Picture 40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680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263</xdr:row>
      <xdr:rowOff>0</xdr:rowOff>
    </xdr:from>
    <xdr:to>
      <xdr:col>9</xdr:col>
      <xdr:colOff>152400</xdr:colOff>
      <xdr:row>263</xdr:row>
      <xdr:rowOff>161925</xdr:rowOff>
    </xdr:to>
    <xdr:pic>
      <xdr:nvPicPr>
        <xdr:cNvPr id="411" name="Picture 41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543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</xdr:row>
      <xdr:rowOff>0</xdr:rowOff>
    </xdr:from>
    <xdr:to>
      <xdr:col>9</xdr:col>
      <xdr:colOff>152400</xdr:colOff>
      <xdr:row>264</xdr:row>
      <xdr:rowOff>152400</xdr:rowOff>
    </xdr:to>
    <xdr:pic>
      <xdr:nvPicPr>
        <xdr:cNvPr id="412" name="Picture 41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560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275</xdr:row>
      <xdr:rowOff>0</xdr:rowOff>
    </xdr:from>
    <xdr:to>
      <xdr:col>9</xdr:col>
      <xdr:colOff>152400</xdr:colOff>
      <xdr:row>275</xdr:row>
      <xdr:rowOff>161925</xdr:rowOff>
    </xdr:to>
    <xdr:pic>
      <xdr:nvPicPr>
        <xdr:cNvPr id="413" name="Picture 41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749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275</xdr:row>
      <xdr:rowOff>0</xdr:rowOff>
    </xdr:from>
    <xdr:to>
      <xdr:col>9</xdr:col>
      <xdr:colOff>314325</xdr:colOff>
      <xdr:row>275</xdr:row>
      <xdr:rowOff>161925</xdr:rowOff>
    </xdr:to>
    <xdr:pic>
      <xdr:nvPicPr>
        <xdr:cNvPr id="414" name="Picture 41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749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275</xdr:row>
      <xdr:rowOff>0</xdr:rowOff>
    </xdr:from>
    <xdr:to>
      <xdr:col>9</xdr:col>
      <xdr:colOff>476250</xdr:colOff>
      <xdr:row>275</xdr:row>
      <xdr:rowOff>161925</xdr:rowOff>
    </xdr:to>
    <xdr:pic>
      <xdr:nvPicPr>
        <xdr:cNvPr id="415" name="Picture 41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749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284</xdr:row>
      <xdr:rowOff>0</xdr:rowOff>
    </xdr:from>
    <xdr:to>
      <xdr:col>9</xdr:col>
      <xdr:colOff>152400</xdr:colOff>
      <xdr:row>284</xdr:row>
      <xdr:rowOff>152400</xdr:rowOff>
    </xdr:to>
    <xdr:pic>
      <xdr:nvPicPr>
        <xdr:cNvPr id="416" name="Picture 41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919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284</xdr:row>
      <xdr:rowOff>0</xdr:rowOff>
    </xdr:from>
    <xdr:to>
      <xdr:col>9</xdr:col>
      <xdr:colOff>314325</xdr:colOff>
      <xdr:row>284</xdr:row>
      <xdr:rowOff>152400</xdr:rowOff>
    </xdr:to>
    <xdr:pic>
      <xdr:nvPicPr>
        <xdr:cNvPr id="417" name="Picture 41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919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284</xdr:row>
      <xdr:rowOff>0</xdr:rowOff>
    </xdr:from>
    <xdr:to>
      <xdr:col>9</xdr:col>
      <xdr:colOff>476250</xdr:colOff>
      <xdr:row>284</xdr:row>
      <xdr:rowOff>152400</xdr:rowOff>
    </xdr:to>
    <xdr:pic>
      <xdr:nvPicPr>
        <xdr:cNvPr id="418" name="Picture 41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919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288</xdr:row>
      <xdr:rowOff>0</xdr:rowOff>
    </xdr:from>
    <xdr:to>
      <xdr:col>9</xdr:col>
      <xdr:colOff>152400</xdr:colOff>
      <xdr:row>288</xdr:row>
      <xdr:rowOff>152400</xdr:rowOff>
    </xdr:to>
    <xdr:pic>
      <xdr:nvPicPr>
        <xdr:cNvPr id="419" name="Picture 41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004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288</xdr:row>
      <xdr:rowOff>0</xdr:rowOff>
    </xdr:from>
    <xdr:to>
      <xdr:col>9</xdr:col>
      <xdr:colOff>314325</xdr:colOff>
      <xdr:row>288</xdr:row>
      <xdr:rowOff>152400</xdr:rowOff>
    </xdr:to>
    <xdr:pic>
      <xdr:nvPicPr>
        <xdr:cNvPr id="420" name="Picture 41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004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288</xdr:row>
      <xdr:rowOff>0</xdr:rowOff>
    </xdr:from>
    <xdr:to>
      <xdr:col>9</xdr:col>
      <xdr:colOff>476250</xdr:colOff>
      <xdr:row>288</xdr:row>
      <xdr:rowOff>152400</xdr:rowOff>
    </xdr:to>
    <xdr:pic>
      <xdr:nvPicPr>
        <xdr:cNvPr id="421" name="Picture 42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004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</xdr:row>
      <xdr:rowOff>0</xdr:rowOff>
    </xdr:from>
    <xdr:to>
      <xdr:col>9</xdr:col>
      <xdr:colOff>152400</xdr:colOff>
      <xdr:row>276</xdr:row>
      <xdr:rowOff>152400</xdr:rowOff>
    </xdr:to>
    <xdr:pic>
      <xdr:nvPicPr>
        <xdr:cNvPr id="422" name="Picture 42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76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276</xdr:row>
      <xdr:rowOff>0</xdr:rowOff>
    </xdr:from>
    <xdr:to>
      <xdr:col>9</xdr:col>
      <xdr:colOff>314325</xdr:colOff>
      <xdr:row>276</xdr:row>
      <xdr:rowOff>152400</xdr:rowOff>
    </xdr:to>
    <xdr:pic>
      <xdr:nvPicPr>
        <xdr:cNvPr id="423" name="Picture 42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76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276</xdr:row>
      <xdr:rowOff>0</xdr:rowOff>
    </xdr:from>
    <xdr:to>
      <xdr:col>9</xdr:col>
      <xdr:colOff>476250</xdr:colOff>
      <xdr:row>276</xdr:row>
      <xdr:rowOff>152400</xdr:rowOff>
    </xdr:to>
    <xdr:pic>
      <xdr:nvPicPr>
        <xdr:cNvPr id="424" name="Picture 42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76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</xdr:row>
      <xdr:rowOff>0</xdr:rowOff>
    </xdr:from>
    <xdr:to>
      <xdr:col>9</xdr:col>
      <xdr:colOff>152400</xdr:colOff>
      <xdr:row>277</xdr:row>
      <xdr:rowOff>161925</xdr:rowOff>
    </xdr:to>
    <xdr:pic>
      <xdr:nvPicPr>
        <xdr:cNvPr id="425" name="Picture 42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783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277</xdr:row>
      <xdr:rowOff>0</xdr:rowOff>
    </xdr:from>
    <xdr:to>
      <xdr:col>9</xdr:col>
      <xdr:colOff>314325</xdr:colOff>
      <xdr:row>277</xdr:row>
      <xdr:rowOff>161925</xdr:rowOff>
    </xdr:to>
    <xdr:pic>
      <xdr:nvPicPr>
        <xdr:cNvPr id="426" name="Picture 42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783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277</xdr:row>
      <xdr:rowOff>0</xdr:rowOff>
    </xdr:from>
    <xdr:to>
      <xdr:col>9</xdr:col>
      <xdr:colOff>476250</xdr:colOff>
      <xdr:row>277</xdr:row>
      <xdr:rowOff>161925</xdr:rowOff>
    </xdr:to>
    <xdr:pic>
      <xdr:nvPicPr>
        <xdr:cNvPr id="427" name="Picture 42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783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286</xdr:row>
      <xdr:rowOff>0</xdr:rowOff>
    </xdr:from>
    <xdr:to>
      <xdr:col>9</xdr:col>
      <xdr:colOff>152400</xdr:colOff>
      <xdr:row>286</xdr:row>
      <xdr:rowOff>152400</xdr:rowOff>
    </xdr:to>
    <xdr:pic>
      <xdr:nvPicPr>
        <xdr:cNvPr id="428" name="Picture 42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970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286</xdr:row>
      <xdr:rowOff>0</xdr:rowOff>
    </xdr:from>
    <xdr:to>
      <xdr:col>9</xdr:col>
      <xdr:colOff>314325</xdr:colOff>
      <xdr:row>286</xdr:row>
      <xdr:rowOff>152400</xdr:rowOff>
    </xdr:to>
    <xdr:pic>
      <xdr:nvPicPr>
        <xdr:cNvPr id="429" name="Picture 42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970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286</xdr:row>
      <xdr:rowOff>0</xdr:rowOff>
    </xdr:from>
    <xdr:to>
      <xdr:col>9</xdr:col>
      <xdr:colOff>476250</xdr:colOff>
      <xdr:row>286</xdr:row>
      <xdr:rowOff>152400</xdr:rowOff>
    </xdr:to>
    <xdr:pic>
      <xdr:nvPicPr>
        <xdr:cNvPr id="430" name="Picture 42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970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279</xdr:row>
      <xdr:rowOff>0</xdr:rowOff>
    </xdr:from>
    <xdr:to>
      <xdr:col>9</xdr:col>
      <xdr:colOff>152400</xdr:colOff>
      <xdr:row>280</xdr:row>
      <xdr:rowOff>152400</xdr:rowOff>
    </xdr:to>
    <xdr:pic>
      <xdr:nvPicPr>
        <xdr:cNvPr id="431" name="Picture 43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833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279</xdr:row>
      <xdr:rowOff>0</xdr:rowOff>
    </xdr:from>
    <xdr:to>
      <xdr:col>9</xdr:col>
      <xdr:colOff>314325</xdr:colOff>
      <xdr:row>280</xdr:row>
      <xdr:rowOff>152400</xdr:rowOff>
    </xdr:to>
    <xdr:pic>
      <xdr:nvPicPr>
        <xdr:cNvPr id="432" name="Picture 43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833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279</xdr:row>
      <xdr:rowOff>0</xdr:rowOff>
    </xdr:from>
    <xdr:to>
      <xdr:col>9</xdr:col>
      <xdr:colOff>476250</xdr:colOff>
      <xdr:row>280</xdr:row>
      <xdr:rowOff>152400</xdr:rowOff>
    </xdr:to>
    <xdr:pic>
      <xdr:nvPicPr>
        <xdr:cNvPr id="433" name="Picture 43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833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285</xdr:row>
      <xdr:rowOff>0</xdr:rowOff>
    </xdr:from>
    <xdr:to>
      <xdr:col>9</xdr:col>
      <xdr:colOff>152400</xdr:colOff>
      <xdr:row>285</xdr:row>
      <xdr:rowOff>161925</xdr:rowOff>
    </xdr:to>
    <xdr:pic>
      <xdr:nvPicPr>
        <xdr:cNvPr id="434" name="Picture 43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936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285</xdr:row>
      <xdr:rowOff>0</xdr:rowOff>
    </xdr:from>
    <xdr:to>
      <xdr:col>9</xdr:col>
      <xdr:colOff>314325</xdr:colOff>
      <xdr:row>285</xdr:row>
      <xdr:rowOff>161925</xdr:rowOff>
    </xdr:to>
    <xdr:pic>
      <xdr:nvPicPr>
        <xdr:cNvPr id="435" name="Picture 43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936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285</xdr:row>
      <xdr:rowOff>0</xdr:rowOff>
    </xdr:from>
    <xdr:to>
      <xdr:col>9</xdr:col>
      <xdr:colOff>476250</xdr:colOff>
      <xdr:row>285</xdr:row>
      <xdr:rowOff>161925</xdr:rowOff>
    </xdr:to>
    <xdr:pic>
      <xdr:nvPicPr>
        <xdr:cNvPr id="436" name="Picture 43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936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287</xdr:row>
      <xdr:rowOff>0</xdr:rowOff>
    </xdr:from>
    <xdr:to>
      <xdr:col>9</xdr:col>
      <xdr:colOff>152400</xdr:colOff>
      <xdr:row>287</xdr:row>
      <xdr:rowOff>161925</xdr:rowOff>
    </xdr:to>
    <xdr:pic>
      <xdr:nvPicPr>
        <xdr:cNvPr id="437" name="Picture 43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987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287</xdr:row>
      <xdr:rowOff>0</xdr:rowOff>
    </xdr:from>
    <xdr:to>
      <xdr:col>9</xdr:col>
      <xdr:colOff>314325</xdr:colOff>
      <xdr:row>287</xdr:row>
      <xdr:rowOff>161925</xdr:rowOff>
    </xdr:to>
    <xdr:pic>
      <xdr:nvPicPr>
        <xdr:cNvPr id="438" name="Picture 43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987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287</xdr:row>
      <xdr:rowOff>0</xdr:rowOff>
    </xdr:from>
    <xdr:to>
      <xdr:col>9</xdr:col>
      <xdr:colOff>476250</xdr:colOff>
      <xdr:row>287</xdr:row>
      <xdr:rowOff>161925</xdr:rowOff>
    </xdr:to>
    <xdr:pic>
      <xdr:nvPicPr>
        <xdr:cNvPr id="439" name="Picture 43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987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280</xdr:row>
      <xdr:rowOff>0</xdr:rowOff>
    </xdr:from>
    <xdr:to>
      <xdr:col>9</xdr:col>
      <xdr:colOff>152400</xdr:colOff>
      <xdr:row>280</xdr:row>
      <xdr:rowOff>152400</xdr:rowOff>
    </xdr:to>
    <xdr:pic>
      <xdr:nvPicPr>
        <xdr:cNvPr id="440" name="Picture 43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851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280</xdr:row>
      <xdr:rowOff>0</xdr:rowOff>
    </xdr:from>
    <xdr:to>
      <xdr:col>9</xdr:col>
      <xdr:colOff>314325</xdr:colOff>
      <xdr:row>280</xdr:row>
      <xdr:rowOff>152400</xdr:rowOff>
    </xdr:to>
    <xdr:pic>
      <xdr:nvPicPr>
        <xdr:cNvPr id="441" name="Picture 44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851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152400</xdr:colOff>
      <xdr:row>278</xdr:row>
      <xdr:rowOff>152400</xdr:rowOff>
    </xdr:to>
    <xdr:pic>
      <xdr:nvPicPr>
        <xdr:cNvPr id="442" name="Picture 44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80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278</xdr:row>
      <xdr:rowOff>0</xdr:rowOff>
    </xdr:from>
    <xdr:to>
      <xdr:col>9</xdr:col>
      <xdr:colOff>314325</xdr:colOff>
      <xdr:row>278</xdr:row>
      <xdr:rowOff>152400</xdr:rowOff>
    </xdr:to>
    <xdr:pic>
      <xdr:nvPicPr>
        <xdr:cNvPr id="443" name="Picture 44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80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274</xdr:row>
      <xdr:rowOff>0</xdr:rowOff>
    </xdr:from>
    <xdr:to>
      <xdr:col>9</xdr:col>
      <xdr:colOff>152400</xdr:colOff>
      <xdr:row>274</xdr:row>
      <xdr:rowOff>152400</xdr:rowOff>
    </xdr:to>
    <xdr:pic>
      <xdr:nvPicPr>
        <xdr:cNvPr id="444" name="Picture 44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73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274</xdr:row>
      <xdr:rowOff>0</xdr:rowOff>
    </xdr:from>
    <xdr:to>
      <xdr:col>9</xdr:col>
      <xdr:colOff>314325</xdr:colOff>
      <xdr:row>274</xdr:row>
      <xdr:rowOff>152400</xdr:rowOff>
    </xdr:to>
    <xdr:pic>
      <xdr:nvPicPr>
        <xdr:cNvPr id="445" name="Picture 44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73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281</xdr:row>
      <xdr:rowOff>0</xdr:rowOff>
    </xdr:from>
    <xdr:to>
      <xdr:col>9</xdr:col>
      <xdr:colOff>152400</xdr:colOff>
      <xdr:row>281</xdr:row>
      <xdr:rowOff>161925</xdr:rowOff>
    </xdr:to>
    <xdr:pic>
      <xdr:nvPicPr>
        <xdr:cNvPr id="446" name="Picture 44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868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281</xdr:row>
      <xdr:rowOff>0</xdr:rowOff>
    </xdr:from>
    <xdr:to>
      <xdr:col>9</xdr:col>
      <xdr:colOff>314325</xdr:colOff>
      <xdr:row>281</xdr:row>
      <xdr:rowOff>161925</xdr:rowOff>
    </xdr:to>
    <xdr:pic>
      <xdr:nvPicPr>
        <xdr:cNvPr id="447" name="Picture 44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868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282</xdr:row>
      <xdr:rowOff>0</xdr:rowOff>
    </xdr:from>
    <xdr:to>
      <xdr:col>9</xdr:col>
      <xdr:colOff>152400</xdr:colOff>
      <xdr:row>282</xdr:row>
      <xdr:rowOff>152400</xdr:rowOff>
    </xdr:to>
    <xdr:pic>
      <xdr:nvPicPr>
        <xdr:cNvPr id="448" name="Picture 44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885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291</xdr:row>
      <xdr:rowOff>0</xdr:rowOff>
    </xdr:from>
    <xdr:to>
      <xdr:col>9</xdr:col>
      <xdr:colOff>152400</xdr:colOff>
      <xdr:row>291</xdr:row>
      <xdr:rowOff>161925</xdr:rowOff>
    </xdr:to>
    <xdr:pic>
      <xdr:nvPicPr>
        <xdr:cNvPr id="449" name="Picture 44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055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291</xdr:row>
      <xdr:rowOff>0</xdr:rowOff>
    </xdr:from>
    <xdr:to>
      <xdr:col>9</xdr:col>
      <xdr:colOff>314325</xdr:colOff>
      <xdr:row>291</xdr:row>
      <xdr:rowOff>161925</xdr:rowOff>
    </xdr:to>
    <xdr:pic>
      <xdr:nvPicPr>
        <xdr:cNvPr id="450" name="Picture 44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055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291</xdr:row>
      <xdr:rowOff>0</xdr:rowOff>
    </xdr:from>
    <xdr:to>
      <xdr:col>9</xdr:col>
      <xdr:colOff>476250</xdr:colOff>
      <xdr:row>291</xdr:row>
      <xdr:rowOff>161925</xdr:rowOff>
    </xdr:to>
    <xdr:pic>
      <xdr:nvPicPr>
        <xdr:cNvPr id="451" name="Picture 45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055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292</xdr:row>
      <xdr:rowOff>0</xdr:rowOff>
    </xdr:from>
    <xdr:to>
      <xdr:col>9</xdr:col>
      <xdr:colOff>152400</xdr:colOff>
      <xdr:row>292</xdr:row>
      <xdr:rowOff>152400</xdr:rowOff>
    </xdr:to>
    <xdr:pic>
      <xdr:nvPicPr>
        <xdr:cNvPr id="452" name="Picture 45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073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292</xdr:row>
      <xdr:rowOff>0</xdr:rowOff>
    </xdr:from>
    <xdr:to>
      <xdr:col>9</xdr:col>
      <xdr:colOff>314325</xdr:colOff>
      <xdr:row>292</xdr:row>
      <xdr:rowOff>152400</xdr:rowOff>
    </xdr:to>
    <xdr:pic>
      <xdr:nvPicPr>
        <xdr:cNvPr id="453" name="Picture 45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073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292</xdr:row>
      <xdr:rowOff>0</xdr:rowOff>
    </xdr:from>
    <xdr:to>
      <xdr:col>9</xdr:col>
      <xdr:colOff>476250</xdr:colOff>
      <xdr:row>292</xdr:row>
      <xdr:rowOff>152400</xdr:rowOff>
    </xdr:to>
    <xdr:pic>
      <xdr:nvPicPr>
        <xdr:cNvPr id="454" name="Picture 45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073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293</xdr:row>
      <xdr:rowOff>0</xdr:rowOff>
    </xdr:from>
    <xdr:to>
      <xdr:col>9</xdr:col>
      <xdr:colOff>152400</xdr:colOff>
      <xdr:row>293</xdr:row>
      <xdr:rowOff>161925</xdr:rowOff>
    </xdr:to>
    <xdr:pic>
      <xdr:nvPicPr>
        <xdr:cNvPr id="455" name="Picture 45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09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293</xdr:row>
      <xdr:rowOff>0</xdr:rowOff>
    </xdr:from>
    <xdr:to>
      <xdr:col>9</xdr:col>
      <xdr:colOff>314325</xdr:colOff>
      <xdr:row>293</xdr:row>
      <xdr:rowOff>161925</xdr:rowOff>
    </xdr:to>
    <xdr:pic>
      <xdr:nvPicPr>
        <xdr:cNvPr id="456" name="Picture 45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09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293</xdr:row>
      <xdr:rowOff>0</xdr:rowOff>
    </xdr:from>
    <xdr:to>
      <xdr:col>9</xdr:col>
      <xdr:colOff>476250</xdr:colOff>
      <xdr:row>293</xdr:row>
      <xdr:rowOff>161925</xdr:rowOff>
    </xdr:to>
    <xdr:pic>
      <xdr:nvPicPr>
        <xdr:cNvPr id="457" name="Picture 45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09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295</xdr:row>
      <xdr:rowOff>0</xdr:rowOff>
    </xdr:from>
    <xdr:to>
      <xdr:col>9</xdr:col>
      <xdr:colOff>152400</xdr:colOff>
      <xdr:row>295</xdr:row>
      <xdr:rowOff>161925</xdr:rowOff>
    </xdr:to>
    <xdr:pic>
      <xdr:nvPicPr>
        <xdr:cNvPr id="458" name="Picture 45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12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295</xdr:row>
      <xdr:rowOff>0</xdr:rowOff>
    </xdr:from>
    <xdr:to>
      <xdr:col>9</xdr:col>
      <xdr:colOff>314325</xdr:colOff>
      <xdr:row>295</xdr:row>
      <xdr:rowOff>161925</xdr:rowOff>
    </xdr:to>
    <xdr:pic>
      <xdr:nvPicPr>
        <xdr:cNvPr id="459" name="Picture 45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12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295</xdr:row>
      <xdr:rowOff>0</xdr:rowOff>
    </xdr:from>
    <xdr:to>
      <xdr:col>9</xdr:col>
      <xdr:colOff>476250</xdr:colOff>
      <xdr:row>295</xdr:row>
      <xdr:rowOff>161925</xdr:rowOff>
    </xdr:to>
    <xdr:pic>
      <xdr:nvPicPr>
        <xdr:cNvPr id="460" name="Picture 45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12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294</xdr:row>
      <xdr:rowOff>0</xdr:rowOff>
    </xdr:from>
    <xdr:to>
      <xdr:col>9</xdr:col>
      <xdr:colOff>152400</xdr:colOff>
      <xdr:row>294</xdr:row>
      <xdr:rowOff>152400</xdr:rowOff>
    </xdr:to>
    <xdr:pic>
      <xdr:nvPicPr>
        <xdr:cNvPr id="461" name="Picture 46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107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294</xdr:row>
      <xdr:rowOff>0</xdr:rowOff>
    </xdr:from>
    <xdr:to>
      <xdr:col>9</xdr:col>
      <xdr:colOff>314325</xdr:colOff>
      <xdr:row>294</xdr:row>
      <xdr:rowOff>152400</xdr:rowOff>
    </xdr:to>
    <xdr:pic>
      <xdr:nvPicPr>
        <xdr:cNvPr id="462" name="Picture 46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107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294</xdr:row>
      <xdr:rowOff>0</xdr:rowOff>
    </xdr:from>
    <xdr:to>
      <xdr:col>9</xdr:col>
      <xdr:colOff>476250</xdr:colOff>
      <xdr:row>294</xdr:row>
      <xdr:rowOff>152400</xdr:rowOff>
    </xdr:to>
    <xdr:pic>
      <xdr:nvPicPr>
        <xdr:cNvPr id="463" name="Picture 46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107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296</xdr:row>
      <xdr:rowOff>0</xdr:rowOff>
    </xdr:from>
    <xdr:to>
      <xdr:col>9</xdr:col>
      <xdr:colOff>152400</xdr:colOff>
      <xdr:row>296</xdr:row>
      <xdr:rowOff>152400</xdr:rowOff>
    </xdr:to>
    <xdr:pic>
      <xdr:nvPicPr>
        <xdr:cNvPr id="464" name="Picture 46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14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296</xdr:row>
      <xdr:rowOff>0</xdr:rowOff>
    </xdr:from>
    <xdr:to>
      <xdr:col>9</xdr:col>
      <xdr:colOff>314325</xdr:colOff>
      <xdr:row>296</xdr:row>
      <xdr:rowOff>152400</xdr:rowOff>
    </xdr:to>
    <xdr:pic>
      <xdr:nvPicPr>
        <xdr:cNvPr id="465" name="Picture 46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14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296</xdr:row>
      <xdr:rowOff>0</xdr:rowOff>
    </xdr:from>
    <xdr:to>
      <xdr:col>9</xdr:col>
      <xdr:colOff>476250</xdr:colOff>
      <xdr:row>296</xdr:row>
      <xdr:rowOff>152400</xdr:rowOff>
    </xdr:to>
    <xdr:pic>
      <xdr:nvPicPr>
        <xdr:cNvPr id="466" name="Picture 46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14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297</xdr:row>
      <xdr:rowOff>0</xdr:rowOff>
    </xdr:from>
    <xdr:to>
      <xdr:col>9</xdr:col>
      <xdr:colOff>152400</xdr:colOff>
      <xdr:row>297</xdr:row>
      <xdr:rowOff>161925</xdr:rowOff>
    </xdr:to>
    <xdr:pic>
      <xdr:nvPicPr>
        <xdr:cNvPr id="467" name="Picture 46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15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297</xdr:row>
      <xdr:rowOff>0</xdr:rowOff>
    </xdr:from>
    <xdr:to>
      <xdr:col>9</xdr:col>
      <xdr:colOff>314325</xdr:colOff>
      <xdr:row>297</xdr:row>
      <xdr:rowOff>161925</xdr:rowOff>
    </xdr:to>
    <xdr:pic>
      <xdr:nvPicPr>
        <xdr:cNvPr id="468" name="Picture 46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15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297</xdr:row>
      <xdr:rowOff>0</xdr:rowOff>
    </xdr:from>
    <xdr:to>
      <xdr:col>9</xdr:col>
      <xdr:colOff>476250</xdr:colOff>
      <xdr:row>297</xdr:row>
      <xdr:rowOff>161925</xdr:rowOff>
    </xdr:to>
    <xdr:pic>
      <xdr:nvPicPr>
        <xdr:cNvPr id="469" name="Picture 46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15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299</xdr:row>
      <xdr:rowOff>0</xdr:rowOff>
    </xdr:from>
    <xdr:to>
      <xdr:col>9</xdr:col>
      <xdr:colOff>152400</xdr:colOff>
      <xdr:row>299</xdr:row>
      <xdr:rowOff>161925</xdr:rowOff>
    </xdr:to>
    <xdr:pic>
      <xdr:nvPicPr>
        <xdr:cNvPr id="470" name="Picture 46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193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299</xdr:row>
      <xdr:rowOff>0</xdr:rowOff>
    </xdr:from>
    <xdr:to>
      <xdr:col>9</xdr:col>
      <xdr:colOff>314325</xdr:colOff>
      <xdr:row>299</xdr:row>
      <xdr:rowOff>161925</xdr:rowOff>
    </xdr:to>
    <xdr:pic>
      <xdr:nvPicPr>
        <xdr:cNvPr id="471" name="Picture 47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193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299</xdr:row>
      <xdr:rowOff>0</xdr:rowOff>
    </xdr:from>
    <xdr:to>
      <xdr:col>9</xdr:col>
      <xdr:colOff>476250</xdr:colOff>
      <xdr:row>299</xdr:row>
      <xdr:rowOff>161925</xdr:rowOff>
    </xdr:to>
    <xdr:pic>
      <xdr:nvPicPr>
        <xdr:cNvPr id="472" name="Picture 47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193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298</xdr:row>
      <xdr:rowOff>0</xdr:rowOff>
    </xdr:from>
    <xdr:to>
      <xdr:col>9</xdr:col>
      <xdr:colOff>152400</xdr:colOff>
      <xdr:row>298</xdr:row>
      <xdr:rowOff>152400</xdr:rowOff>
    </xdr:to>
    <xdr:pic>
      <xdr:nvPicPr>
        <xdr:cNvPr id="473" name="Picture 47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175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298</xdr:row>
      <xdr:rowOff>0</xdr:rowOff>
    </xdr:from>
    <xdr:to>
      <xdr:col>9</xdr:col>
      <xdr:colOff>314325</xdr:colOff>
      <xdr:row>298</xdr:row>
      <xdr:rowOff>152400</xdr:rowOff>
    </xdr:to>
    <xdr:pic>
      <xdr:nvPicPr>
        <xdr:cNvPr id="474" name="Picture 47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175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298</xdr:row>
      <xdr:rowOff>0</xdr:rowOff>
    </xdr:from>
    <xdr:to>
      <xdr:col>9</xdr:col>
      <xdr:colOff>476250</xdr:colOff>
      <xdr:row>298</xdr:row>
      <xdr:rowOff>152400</xdr:rowOff>
    </xdr:to>
    <xdr:pic>
      <xdr:nvPicPr>
        <xdr:cNvPr id="475" name="Picture 47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175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305</xdr:row>
      <xdr:rowOff>0</xdr:rowOff>
    </xdr:from>
    <xdr:to>
      <xdr:col>9</xdr:col>
      <xdr:colOff>152400</xdr:colOff>
      <xdr:row>305</xdr:row>
      <xdr:rowOff>161925</xdr:rowOff>
    </xdr:to>
    <xdr:pic>
      <xdr:nvPicPr>
        <xdr:cNvPr id="476" name="Picture 47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29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305</xdr:row>
      <xdr:rowOff>0</xdr:rowOff>
    </xdr:from>
    <xdr:to>
      <xdr:col>9</xdr:col>
      <xdr:colOff>314325</xdr:colOff>
      <xdr:row>305</xdr:row>
      <xdr:rowOff>161925</xdr:rowOff>
    </xdr:to>
    <xdr:pic>
      <xdr:nvPicPr>
        <xdr:cNvPr id="477" name="Picture 47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29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305</xdr:row>
      <xdr:rowOff>0</xdr:rowOff>
    </xdr:from>
    <xdr:to>
      <xdr:col>9</xdr:col>
      <xdr:colOff>476250</xdr:colOff>
      <xdr:row>305</xdr:row>
      <xdr:rowOff>161925</xdr:rowOff>
    </xdr:to>
    <xdr:pic>
      <xdr:nvPicPr>
        <xdr:cNvPr id="478" name="Picture 47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29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304</xdr:row>
      <xdr:rowOff>0</xdr:rowOff>
    </xdr:from>
    <xdr:to>
      <xdr:col>9</xdr:col>
      <xdr:colOff>152400</xdr:colOff>
      <xdr:row>304</xdr:row>
      <xdr:rowOff>152400</xdr:rowOff>
    </xdr:to>
    <xdr:pic>
      <xdr:nvPicPr>
        <xdr:cNvPr id="479" name="Picture 47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278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304</xdr:row>
      <xdr:rowOff>0</xdr:rowOff>
    </xdr:from>
    <xdr:to>
      <xdr:col>9</xdr:col>
      <xdr:colOff>314325</xdr:colOff>
      <xdr:row>304</xdr:row>
      <xdr:rowOff>152400</xdr:rowOff>
    </xdr:to>
    <xdr:pic>
      <xdr:nvPicPr>
        <xdr:cNvPr id="480" name="Picture 47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278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304</xdr:row>
      <xdr:rowOff>0</xdr:rowOff>
    </xdr:from>
    <xdr:to>
      <xdr:col>9</xdr:col>
      <xdr:colOff>476250</xdr:colOff>
      <xdr:row>304</xdr:row>
      <xdr:rowOff>152400</xdr:rowOff>
    </xdr:to>
    <xdr:pic>
      <xdr:nvPicPr>
        <xdr:cNvPr id="481" name="Picture 48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278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301</xdr:row>
      <xdr:rowOff>0</xdr:rowOff>
    </xdr:from>
    <xdr:to>
      <xdr:col>9</xdr:col>
      <xdr:colOff>152400</xdr:colOff>
      <xdr:row>301</xdr:row>
      <xdr:rowOff>161925</xdr:rowOff>
    </xdr:to>
    <xdr:pic>
      <xdr:nvPicPr>
        <xdr:cNvPr id="482" name="Picture 48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22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301</xdr:row>
      <xdr:rowOff>0</xdr:rowOff>
    </xdr:from>
    <xdr:to>
      <xdr:col>9</xdr:col>
      <xdr:colOff>314325</xdr:colOff>
      <xdr:row>301</xdr:row>
      <xdr:rowOff>161925</xdr:rowOff>
    </xdr:to>
    <xdr:pic>
      <xdr:nvPicPr>
        <xdr:cNvPr id="483" name="Picture 48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22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302</xdr:row>
      <xdr:rowOff>0</xdr:rowOff>
    </xdr:from>
    <xdr:to>
      <xdr:col>9</xdr:col>
      <xdr:colOff>152400</xdr:colOff>
      <xdr:row>302</xdr:row>
      <xdr:rowOff>152400</xdr:rowOff>
    </xdr:to>
    <xdr:pic>
      <xdr:nvPicPr>
        <xdr:cNvPr id="484" name="Picture 48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244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302</xdr:row>
      <xdr:rowOff>0</xdr:rowOff>
    </xdr:from>
    <xdr:to>
      <xdr:col>9</xdr:col>
      <xdr:colOff>314325</xdr:colOff>
      <xdr:row>302</xdr:row>
      <xdr:rowOff>152400</xdr:rowOff>
    </xdr:to>
    <xdr:pic>
      <xdr:nvPicPr>
        <xdr:cNvPr id="485" name="Picture 48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244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303</xdr:row>
      <xdr:rowOff>0</xdr:rowOff>
    </xdr:from>
    <xdr:to>
      <xdr:col>9</xdr:col>
      <xdr:colOff>152400</xdr:colOff>
      <xdr:row>303</xdr:row>
      <xdr:rowOff>161925</xdr:rowOff>
    </xdr:to>
    <xdr:pic>
      <xdr:nvPicPr>
        <xdr:cNvPr id="486" name="Picture 48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261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303</xdr:row>
      <xdr:rowOff>0</xdr:rowOff>
    </xdr:from>
    <xdr:to>
      <xdr:col>9</xdr:col>
      <xdr:colOff>314325</xdr:colOff>
      <xdr:row>303</xdr:row>
      <xdr:rowOff>161925</xdr:rowOff>
    </xdr:to>
    <xdr:pic>
      <xdr:nvPicPr>
        <xdr:cNvPr id="487" name="Picture 48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261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300</xdr:row>
      <xdr:rowOff>0</xdr:rowOff>
    </xdr:from>
    <xdr:to>
      <xdr:col>9</xdr:col>
      <xdr:colOff>152400</xdr:colOff>
      <xdr:row>300</xdr:row>
      <xdr:rowOff>152400</xdr:rowOff>
    </xdr:to>
    <xdr:pic>
      <xdr:nvPicPr>
        <xdr:cNvPr id="488" name="Picture 48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210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300</xdr:row>
      <xdr:rowOff>0</xdr:rowOff>
    </xdr:from>
    <xdr:to>
      <xdr:col>9</xdr:col>
      <xdr:colOff>314325</xdr:colOff>
      <xdr:row>300</xdr:row>
      <xdr:rowOff>152400</xdr:rowOff>
    </xdr:to>
    <xdr:pic>
      <xdr:nvPicPr>
        <xdr:cNvPr id="489" name="Picture 48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210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306</xdr:row>
      <xdr:rowOff>0</xdr:rowOff>
    </xdr:from>
    <xdr:to>
      <xdr:col>9</xdr:col>
      <xdr:colOff>152400</xdr:colOff>
      <xdr:row>306</xdr:row>
      <xdr:rowOff>152400</xdr:rowOff>
    </xdr:to>
    <xdr:pic>
      <xdr:nvPicPr>
        <xdr:cNvPr id="490" name="Picture 48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313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306</xdr:row>
      <xdr:rowOff>0</xdr:rowOff>
    </xdr:from>
    <xdr:to>
      <xdr:col>9</xdr:col>
      <xdr:colOff>314325</xdr:colOff>
      <xdr:row>306</xdr:row>
      <xdr:rowOff>152400</xdr:rowOff>
    </xdr:to>
    <xdr:pic>
      <xdr:nvPicPr>
        <xdr:cNvPr id="491" name="Picture 49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313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308</xdr:row>
      <xdr:rowOff>0</xdr:rowOff>
    </xdr:from>
    <xdr:to>
      <xdr:col>9</xdr:col>
      <xdr:colOff>152400</xdr:colOff>
      <xdr:row>308</xdr:row>
      <xdr:rowOff>152400</xdr:rowOff>
    </xdr:to>
    <xdr:pic>
      <xdr:nvPicPr>
        <xdr:cNvPr id="492" name="Picture 49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347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308</xdr:row>
      <xdr:rowOff>0</xdr:rowOff>
    </xdr:from>
    <xdr:to>
      <xdr:col>9</xdr:col>
      <xdr:colOff>314325</xdr:colOff>
      <xdr:row>308</xdr:row>
      <xdr:rowOff>152400</xdr:rowOff>
    </xdr:to>
    <xdr:pic>
      <xdr:nvPicPr>
        <xdr:cNvPr id="493" name="Picture 49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347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290</xdr:row>
      <xdr:rowOff>0</xdr:rowOff>
    </xdr:from>
    <xdr:to>
      <xdr:col>9</xdr:col>
      <xdr:colOff>152400</xdr:colOff>
      <xdr:row>290</xdr:row>
      <xdr:rowOff>152400</xdr:rowOff>
    </xdr:to>
    <xdr:pic>
      <xdr:nvPicPr>
        <xdr:cNvPr id="494" name="Picture 49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038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290</xdr:row>
      <xdr:rowOff>0</xdr:rowOff>
    </xdr:from>
    <xdr:to>
      <xdr:col>9</xdr:col>
      <xdr:colOff>314325</xdr:colOff>
      <xdr:row>290</xdr:row>
      <xdr:rowOff>152400</xdr:rowOff>
    </xdr:to>
    <xdr:pic>
      <xdr:nvPicPr>
        <xdr:cNvPr id="495" name="Picture 49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038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289</xdr:row>
      <xdr:rowOff>0</xdr:rowOff>
    </xdr:from>
    <xdr:to>
      <xdr:col>9</xdr:col>
      <xdr:colOff>152400</xdr:colOff>
      <xdr:row>289</xdr:row>
      <xdr:rowOff>161925</xdr:rowOff>
    </xdr:to>
    <xdr:pic>
      <xdr:nvPicPr>
        <xdr:cNvPr id="496" name="Picture 49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02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289</xdr:row>
      <xdr:rowOff>0</xdr:rowOff>
    </xdr:from>
    <xdr:to>
      <xdr:col>9</xdr:col>
      <xdr:colOff>314325</xdr:colOff>
      <xdr:row>289</xdr:row>
      <xdr:rowOff>161925</xdr:rowOff>
    </xdr:to>
    <xdr:pic>
      <xdr:nvPicPr>
        <xdr:cNvPr id="497" name="Picture 49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02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307</xdr:row>
      <xdr:rowOff>0</xdr:rowOff>
    </xdr:from>
    <xdr:to>
      <xdr:col>9</xdr:col>
      <xdr:colOff>152400</xdr:colOff>
      <xdr:row>307</xdr:row>
      <xdr:rowOff>161925</xdr:rowOff>
    </xdr:to>
    <xdr:pic>
      <xdr:nvPicPr>
        <xdr:cNvPr id="498" name="Picture 49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33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307</xdr:row>
      <xdr:rowOff>0</xdr:rowOff>
    </xdr:from>
    <xdr:to>
      <xdr:col>9</xdr:col>
      <xdr:colOff>314325</xdr:colOff>
      <xdr:row>307</xdr:row>
      <xdr:rowOff>161925</xdr:rowOff>
    </xdr:to>
    <xdr:pic>
      <xdr:nvPicPr>
        <xdr:cNvPr id="499" name="Picture 49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33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309</xdr:row>
      <xdr:rowOff>0</xdr:rowOff>
    </xdr:from>
    <xdr:to>
      <xdr:col>9</xdr:col>
      <xdr:colOff>152400</xdr:colOff>
      <xdr:row>309</xdr:row>
      <xdr:rowOff>161925</xdr:rowOff>
    </xdr:to>
    <xdr:pic>
      <xdr:nvPicPr>
        <xdr:cNvPr id="500" name="Picture 49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36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309</xdr:row>
      <xdr:rowOff>0</xdr:rowOff>
    </xdr:from>
    <xdr:to>
      <xdr:col>9</xdr:col>
      <xdr:colOff>314325</xdr:colOff>
      <xdr:row>309</xdr:row>
      <xdr:rowOff>161925</xdr:rowOff>
    </xdr:to>
    <xdr:pic>
      <xdr:nvPicPr>
        <xdr:cNvPr id="501" name="Picture 50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36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310</xdr:row>
      <xdr:rowOff>0</xdr:rowOff>
    </xdr:from>
    <xdr:to>
      <xdr:col>9</xdr:col>
      <xdr:colOff>152400</xdr:colOff>
      <xdr:row>310</xdr:row>
      <xdr:rowOff>152400</xdr:rowOff>
    </xdr:to>
    <xdr:pic>
      <xdr:nvPicPr>
        <xdr:cNvPr id="502" name="Picture 50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381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310</xdr:row>
      <xdr:rowOff>0</xdr:rowOff>
    </xdr:from>
    <xdr:to>
      <xdr:col>9</xdr:col>
      <xdr:colOff>314325</xdr:colOff>
      <xdr:row>310</xdr:row>
      <xdr:rowOff>152400</xdr:rowOff>
    </xdr:to>
    <xdr:pic>
      <xdr:nvPicPr>
        <xdr:cNvPr id="503" name="Picture 50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381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311</xdr:row>
      <xdr:rowOff>0</xdr:rowOff>
    </xdr:from>
    <xdr:to>
      <xdr:col>9</xdr:col>
      <xdr:colOff>152400</xdr:colOff>
      <xdr:row>311</xdr:row>
      <xdr:rowOff>161925</xdr:rowOff>
    </xdr:to>
    <xdr:pic>
      <xdr:nvPicPr>
        <xdr:cNvPr id="504" name="Picture 50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39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311</xdr:row>
      <xdr:rowOff>0</xdr:rowOff>
    </xdr:from>
    <xdr:to>
      <xdr:col>9</xdr:col>
      <xdr:colOff>314325</xdr:colOff>
      <xdr:row>311</xdr:row>
      <xdr:rowOff>161925</xdr:rowOff>
    </xdr:to>
    <xdr:pic>
      <xdr:nvPicPr>
        <xdr:cNvPr id="505" name="Picture 50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39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312</xdr:row>
      <xdr:rowOff>0</xdr:rowOff>
    </xdr:from>
    <xdr:to>
      <xdr:col>9</xdr:col>
      <xdr:colOff>152400</xdr:colOff>
      <xdr:row>312</xdr:row>
      <xdr:rowOff>152400</xdr:rowOff>
    </xdr:to>
    <xdr:pic>
      <xdr:nvPicPr>
        <xdr:cNvPr id="506" name="Picture 50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415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321</xdr:row>
      <xdr:rowOff>0</xdr:rowOff>
    </xdr:from>
    <xdr:to>
      <xdr:col>9</xdr:col>
      <xdr:colOff>152400</xdr:colOff>
      <xdr:row>321</xdr:row>
      <xdr:rowOff>161925</xdr:rowOff>
    </xdr:to>
    <xdr:pic>
      <xdr:nvPicPr>
        <xdr:cNvPr id="507" name="Picture 50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57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321</xdr:row>
      <xdr:rowOff>0</xdr:rowOff>
    </xdr:from>
    <xdr:to>
      <xdr:col>9</xdr:col>
      <xdr:colOff>314325</xdr:colOff>
      <xdr:row>321</xdr:row>
      <xdr:rowOff>161925</xdr:rowOff>
    </xdr:to>
    <xdr:pic>
      <xdr:nvPicPr>
        <xdr:cNvPr id="508" name="Picture 50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57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321</xdr:row>
      <xdr:rowOff>0</xdr:rowOff>
    </xdr:from>
    <xdr:to>
      <xdr:col>9</xdr:col>
      <xdr:colOff>476250</xdr:colOff>
      <xdr:row>321</xdr:row>
      <xdr:rowOff>161925</xdr:rowOff>
    </xdr:to>
    <xdr:pic>
      <xdr:nvPicPr>
        <xdr:cNvPr id="509" name="Picture 50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57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318</xdr:row>
      <xdr:rowOff>0</xdr:rowOff>
    </xdr:from>
    <xdr:to>
      <xdr:col>9</xdr:col>
      <xdr:colOff>152400</xdr:colOff>
      <xdr:row>318</xdr:row>
      <xdr:rowOff>152400</xdr:rowOff>
    </xdr:to>
    <xdr:pic>
      <xdr:nvPicPr>
        <xdr:cNvPr id="510" name="Picture 50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518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318</xdr:row>
      <xdr:rowOff>0</xdr:rowOff>
    </xdr:from>
    <xdr:to>
      <xdr:col>9</xdr:col>
      <xdr:colOff>314325</xdr:colOff>
      <xdr:row>318</xdr:row>
      <xdr:rowOff>152400</xdr:rowOff>
    </xdr:to>
    <xdr:pic>
      <xdr:nvPicPr>
        <xdr:cNvPr id="511" name="Picture 51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518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317</xdr:row>
      <xdr:rowOff>0</xdr:rowOff>
    </xdr:from>
    <xdr:to>
      <xdr:col>9</xdr:col>
      <xdr:colOff>152400</xdr:colOff>
      <xdr:row>317</xdr:row>
      <xdr:rowOff>161925</xdr:rowOff>
    </xdr:to>
    <xdr:pic>
      <xdr:nvPicPr>
        <xdr:cNvPr id="512" name="Picture 51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50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317</xdr:row>
      <xdr:rowOff>0</xdr:rowOff>
    </xdr:from>
    <xdr:to>
      <xdr:col>9</xdr:col>
      <xdr:colOff>314325</xdr:colOff>
      <xdr:row>317</xdr:row>
      <xdr:rowOff>161925</xdr:rowOff>
    </xdr:to>
    <xdr:pic>
      <xdr:nvPicPr>
        <xdr:cNvPr id="513" name="Picture 51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50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152400</xdr:colOff>
      <xdr:row>319</xdr:row>
      <xdr:rowOff>161925</xdr:rowOff>
    </xdr:to>
    <xdr:pic>
      <xdr:nvPicPr>
        <xdr:cNvPr id="514" name="Picture 51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535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319</xdr:row>
      <xdr:rowOff>0</xdr:rowOff>
    </xdr:from>
    <xdr:to>
      <xdr:col>9</xdr:col>
      <xdr:colOff>314325</xdr:colOff>
      <xdr:row>319</xdr:row>
      <xdr:rowOff>161925</xdr:rowOff>
    </xdr:to>
    <xdr:pic>
      <xdr:nvPicPr>
        <xdr:cNvPr id="515" name="Picture 51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535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322</xdr:row>
      <xdr:rowOff>0</xdr:rowOff>
    </xdr:from>
    <xdr:to>
      <xdr:col>9</xdr:col>
      <xdr:colOff>152400</xdr:colOff>
      <xdr:row>322</xdr:row>
      <xdr:rowOff>152400</xdr:rowOff>
    </xdr:to>
    <xdr:pic>
      <xdr:nvPicPr>
        <xdr:cNvPr id="516" name="Picture 51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587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322</xdr:row>
      <xdr:rowOff>0</xdr:rowOff>
    </xdr:from>
    <xdr:to>
      <xdr:col>9</xdr:col>
      <xdr:colOff>314325</xdr:colOff>
      <xdr:row>322</xdr:row>
      <xdr:rowOff>152400</xdr:rowOff>
    </xdr:to>
    <xdr:pic>
      <xdr:nvPicPr>
        <xdr:cNvPr id="517" name="Picture 51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587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314</xdr:row>
      <xdr:rowOff>0</xdr:rowOff>
    </xdr:from>
    <xdr:to>
      <xdr:col>9</xdr:col>
      <xdr:colOff>152400</xdr:colOff>
      <xdr:row>314</xdr:row>
      <xdr:rowOff>152400</xdr:rowOff>
    </xdr:to>
    <xdr:pic>
      <xdr:nvPicPr>
        <xdr:cNvPr id="518" name="Picture 51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450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314</xdr:row>
      <xdr:rowOff>0</xdr:rowOff>
    </xdr:from>
    <xdr:to>
      <xdr:col>9</xdr:col>
      <xdr:colOff>314325</xdr:colOff>
      <xdr:row>314</xdr:row>
      <xdr:rowOff>152400</xdr:rowOff>
    </xdr:to>
    <xdr:pic>
      <xdr:nvPicPr>
        <xdr:cNvPr id="519" name="Picture 51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450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320</xdr:row>
      <xdr:rowOff>0</xdr:rowOff>
    </xdr:from>
    <xdr:to>
      <xdr:col>9</xdr:col>
      <xdr:colOff>152400</xdr:colOff>
      <xdr:row>320</xdr:row>
      <xdr:rowOff>152400</xdr:rowOff>
    </xdr:to>
    <xdr:pic>
      <xdr:nvPicPr>
        <xdr:cNvPr id="520" name="Picture 51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553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320</xdr:row>
      <xdr:rowOff>0</xdr:rowOff>
    </xdr:from>
    <xdr:to>
      <xdr:col>9</xdr:col>
      <xdr:colOff>314325</xdr:colOff>
      <xdr:row>320</xdr:row>
      <xdr:rowOff>152400</xdr:rowOff>
    </xdr:to>
    <xdr:pic>
      <xdr:nvPicPr>
        <xdr:cNvPr id="521" name="Picture 52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553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315</xdr:row>
      <xdr:rowOff>0</xdr:rowOff>
    </xdr:from>
    <xdr:to>
      <xdr:col>9</xdr:col>
      <xdr:colOff>152400</xdr:colOff>
      <xdr:row>315</xdr:row>
      <xdr:rowOff>161925</xdr:rowOff>
    </xdr:to>
    <xdr:pic>
      <xdr:nvPicPr>
        <xdr:cNvPr id="522" name="Picture 52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46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315</xdr:row>
      <xdr:rowOff>0</xdr:rowOff>
    </xdr:from>
    <xdr:to>
      <xdr:col>9</xdr:col>
      <xdr:colOff>314325</xdr:colOff>
      <xdr:row>315</xdr:row>
      <xdr:rowOff>161925</xdr:rowOff>
    </xdr:to>
    <xdr:pic>
      <xdr:nvPicPr>
        <xdr:cNvPr id="523" name="Picture 52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46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316</xdr:row>
      <xdr:rowOff>0</xdr:rowOff>
    </xdr:from>
    <xdr:to>
      <xdr:col>9</xdr:col>
      <xdr:colOff>152400</xdr:colOff>
      <xdr:row>316</xdr:row>
      <xdr:rowOff>152400</xdr:rowOff>
    </xdr:to>
    <xdr:pic>
      <xdr:nvPicPr>
        <xdr:cNvPr id="524" name="Picture 52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484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331</xdr:row>
      <xdr:rowOff>0</xdr:rowOff>
    </xdr:from>
    <xdr:to>
      <xdr:col>9</xdr:col>
      <xdr:colOff>152400</xdr:colOff>
      <xdr:row>331</xdr:row>
      <xdr:rowOff>161925</xdr:rowOff>
    </xdr:to>
    <xdr:pic>
      <xdr:nvPicPr>
        <xdr:cNvPr id="525" name="Picture 52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741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331</xdr:row>
      <xdr:rowOff>0</xdr:rowOff>
    </xdr:from>
    <xdr:to>
      <xdr:col>9</xdr:col>
      <xdr:colOff>314325</xdr:colOff>
      <xdr:row>331</xdr:row>
      <xdr:rowOff>161925</xdr:rowOff>
    </xdr:to>
    <xdr:pic>
      <xdr:nvPicPr>
        <xdr:cNvPr id="526" name="Picture 52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741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331</xdr:row>
      <xdr:rowOff>0</xdr:rowOff>
    </xdr:from>
    <xdr:to>
      <xdr:col>9</xdr:col>
      <xdr:colOff>476250</xdr:colOff>
      <xdr:row>331</xdr:row>
      <xdr:rowOff>161925</xdr:rowOff>
    </xdr:to>
    <xdr:pic>
      <xdr:nvPicPr>
        <xdr:cNvPr id="527" name="Picture 52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741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330</xdr:row>
      <xdr:rowOff>0</xdr:rowOff>
    </xdr:from>
    <xdr:to>
      <xdr:col>9</xdr:col>
      <xdr:colOff>152400</xdr:colOff>
      <xdr:row>330</xdr:row>
      <xdr:rowOff>152400</xdr:rowOff>
    </xdr:to>
    <xdr:pic>
      <xdr:nvPicPr>
        <xdr:cNvPr id="528" name="Picture 52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724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330</xdr:row>
      <xdr:rowOff>0</xdr:rowOff>
    </xdr:from>
    <xdr:to>
      <xdr:col>9</xdr:col>
      <xdr:colOff>314325</xdr:colOff>
      <xdr:row>330</xdr:row>
      <xdr:rowOff>152400</xdr:rowOff>
    </xdr:to>
    <xdr:pic>
      <xdr:nvPicPr>
        <xdr:cNvPr id="529" name="Picture 52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724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330</xdr:row>
      <xdr:rowOff>0</xdr:rowOff>
    </xdr:from>
    <xdr:to>
      <xdr:col>9</xdr:col>
      <xdr:colOff>476250</xdr:colOff>
      <xdr:row>330</xdr:row>
      <xdr:rowOff>152400</xdr:rowOff>
    </xdr:to>
    <xdr:pic>
      <xdr:nvPicPr>
        <xdr:cNvPr id="530" name="Picture 52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724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332</xdr:row>
      <xdr:rowOff>0</xdr:rowOff>
    </xdr:from>
    <xdr:to>
      <xdr:col>9</xdr:col>
      <xdr:colOff>152400</xdr:colOff>
      <xdr:row>332</xdr:row>
      <xdr:rowOff>152400</xdr:rowOff>
    </xdr:to>
    <xdr:pic>
      <xdr:nvPicPr>
        <xdr:cNvPr id="531" name="Picture 53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758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332</xdr:row>
      <xdr:rowOff>0</xdr:rowOff>
    </xdr:from>
    <xdr:to>
      <xdr:col>9</xdr:col>
      <xdr:colOff>314325</xdr:colOff>
      <xdr:row>332</xdr:row>
      <xdr:rowOff>152400</xdr:rowOff>
    </xdr:to>
    <xdr:pic>
      <xdr:nvPicPr>
        <xdr:cNvPr id="532" name="Picture 53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758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332</xdr:row>
      <xdr:rowOff>0</xdr:rowOff>
    </xdr:from>
    <xdr:to>
      <xdr:col>9</xdr:col>
      <xdr:colOff>476250</xdr:colOff>
      <xdr:row>332</xdr:row>
      <xdr:rowOff>152400</xdr:rowOff>
    </xdr:to>
    <xdr:pic>
      <xdr:nvPicPr>
        <xdr:cNvPr id="533" name="Picture 53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758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323</xdr:row>
      <xdr:rowOff>0</xdr:rowOff>
    </xdr:from>
    <xdr:to>
      <xdr:col>9</xdr:col>
      <xdr:colOff>152400</xdr:colOff>
      <xdr:row>323</xdr:row>
      <xdr:rowOff>161925</xdr:rowOff>
    </xdr:to>
    <xdr:pic>
      <xdr:nvPicPr>
        <xdr:cNvPr id="534" name="Picture 53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604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323</xdr:row>
      <xdr:rowOff>0</xdr:rowOff>
    </xdr:from>
    <xdr:to>
      <xdr:col>9</xdr:col>
      <xdr:colOff>314325</xdr:colOff>
      <xdr:row>323</xdr:row>
      <xdr:rowOff>161925</xdr:rowOff>
    </xdr:to>
    <xdr:pic>
      <xdr:nvPicPr>
        <xdr:cNvPr id="535" name="Picture 53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604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323</xdr:row>
      <xdr:rowOff>0</xdr:rowOff>
    </xdr:from>
    <xdr:to>
      <xdr:col>9</xdr:col>
      <xdr:colOff>476250</xdr:colOff>
      <xdr:row>323</xdr:row>
      <xdr:rowOff>161925</xdr:rowOff>
    </xdr:to>
    <xdr:pic>
      <xdr:nvPicPr>
        <xdr:cNvPr id="536" name="Picture 53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604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334</xdr:row>
      <xdr:rowOff>0</xdr:rowOff>
    </xdr:from>
    <xdr:to>
      <xdr:col>9</xdr:col>
      <xdr:colOff>152400</xdr:colOff>
      <xdr:row>334</xdr:row>
      <xdr:rowOff>152400</xdr:rowOff>
    </xdr:to>
    <xdr:pic>
      <xdr:nvPicPr>
        <xdr:cNvPr id="537" name="Picture 53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793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334</xdr:row>
      <xdr:rowOff>0</xdr:rowOff>
    </xdr:from>
    <xdr:to>
      <xdr:col>9</xdr:col>
      <xdr:colOff>314325</xdr:colOff>
      <xdr:row>334</xdr:row>
      <xdr:rowOff>152400</xdr:rowOff>
    </xdr:to>
    <xdr:pic>
      <xdr:nvPicPr>
        <xdr:cNvPr id="538" name="Picture 53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793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334</xdr:row>
      <xdr:rowOff>0</xdr:rowOff>
    </xdr:from>
    <xdr:to>
      <xdr:col>9</xdr:col>
      <xdr:colOff>476250</xdr:colOff>
      <xdr:row>334</xdr:row>
      <xdr:rowOff>152400</xdr:rowOff>
    </xdr:to>
    <xdr:pic>
      <xdr:nvPicPr>
        <xdr:cNvPr id="539" name="Picture 53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793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326</xdr:row>
      <xdr:rowOff>0</xdr:rowOff>
    </xdr:from>
    <xdr:to>
      <xdr:col>9</xdr:col>
      <xdr:colOff>152400</xdr:colOff>
      <xdr:row>326</xdr:row>
      <xdr:rowOff>152400</xdr:rowOff>
    </xdr:to>
    <xdr:pic>
      <xdr:nvPicPr>
        <xdr:cNvPr id="540" name="Picture 53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655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326</xdr:row>
      <xdr:rowOff>0</xdr:rowOff>
    </xdr:from>
    <xdr:to>
      <xdr:col>9</xdr:col>
      <xdr:colOff>314325</xdr:colOff>
      <xdr:row>326</xdr:row>
      <xdr:rowOff>152400</xdr:rowOff>
    </xdr:to>
    <xdr:pic>
      <xdr:nvPicPr>
        <xdr:cNvPr id="541" name="Picture 54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655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326</xdr:row>
      <xdr:rowOff>0</xdr:rowOff>
    </xdr:from>
    <xdr:to>
      <xdr:col>9</xdr:col>
      <xdr:colOff>476250</xdr:colOff>
      <xdr:row>326</xdr:row>
      <xdr:rowOff>152400</xdr:rowOff>
    </xdr:to>
    <xdr:pic>
      <xdr:nvPicPr>
        <xdr:cNvPr id="542" name="Picture 54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655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327</xdr:row>
      <xdr:rowOff>0</xdr:rowOff>
    </xdr:from>
    <xdr:to>
      <xdr:col>9</xdr:col>
      <xdr:colOff>152400</xdr:colOff>
      <xdr:row>327</xdr:row>
      <xdr:rowOff>161925</xdr:rowOff>
    </xdr:to>
    <xdr:pic>
      <xdr:nvPicPr>
        <xdr:cNvPr id="543" name="Picture 54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67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327</xdr:row>
      <xdr:rowOff>0</xdr:rowOff>
    </xdr:from>
    <xdr:to>
      <xdr:col>9</xdr:col>
      <xdr:colOff>314325</xdr:colOff>
      <xdr:row>327</xdr:row>
      <xdr:rowOff>161925</xdr:rowOff>
    </xdr:to>
    <xdr:pic>
      <xdr:nvPicPr>
        <xdr:cNvPr id="544" name="Picture 54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67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327</xdr:row>
      <xdr:rowOff>0</xdr:rowOff>
    </xdr:from>
    <xdr:to>
      <xdr:col>9</xdr:col>
      <xdr:colOff>476250</xdr:colOff>
      <xdr:row>327</xdr:row>
      <xdr:rowOff>161925</xdr:rowOff>
    </xdr:to>
    <xdr:pic>
      <xdr:nvPicPr>
        <xdr:cNvPr id="545" name="Picture 54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67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333</xdr:row>
      <xdr:rowOff>0</xdr:rowOff>
    </xdr:from>
    <xdr:to>
      <xdr:col>9</xdr:col>
      <xdr:colOff>152400</xdr:colOff>
      <xdr:row>333</xdr:row>
      <xdr:rowOff>161925</xdr:rowOff>
    </xdr:to>
    <xdr:pic>
      <xdr:nvPicPr>
        <xdr:cNvPr id="546" name="Picture 54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77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333</xdr:row>
      <xdr:rowOff>0</xdr:rowOff>
    </xdr:from>
    <xdr:to>
      <xdr:col>9</xdr:col>
      <xdr:colOff>314325</xdr:colOff>
      <xdr:row>333</xdr:row>
      <xdr:rowOff>161925</xdr:rowOff>
    </xdr:to>
    <xdr:pic>
      <xdr:nvPicPr>
        <xdr:cNvPr id="547" name="Picture 54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77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333</xdr:row>
      <xdr:rowOff>0</xdr:rowOff>
    </xdr:from>
    <xdr:to>
      <xdr:col>9</xdr:col>
      <xdr:colOff>476250</xdr:colOff>
      <xdr:row>333</xdr:row>
      <xdr:rowOff>161925</xdr:rowOff>
    </xdr:to>
    <xdr:pic>
      <xdr:nvPicPr>
        <xdr:cNvPr id="548" name="Picture 54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77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328</xdr:row>
      <xdr:rowOff>0</xdr:rowOff>
    </xdr:from>
    <xdr:to>
      <xdr:col>9</xdr:col>
      <xdr:colOff>152400</xdr:colOff>
      <xdr:row>328</xdr:row>
      <xdr:rowOff>152400</xdr:rowOff>
    </xdr:to>
    <xdr:pic>
      <xdr:nvPicPr>
        <xdr:cNvPr id="549" name="Picture 54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690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328</xdr:row>
      <xdr:rowOff>0</xdr:rowOff>
    </xdr:from>
    <xdr:to>
      <xdr:col>9</xdr:col>
      <xdr:colOff>314325</xdr:colOff>
      <xdr:row>328</xdr:row>
      <xdr:rowOff>152400</xdr:rowOff>
    </xdr:to>
    <xdr:pic>
      <xdr:nvPicPr>
        <xdr:cNvPr id="550" name="Picture 54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690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329</xdr:row>
      <xdr:rowOff>0</xdr:rowOff>
    </xdr:from>
    <xdr:to>
      <xdr:col>9</xdr:col>
      <xdr:colOff>152400</xdr:colOff>
      <xdr:row>329</xdr:row>
      <xdr:rowOff>161925</xdr:rowOff>
    </xdr:to>
    <xdr:pic>
      <xdr:nvPicPr>
        <xdr:cNvPr id="551" name="Picture 55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70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329</xdr:row>
      <xdr:rowOff>0</xdr:rowOff>
    </xdr:from>
    <xdr:to>
      <xdr:col>9</xdr:col>
      <xdr:colOff>314325</xdr:colOff>
      <xdr:row>329</xdr:row>
      <xdr:rowOff>161925</xdr:rowOff>
    </xdr:to>
    <xdr:pic>
      <xdr:nvPicPr>
        <xdr:cNvPr id="552" name="Picture 55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70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152400</xdr:colOff>
      <xdr:row>324</xdr:row>
      <xdr:rowOff>152400</xdr:rowOff>
    </xdr:to>
    <xdr:pic>
      <xdr:nvPicPr>
        <xdr:cNvPr id="553" name="Picture 55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621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152400</xdr:colOff>
      <xdr:row>325</xdr:row>
      <xdr:rowOff>161925</xdr:rowOff>
    </xdr:to>
    <xdr:pic>
      <xdr:nvPicPr>
        <xdr:cNvPr id="554" name="Picture 55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339</xdr:row>
      <xdr:rowOff>0</xdr:rowOff>
    </xdr:from>
    <xdr:to>
      <xdr:col>9</xdr:col>
      <xdr:colOff>152400</xdr:colOff>
      <xdr:row>339</xdr:row>
      <xdr:rowOff>161925</xdr:rowOff>
    </xdr:to>
    <xdr:pic>
      <xdr:nvPicPr>
        <xdr:cNvPr id="555" name="Picture 55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878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339</xdr:row>
      <xdr:rowOff>0</xdr:rowOff>
    </xdr:from>
    <xdr:to>
      <xdr:col>9</xdr:col>
      <xdr:colOff>314325</xdr:colOff>
      <xdr:row>339</xdr:row>
      <xdr:rowOff>161925</xdr:rowOff>
    </xdr:to>
    <xdr:pic>
      <xdr:nvPicPr>
        <xdr:cNvPr id="556" name="Picture 55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878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339</xdr:row>
      <xdr:rowOff>0</xdr:rowOff>
    </xdr:from>
    <xdr:to>
      <xdr:col>9</xdr:col>
      <xdr:colOff>476250</xdr:colOff>
      <xdr:row>339</xdr:row>
      <xdr:rowOff>161925</xdr:rowOff>
    </xdr:to>
    <xdr:pic>
      <xdr:nvPicPr>
        <xdr:cNvPr id="557" name="Picture 55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878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338</xdr:row>
      <xdr:rowOff>0</xdr:rowOff>
    </xdr:from>
    <xdr:to>
      <xdr:col>9</xdr:col>
      <xdr:colOff>152400</xdr:colOff>
      <xdr:row>338</xdr:row>
      <xdr:rowOff>152400</xdr:rowOff>
    </xdr:to>
    <xdr:pic>
      <xdr:nvPicPr>
        <xdr:cNvPr id="558" name="Picture 55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861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338</xdr:row>
      <xdr:rowOff>0</xdr:rowOff>
    </xdr:from>
    <xdr:to>
      <xdr:col>9</xdr:col>
      <xdr:colOff>314325</xdr:colOff>
      <xdr:row>338</xdr:row>
      <xdr:rowOff>152400</xdr:rowOff>
    </xdr:to>
    <xdr:pic>
      <xdr:nvPicPr>
        <xdr:cNvPr id="559" name="Picture 55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861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338</xdr:row>
      <xdr:rowOff>0</xdr:rowOff>
    </xdr:from>
    <xdr:to>
      <xdr:col>9</xdr:col>
      <xdr:colOff>476250</xdr:colOff>
      <xdr:row>338</xdr:row>
      <xdr:rowOff>152400</xdr:rowOff>
    </xdr:to>
    <xdr:pic>
      <xdr:nvPicPr>
        <xdr:cNvPr id="560" name="Picture 55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861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341</xdr:row>
      <xdr:rowOff>0</xdr:rowOff>
    </xdr:from>
    <xdr:to>
      <xdr:col>9</xdr:col>
      <xdr:colOff>152400</xdr:colOff>
      <xdr:row>341</xdr:row>
      <xdr:rowOff>161925</xdr:rowOff>
    </xdr:to>
    <xdr:pic>
      <xdr:nvPicPr>
        <xdr:cNvPr id="561" name="Picture 56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91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341</xdr:row>
      <xdr:rowOff>0</xdr:rowOff>
    </xdr:from>
    <xdr:to>
      <xdr:col>9</xdr:col>
      <xdr:colOff>314325</xdr:colOff>
      <xdr:row>341</xdr:row>
      <xdr:rowOff>161925</xdr:rowOff>
    </xdr:to>
    <xdr:pic>
      <xdr:nvPicPr>
        <xdr:cNvPr id="562" name="Picture 56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91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341</xdr:row>
      <xdr:rowOff>0</xdr:rowOff>
    </xdr:from>
    <xdr:to>
      <xdr:col>9</xdr:col>
      <xdr:colOff>476250</xdr:colOff>
      <xdr:row>341</xdr:row>
      <xdr:rowOff>161925</xdr:rowOff>
    </xdr:to>
    <xdr:pic>
      <xdr:nvPicPr>
        <xdr:cNvPr id="563" name="Picture 56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91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345</xdr:row>
      <xdr:rowOff>0</xdr:rowOff>
    </xdr:from>
    <xdr:to>
      <xdr:col>9</xdr:col>
      <xdr:colOff>152400</xdr:colOff>
      <xdr:row>345</xdr:row>
      <xdr:rowOff>152400</xdr:rowOff>
    </xdr:to>
    <xdr:pic>
      <xdr:nvPicPr>
        <xdr:cNvPr id="564" name="Picture 56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345</xdr:row>
      <xdr:rowOff>0</xdr:rowOff>
    </xdr:from>
    <xdr:to>
      <xdr:col>9</xdr:col>
      <xdr:colOff>314325</xdr:colOff>
      <xdr:row>345</xdr:row>
      <xdr:rowOff>152400</xdr:rowOff>
    </xdr:to>
    <xdr:pic>
      <xdr:nvPicPr>
        <xdr:cNvPr id="565" name="Picture 56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340</xdr:row>
      <xdr:rowOff>0</xdr:rowOff>
    </xdr:from>
    <xdr:to>
      <xdr:col>9</xdr:col>
      <xdr:colOff>152400</xdr:colOff>
      <xdr:row>340</xdr:row>
      <xdr:rowOff>152400</xdr:rowOff>
    </xdr:to>
    <xdr:pic>
      <xdr:nvPicPr>
        <xdr:cNvPr id="566" name="Picture 56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895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340</xdr:row>
      <xdr:rowOff>0</xdr:rowOff>
    </xdr:from>
    <xdr:to>
      <xdr:col>9</xdr:col>
      <xdr:colOff>314325</xdr:colOff>
      <xdr:row>340</xdr:row>
      <xdr:rowOff>152400</xdr:rowOff>
    </xdr:to>
    <xdr:pic>
      <xdr:nvPicPr>
        <xdr:cNvPr id="567" name="Picture 56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895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342</xdr:row>
      <xdr:rowOff>0</xdr:rowOff>
    </xdr:from>
    <xdr:to>
      <xdr:col>9</xdr:col>
      <xdr:colOff>152400</xdr:colOff>
      <xdr:row>342</xdr:row>
      <xdr:rowOff>152400</xdr:rowOff>
    </xdr:to>
    <xdr:pic>
      <xdr:nvPicPr>
        <xdr:cNvPr id="568" name="Picture 56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930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342</xdr:row>
      <xdr:rowOff>0</xdr:rowOff>
    </xdr:from>
    <xdr:to>
      <xdr:col>9</xdr:col>
      <xdr:colOff>314325</xdr:colOff>
      <xdr:row>342</xdr:row>
      <xdr:rowOff>152400</xdr:rowOff>
    </xdr:to>
    <xdr:pic>
      <xdr:nvPicPr>
        <xdr:cNvPr id="569" name="Picture 56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930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343</xdr:row>
      <xdr:rowOff>0</xdr:rowOff>
    </xdr:from>
    <xdr:to>
      <xdr:col>9</xdr:col>
      <xdr:colOff>152400</xdr:colOff>
      <xdr:row>343</xdr:row>
      <xdr:rowOff>161925</xdr:rowOff>
    </xdr:to>
    <xdr:pic>
      <xdr:nvPicPr>
        <xdr:cNvPr id="570" name="Picture 56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947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343</xdr:row>
      <xdr:rowOff>0</xdr:rowOff>
    </xdr:from>
    <xdr:to>
      <xdr:col>9</xdr:col>
      <xdr:colOff>314325</xdr:colOff>
      <xdr:row>343</xdr:row>
      <xdr:rowOff>161925</xdr:rowOff>
    </xdr:to>
    <xdr:pic>
      <xdr:nvPicPr>
        <xdr:cNvPr id="571" name="Picture 57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947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346</xdr:row>
      <xdr:rowOff>0</xdr:rowOff>
    </xdr:from>
    <xdr:to>
      <xdr:col>9</xdr:col>
      <xdr:colOff>152400</xdr:colOff>
      <xdr:row>346</xdr:row>
      <xdr:rowOff>152400</xdr:rowOff>
    </xdr:to>
    <xdr:pic>
      <xdr:nvPicPr>
        <xdr:cNvPr id="572" name="Picture 57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998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346</xdr:row>
      <xdr:rowOff>0</xdr:rowOff>
    </xdr:from>
    <xdr:to>
      <xdr:col>9</xdr:col>
      <xdr:colOff>314325</xdr:colOff>
      <xdr:row>346</xdr:row>
      <xdr:rowOff>152400</xdr:rowOff>
    </xdr:to>
    <xdr:pic>
      <xdr:nvPicPr>
        <xdr:cNvPr id="573" name="Picture 57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998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344</xdr:row>
      <xdr:rowOff>0</xdr:rowOff>
    </xdr:from>
    <xdr:to>
      <xdr:col>9</xdr:col>
      <xdr:colOff>152400</xdr:colOff>
      <xdr:row>344</xdr:row>
      <xdr:rowOff>152400</xdr:rowOff>
    </xdr:to>
    <xdr:pic>
      <xdr:nvPicPr>
        <xdr:cNvPr id="574" name="Picture 57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964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344</xdr:row>
      <xdr:rowOff>0</xdr:rowOff>
    </xdr:from>
    <xdr:to>
      <xdr:col>9</xdr:col>
      <xdr:colOff>314325</xdr:colOff>
      <xdr:row>344</xdr:row>
      <xdr:rowOff>152400</xdr:rowOff>
    </xdr:to>
    <xdr:pic>
      <xdr:nvPicPr>
        <xdr:cNvPr id="575" name="Picture 57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964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335</xdr:row>
      <xdr:rowOff>0</xdr:rowOff>
    </xdr:from>
    <xdr:to>
      <xdr:col>9</xdr:col>
      <xdr:colOff>152400</xdr:colOff>
      <xdr:row>335</xdr:row>
      <xdr:rowOff>161925</xdr:rowOff>
    </xdr:to>
    <xdr:pic>
      <xdr:nvPicPr>
        <xdr:cNvPr id="576" name="Picture 57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81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335</xdr:row>
      <xdr:rowOff>0</xdr:rowOff>
    </xdr:from>
    <xdr:to>
      <xdr:col>9</xdr:col>
      <xdr:colOff>314325</xdr:colOff>
      <xdr:row>335</xdr:row>
      <xdr:rowOff>161925</xdr:rowOff>
    </xdr:to>
    <xdr:pic>
      <xdr:nvPicPr>
        <xdr:cNvPr id="577" name="Picture 57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81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347</xdr:row>
      <xdr:rowOff>0</xdr:rowOff>
    </xdr:from>
    <xdr:to>
      <xdr:col>9</xdr:col>
      <xdr:colOff>152400</xdr:colOff>
      <xdr:row>347</xdr:row>
      <xdr:rowOff>152400</xdr:rowOff>
    </xdr:to>
    <xdr:pic>
      <xdr:nvPicPr>
        <xdr:cNvPr id="578" name="Picture 57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015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347</xdr:row>
      <xdr:rowOff>0</xdr:rowOff>
    </xdr:from>
    <xdr:to>
      <xdr:col>9</xdr:col>
      <xdr:colOff>314325</xdr:colOff>
      <xdr:row>347</xdr:row>
      <xdr:rowOff>152400</xdr:rowOff>
    </xdr:to>
    <xdr:pic>
      <xdr:nvPicPr>
        <xdr:cNvPr id="579" name="Picture 57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015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336</xdr:row>
      <xdr:rowOff>0</xdr:rowOff>
    </xdr:from>
    <xdr:to>
      <xdr:col>9</xdr:col>
      <xdr:colOff>152400</xdr:colOff>
      <xdr:row>336</xdr:row>
      <xdr:rowOff>152400</xdr:rowOff>
    </xdr:to>
    <xdr:pic>
      <xdr:nvPicPr>
        <xdr:cNvPr id="580" name="Picture 57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827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336</xdr:row>
      <xdr:rowOff>0</xdr:rowOff>
    </xdr:from>
    <xdr:to>
      <xdr:col>9</xdr:col>
      <xdr:colOff>314325</xdr:colOff>
      <xdr:row>336</xdr:row>
      <xdr:rowOff>152400</xdr:rowOff>
    </xdr:to>
    <xdr:pic>
      <xdr:nvPicPr>
        <xdr:cNvPr id="581" name="Picture 58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827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348</xdr:row>
      <xdr:rowOff>0</xdr:rowOff>
    </xdr:from>
    <xdr:to>
      <xdr:col>9</xdr:col>
      <xdr:colOff>152400</xdr:colOff>
      <xdr:row>348</xdr:row>
      <xdr:rowOff>152400</xdr:rowOff>
    </xdr:to>
    <xdr:pic>
      <xdr:nvPicPr>
        <xdr:cNvPr id="582" name="Picture 58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033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351</xdr:row>
      <xdr:rowOff>0</xdr:rowOff>
    </xdr:from>
    <xdr:to>
      <xdr:col>9</xdr:col>
      <xdr:colOff>152400</xdr:colOff>
      <xdr:row>351</xdr:row>
      <xdr:rowOff>152400</xdr:rowOff>
    </xdr:to>
    <xdr:pic>
      <xdr:nvPicPr>
        <xdr:cNvPr id="583" name="Picture 58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084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351</xdr:row>
      <xdr:rowOff>0</xdr:rowOff>
    </xdr:from>
    <xdr:to>
      <xdr:col>9</xdr:col>
      <xdr:colOff>314325</xdr:colOff>
      <xdr:row>351</xdr:row>
      <xdr:rowOff>152400</xdr:rowOff>
    </xdr:to>
    <xdr:pic>
      <xdr:nvPicPr>
        <xdr:cNvPr id="584" name="Picture 58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084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351</xdr:row>
      <xdr:rowOff>0</xdr:rowOff>
    </xdr:from>
    <xdr:to>
      <xdr:col>9</xdr:col>
      <xdr:colOff>476250</xdr:colOff>
      <xdr:row>351</xdr:row>
      <xdr:rowOff>152400</xdr:rowOff>
    </xdr:to>
    <xdr:pic>
      <xdr:nvPicPr>
        <xdr:cNvPr id="585" name="Picture 58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084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353</xdr:row>
      <xdr:rowOff>0</xdr:rowOff>
    </xdr:from>
    <xdr:to>
      <xdr:col>9</xdr:col>
      <xdr:colOff>152400</xdr:colOff>
      <xdr:row>353</xdr:row>
      <xdr:rowOff>152400</xdr:rowOff>
    </xdr:to>
    <xdr:pic>
      <xdr:nvPicPr>
        <xdr:cNvPr id="586" name="Picture 58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118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353</xdr:row>
      <xdr:rowOff>0</xdr:rowOff>
    </xdr:from>
    <xdr:to>
      <xdr:col>9</xdr:col>
      <xdr:colOff>314325</xdr:colOff>
      <xdr:row>353</xdr:row>
      <xdr:rowOff>152400</xdr:rowOff>
    </xdr:to>
    <xdr:pic>
      <xdr:nvPicPr>
        <xdr:cNvPr id="587" name="Picture 58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118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353</xdr:row>
      <xdr:rowOff>0</xdr:rowOff>
    </xdr:from>
    <xdr:to>
      <xdr:col>9</xdr:col>
      <xdr:colOff>476250</xdr:colOff>
      <xdr:row>353</xdr:row>
      <xdr:rowOff>152400</xdr:rowOff>
    </xdr:to>
    <xdr:pic>
      <xdr:nvPicPr>
        <xdr:cNvPr id="588" name="Picture 58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118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356</xdr:row>
      <xdr:rowOff>0</xdr:rowOff>
    </xdr:from>
    <xdr:to>
      <xdr:col>9</xdr:col>
      <xdr:colOff>152400</xdr:colOff>
      <xdr:row>356</xdr:row>
      <xdr:rowOff>152400</xdr:rowOff>
    </xdr:to>
    <xdr:pic>
      <xdr:nvPicPr>
        <xdr:cNvPr id="589" name="Picture 58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170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356</xdr:row>
      <xdr:rowOff>0</xdr:rowOff>
    </xdr:from>
    <xdr:to>
      <xdr:col>9</xdr:col>
      <xdr:colOff>314325</xdr:colOff>
      <xdr:row>356</xdr:row>
      <xdr:rowOff>152400</xdr:rowOff>
    </xdr:to>
    <xdr:pic>
      <xdr:nvPicPr>
        <xdr:cNvPr id="590" name="Picture 58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170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356</xdr:row>
      <xdr:rowOff>0</xdr:rowOff>
    </xdr:from>
    <xdr:to>
      <xdr:col>9</xdr:col>
      <xdr:colOff>476250</xdr:colOff>
      <xdr:row>356</xdr:row>
      <xdr:rowOff>152400</xdr:rowOff>
    </xdr:to>
    <xdr:pic>
      <xdr:nvPicPr>
        <xdr:cNvPr id="591" name="Picture 59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170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349</xdr:row>
      <xdr:rowOff>0</xdr:rowOff>
    </xdr:from>
    <xdr:to>
      <xdr:col>9</xdr:col>
      <xdr:colOff>152400</xdr:colOff>
      <xdr:row>349</xdr:row>
      <xdr:rowOff>152400</xdr:rowOff>
    </xdr:to>
    <xdr:pic>
      <xdr:nvPicPr>
        <xdr:cNvPr id="592" name="Picture 59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050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349</xdr:row>
      <xdr:rowOff>0</xdr:rowOff>
    </xdr:from>
    <xdr:to>
      <xdr:col>9</xdr:col>
      <xdr:colOff>314325</xdr:colOff>
      <xdr:row>349</xdr:row>
      <xdr:rowOff>152400</xdr:rowOff>
    </xdr:to>
    <xdr:pic>
      <xdr:nvPicPr>
        <xdr:cNvPr id="593" name="Picture 59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050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349</xdr:row>
      <xdr:rowOff>0</xdr:rowOff>
    </xdr:from>
    <xdr:to>
      <xdr:col>9</xdr:col>
      <xdr:colOff>476250</xdr:colOff>
      <xdr:row>349</xdr:row>
      <xdr:rowOff>152400</xdr:rowOff>
    </xdr:to>
    <xdr:pic>
      <xdr:nvPicPr>
        <xdr:cNvPr id="594" name="Picture 59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050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357</xdr:row>
      <xdr:rowOff>0</xdr:rowOff>
    </xdr:from>
    <xdr:to>
      <xdr:col>9</xdr:col>
      <xdr:colOff>152400</xdr:colOff>
      <xdr:row>357</xdr:row>
      <xdr:rowOff>152400</xdr:rowOff>
    </xdr:to>
    <xdr:pic>
      <xdr:nvPicPr>
        <xdr:cNvPr id="595" name="Picture 59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18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357</xdr:row>
      <xdr:rowOff>0</xdr:rowOff>
    </xdr:from>
    <xdr:to>
      <xdr:col>9</xdr:col>
      <xdr:colOff>314325</xdr:colOff>
      <xdr:row>357</xdr:row>
      <xdr:rowOff>152400</xdr:rowOff>
    </xdr:to>
    <xdr:pic>
      <xdr:nvPicPr>
        <xdr:cNvPr id="596" name="Picture 59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18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357</xdr:row>
      <xdr:rowOff>0</xdr:rowOff>
    </xdr:from>
    <xdr:to>
      <xdr:col>9</xdr:col>
      <xdr:colOff>476250</xdr:colOff>
      <xdr:row>357</xdr:row>
      <xdr:rowOff>152400</xdr:rowOff>
    </xdr:to>
    <xdr:pic>
      <xdr:nvPicPr>
        <xdr:cNvPr id="597" name="Picture 59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18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352</xdr:row>
      <xdr:rowOff>0</xdr:rowOff>
    </xdr:from>
    <xdr:to>
      <xdr:col>9</xdr:col>
      <xdr:colOff>152400</xdr:colOff>
      <xdr:row>352</xdr:row>
      <xdr:rowOff>152400</xdr:rowOff>
    </xdr:to>
    <xdr:pic>
      <xdr:nvPicPr>
        <xdr:cNvPr id="598" name="Picture 59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101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352</xdr:row>
      <xdr:rowOff>0</xdr:rowOff>
    </xdr:from>
    <xdr:to>
      <xdr:col>9</xdr:col>
      <xdr:colOff>314325</xdr:colOff>
      <xdr:row>352</xdr:row>
      <xdr:rowOff>152400</xdr:rowOff>
    </xdr:to>
    <xdr:pic>
      <xdr:nvPicPr>
        <xdr:cNvPr id="599" name="Picture 59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101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350</xdr:row>
      <xdr:rowOff>0</xdr:rowOff>
    </xdr:from>
    <xdr:to>
      <xdr:col>9</xdr:col>
      <xdr:colOff>152400</xdr:colOff>
      <xdr:row>350</xdr:row>
      <xdr:rowOff>152400</xdr:rowOff>
    </xdr:to>
    <xdr:pic>
      <xdr:nvPicPr>
        <xdr:cNvPr id="600" name="Picture 59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067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350</xdr:row>
      <xdr:rowOff>0</xdr:rowOff>
    </xdr:from>
    <xdr:to>
      <xdr:col>9</xdr:col>
      <xdr:colOff>314325</xdr:colOff>
      <xdr:row>350</xdr:row>
      <xdr:rowOff>152400</xdr:rowOff>
    </xdr:to>
    <xdr:pic>
      <xdr:nvPicPr>
        <xdr:cNvPr id="601" name="Picture 60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067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358</xdr:row>
      <xdr:rowOff>0</xdr:rowOff>
    </xdr:from>
    <xdr:to>
      <xdr:col>9</xdr:col>
      <xdr:colOff>152400</xdr:colOff>
      <xdr:row>358</xdr:row>
      <xdr:rowOff>152400</xdr:rowOff>
    </xdr:to>
    <xdr:pic>
      <xdr:nvPicPr>
        <xdr:cNvPr id="602" name="Picture 60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204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358</xdr:row>
      <xdr:rowOff>0</xdr:rowOff>
    </xdr:from>
    <xdr:to>
      <xdr:col>9</xdr:col>
      <xdr:colOff>314325</xdr:colOff>
      <xdr:row>358</xdr:row>
      <xdr:rowOff>152400</xdr:rowOff>
    </xdr:to>
    <xdr:pic>
      <xdr:nvPicPr>
        <xdr:cNvPr id="603" name="Picture 60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204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354</xdr:row>
      <xdr:rowOff>0</xdr:rowOff>
    </xdr:from>
    <xdr:to>
      <xdr:col>9</xdr:col>
      <xdr:colOff>152400</xdr:colOff>
      <xdr:row>354</xdr:row>
      <xdr:rowOff>152400</xdr:rowOff>
    </xdr:to>
    <xdr:pic>
      <xdr:nvPicPr>
        <xdr:cNvPr id="604" name="Picture 60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136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354</xdr:row>
      <xdr:rowOff>0</xdr:rowOff>
    </xdr:from>
    <xdr:to>
      <xdr:col>9</xdr:col>
      <xdr:colOff>314325</xdr:colOff>
      <xdr:row>354</xdr:row>
      <xdr:rowOff>152400</xdr:rowOff>
    </xdr:to>
    <xdr:pic>
      <xdr:nvPicPr>
        <xdr:cNvPr id="605" name="Picture 60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136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355</xdr:row>
      <xdr:rowOff>0</xdr:rowOff>
    </xdr:from>
    <xdr:to>
      <xdr:col>9</xdr:col>
      <xdr:colOff>152400</xdr:colOff>
      <xdr:row>355</xdr:row>
      <xdr:rowOff>152400</xdr:rowOff>
    </xdr:to>
    <xdr:pic>
      <xdr:nvPicPr>
        <xdr:cNvPr id="606" name="Picture 60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355</xdr:row>
      <xdr:rowOff>0</xdr:rowOff>
    </xdr:from>
    <xdr:to>
      <xdr:col>9</xdr:col>
      <xdr:colOff>314325</xdr:colOff>
      <xdr:row>355</xdr:row>
      <xdr:rowOff>152400</xdr:rowOff>
    </xdr:to>
    <xdr:pic>
      <xdr:nvPicPr>
        <xdr:cNvPr id="607" name="Picture 60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359</xdr:row>
      <xdr:rowOff>0</xdr:rowOff>
    </xdr:from>
    <xdr:to>
      <xdr:col>9</xdr:col>
      <xdr:colOff>152400</xdr:colOff>
      <xdr:row>359</xdr:row>
      <xdr:rowOff>152400</xdr:rowOff>
    </xdr:to>
    <xdr:pic>
      <xdr:nvPicPr>
        <xdr:cNvPr id="608" name="Picture 60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221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359</xdr:row>
      <xdr:rowOff>0</xdr:rowOff>
    </xdr:from>
    <xdr:to>
      <xdr:col>9</xdr:col>
      <xdr:colOff>314325</xdr:colOff>
      <xdr:row>359</xdr:row>
      <xdr:rowOff>152400</xdr:rowOff>
    </xdr:to>
    <xdr:pic>
      <xdr:nvPicPr>
        <xdr:cNvPr id="609" name="Picture 60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221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360</xdr:row>
      <xdr:rowOff>0</xdr:rowOff>
    </xdr:from>
    <xdr:to>
      <xdr:col>9</xdr:col>
      <xdr:colOff>152400</xdr:colOff>
      <xdr:row>360</xdr:row>
      <xdr:rowOff>152400</xdr:rowOff>
    </xdr:to>
    <xdr:pic>
      <xdr:nvPicPr>
        <xdr:cNvPr id="610" name="Picture 60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238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361</xdr:row>
      <xdr:rowOff>0</xdr:rowOff>
    </xdr:from>
    <xdr:to>
      <xdr:col>9</xdr:col>
      <xdr:colOff>152400</xdr:colOff>
      <xdr:row>361</xdr:row>
      <xdr:rowOff>152400</xdr:rowOff>
    </xdr:to>
    <xdr:pic>
      <xdr:nvPicPr>
        <xdr:cNvPr id="611" name="Picture 61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25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361</xdr:row>
      <xdr:rowOff>0</xdr:rowOff>
    </xdr:from>
    <xdr:to>
      <xdr:col>9</xdr:col>
      <xdr:colOff>314325</xdr:colOff>
      <xdr:row>361</xdr:row>
      <xdr:rowOff>152400</xdr:rowOff>
    </xdr:to>
    <xdr:pic>
      <xdr:nvPicPr>
        <xdr:cNvPr id="612" name="Picture 61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25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361</xdr:row>
      <xdr:rowOff>0</xdr:rowOff>
    </xdr:from>
    <xdr:to>
      <xdr:col>9</xdr:col>
      <xdr:colOff>476250</xdr:colOff>
      <xdr:row>361</xdr:row>
      <xdr:rowOff>152400</xdr:rowOff>
    </xdr:to>
    <xdr:pic>
      <xdr:nvPicPr>
        <xdr:cNvPr id="613" name="Picture 61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25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362</xdr:row>
      <xdr:rowOff>0</xdr:rowOff>
    </xdr:from>
    <xdr:to>
      <xdr:col>9</xdr:col>
      <xdr:colOff>152400</xdr:colOff>
      <xdr:row>362</xdr:row>
      <xdr:rowOff>152400</xdr:rowOff>
    </xdr:to>
    <xdr:pic>
      <xdr:nvPicPr>
        <xdr:cNvPr id="614" name="Picture 61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273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362</xdr:row>
      <xdr:rowOff>0</xdr:rowOff>
    </xdr:from>
    <xdr:to>
      <xdr:col>9</xdr:col>
      <xdr:colOff>314325</xdr:colOff>
      <xdr:row>362</xdr:row>
      <xdr:rowOff>152400</xdr:rowOff>
    </xdr:to>
    <xdr:pic>
      <xdr:nvPicPr>
        <xdr:cNvPr id="615" name="Picture 61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273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362</xdr:row>
      <xdr:rowOff>0</xdr:rowOff>
    </xdr:from>
    <xdr:to>
      <xdr:col>9</xdr:col>
      <xdr:colOff>476250</xdr:colOff>
      <xdr:row>362</xdr:row>
      <xdr:rowOff>152400</xdr:rowOff>
    </xdr:to>
    <xdr:pic>
      <xdr:nvPicPr>
        <xdr:cNvPr id="616" name="Picture 61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273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363</xdr:row>
      <xdr:rowOff>0</xdr:rowOff>
    </xdr:from>
    <xdr:to>
      <xdr:col>9</xdr:col>
      <xdr:colOff>152400</xdr:colOff>
      <xdr:row>363</xdr:row>
      <xdr:rowOff>152400</xdr:rowOff>
    </xdr:to>
    <xdr:pic>
      <xdr:nvPicPr>
        <xdr:cNvPr id="617" name="Picture 61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290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363</xdr:row>
      <xdr:rowOff>0</xdr:rowOff>
    </xdr:from>
    <xdr:to>
      <xdr:col>9</xdr:col>
      <xdr:colOff>314325</xdr:colOff>
      <xdr:row>363</xdr:row>
      <xdr:rowOff>152400</xdr:rowOff>
    </xdr:to>
    <xdr:pic>
      <xdr:nvPicPr>
        <xdr:cNvPr id="618" name="Picture 61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290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363</xdr:row>
      <xdr:rowOff>0</xdr:rowOff>
    </xdr:from>
    <xdr:to>
      <xdr:col>9</xdr:col>
      <xdr:colOff>476250</xdr:colOff>
      <xdr:row>363</xdr:row>
      <xdr:rowOff>152400</xdr:rowOff>
    </xdr:to>
    <xdr:pic>
      <xdr:nvPicPr>
        <xdr:cNvPr id="619" name="Picture 61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290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364</xdr:row>
      <xdr:rowOff>0</xdr:rowOff>
    </xdr:from>
    <xdr:to>
      <xdr:col>9</xdr:col>
      <xdr:colOff>152400</xdr:colOff>
      <xdr:row>364</xdr:row>
      <xdr:rowOff>152400</xdr:rowOff>
    </xdr:to>
    <xdr:pic>
      <xdr:nvPicPr>
        <xdr:cNvPr id="620" name="Picture 61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307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364</xdr:row>
      <xdr:rowOff>0</xdr:rowOff>
    </xdr:from>
    <xdr:to>
      <xdr:col>9</xdr:col>
      <xdr:colOff>314325</xdr:colOff>
      <xdr:row>364</xdr:row>
      <xdr:rowOff>152400</xdr:rowOff>
    </xdr:to>
    <xdr:pic>
      <xdr:nvPicPr>
        <xdr:cNvPr id="621" name="Picture 62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307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364</xdr:row>
      <xdr:rowOff>0</xdr:rowOff>
    </xdr:from>
    <xdr:to>
      <xdr:col>9</xdr:col>
      <xdr:colOff>476250</xdr:colOff>
      <xdr:row>364</xdr:row>
      <xdr:rowOff>152400</xdr:rowOff>
    </xdr:to>
    <xdr:pic>
      <xdr:nvPicPr>
        <xdr:cNvPr id="622" name="Picture 62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307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376</xdr:row>
      <xdr:rowOff>0</xdr:rowOff>
    </xdr:from>
    <xdr:to>
      <xdr:col>9</xdr:col>
      <xdr:colOff>152400</xdr:colOff>
      <xdr:row>376</xdr:row>
      <xdr:rowOff>152400</xdr:rowOff>
    </xdr:to>
    <xdr:pic>
      <xdr:nvPicPr>
        <xdr:cNvPr id="623" name="Picture 62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513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376</xdr:row>
      <xdr:rowOff>0</xdr:rowOff>
    </xdr:from>
    <xdr:to>
      <xdr:col>9</xdr:col>
      <xdr:colOff>314325</xdr:colOff>
      <xdr:row>376</xdr:row>
      <xdr:rowOff>152400</xdr:rowOff>
    </xdr:to>
    <xdr:pic>
      <xdr:nvPicPr>
        <xdr:cNvPr id="624" name="Picture 62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513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376</xdr:row>
      <xdr:rowOff>0</xdr:rowOff>
    </xdr:from>
    <xdr:to>
      <xdr:col>9</xdr:col>
      <xdr:colOff>476250</xdr:colOff>
      <xdr:row>376</xdr:row>
      <xdr:rowOff>152400</xdr:rowOff>
    </xdr:to>
    <xdr:pic>
      <xdr:nvPicPr>
        <xdr:cNvPr id="625" name="Picture 62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513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378</xdr:row>
      <xdr:rowOff>0</xdr:rowOff>
    </xdr:from>
    <xdr:to>
      <xdr:col>9</xdr:col>
      <xdr:colOff>152400</xdr:colOff>
      <xdr:row>378</xdr:row>
      <xdr:rowOff>152400</xdr:rowOff>
    </xdr:to>
    <xdr:pic>
      <xdr:nvPicPr>
        <xdr:cNvPr id="626" name="Picture 62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547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378</xdr:row>
      <xdr:rowOff>0</xdr:rowOff>
    </xdr:from>
    <xdr:to>
      <xdr:col>9</xdr:col>
      <xdr:colOff>314325</xdr:colOff>
      <xdr:row>378</xdr:row>
      <xdr:rowOff>152400</xdr:rowOff>
    </xdr:to>
    <xdr:pic>
      <xdr:nvPicPr>
        <xdr:cNvPr id="627" name="Picture 62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547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378</xdr:row>
      <xdr:rowOff>0</xdr:rowOff>
    </xdr:from>
    <xdr:to>
      <xdr:col>9</xdr:col>
      <xdr:colOff>476250</xdr:colOff>
      <xdr:row>378</xdr:row>
      <xdr:rowOff>152400</xdr:rowOff>
    </xdr:to>
    <xdr:pic>
      <xdr:nvPicPr>
        <xdr:cNvPr id="628" name="Picture 62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547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375</xdr:row>
      <xdr:rowOff>0</xdr:rowOff>
    </xdr:from>
    <xdr:to>
      <xdr:col>9</xdr:col>
      <xdr:colOff>152400</xdr:colOff>
      <xdr:row>375</xdr:row>
      <xdr:rowOff>152400</xdr:rowOff>
    </xdr:to>
    <xdr:pic>
      <xdr:nvPicPr>
        <xdr:cNvPr id="629" name="Picture 62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49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375</xdr:row>
      <xdr:rowOff>0</xdr:rowOff>
    </xdr:from>
    <xdr:to>
      <xdr:col>9</xdr:col>
      <xdr:colOff>314325</xdr:colOff>
      <xdr:row>375</xdr:row>
      <xdr:rowOff>152400</xdr:rowOff>
    </xdr:to>
    <xdr:pic>
      <xdr:nvPicPr>
        <xdr:cNvPr id="630" name="Picture 62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49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375</xdr:row>
      <xdr:rowOff>0</xdr:rowOff>
    </xdr:from>
    <xdr:to>
      <xdr:col>9</xdr:col>
      <xdr:colOff>476250</xdr:colOff>
      <xdr:row>375</xdr:row>
      <xdr:rowOff>152400</xdr:rowOff>
    </xdr:to>
    <xdr:pic>
      <xdr:nvPicPr>
        <xdr:cNvPr id="631" name="Picture 63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49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365</xdr:row>
      <xdr:rowOff>0</xdr:rowOff>
    </xdr:from>
    <xdr:to>
      <xdr:col>9</xdr:col>
      <xdr:colOff>152400</xdr:colOff>
      <xdr:row>365</xdr:row>
      <xdr:rowOff>152400</xdr:rowOff>
    </xdr:to>
    <xdr:pic>
      <xdr:nvPicPr>
        <xdr:cNvPr id="632" name="Picture 63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32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365</xdr:row>
      <xdr:rowOff>0</xdr:rowOff>
    </xdr:from>
    <xdr:to>
      <xdr:col>9</xdr:col>
      <xdr:colOff>314325</xdr:colOff>
      <xdr:row>365</xdr:row>
      <xdr:rowOff>152400</xdr:rowOff>
    </xdr:to>
    <xdr:pic>
      <xdr:nvPicPr>
        <xdr:cNvPr id="633" name="Picture 63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32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365</xdr:row>
      <xdr:rowOff>0</xdr:rowOff>
    </xdr:from>
    <xdr:to>
      <xdr:col>9</xdr:col>
      <xdr:colOff>476250</xdr:colOff>
      <xdr:row>365</xdr:row>
      <xdr:rowOff>152400</xdr:rowOff>
    </xdr:to>
    <xdr:pic>
      <xdr:nvPicPr>
        <xdr:cNvPr id="634" name="Picture 63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32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368</xdr:row>
      <xdr:rowOff>0</xdr:rowOff>
    </xdr:from>
    <xdr:to>
      <xdr:col>9</xdr:col>
      <xdr:colOff>152400</xdr:colOff>
      <xdr:row>368</xdr:row>
      <xdr:rowOff>152400</xdr:rowOff>
    </xdr:to>
    <xdr:pic>
      <xdr:nvPicPr>
        <xdr:cNvPr id="635" name="Picture 63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376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368</xdr:row>
      <xdr:rowOff>0</xdr:rowOff>
    </xdr:from>
    <xdr:to>
      <xdr:col>9</xdr:col>
      <xdr:colOff>314325</xdr:colOff>
      <xdr:row>368</xdr:row>
      <xdr:rowOff>152400</xdr:rowOff>
    </xdr:to>
    <xdr:pic>
      <xdr:nvPicPr>
        <xdr:cNvPr id="636" name="Picture 63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376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368</xdr:row>
      <xdr:rowOff>0</xdr:rowOff>
    </xdr:from>
    <xdr:to>
      <xdr:col>9</xdr:col>
      <xdr:colOff>476250</xdr:colOff>
      <xdr:row>368</xdr:row>
      <xdr:rowOff>152400</xdr:rowOff>
    </xdr:to>
    <xdr:pic>
      <xdr:nvPicPr>
        <xdr:cNvPr id="637" name="Picture 63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376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377</xdr:row>
      <xdr:rowOff>0</xdr:rowOff>
    </xdr:from>
    <xdr:to>
      <xdr:col>9</xdr:col>
      <xdr:colOff>152400</xdr:colOff>
      <xdr:row>377</xdr:row>
      <xdr:rowOff>152400</xdr:rowOff>
    </xdr:to>
    <xdr:pic>
      <xdr:nvPicPr>
        <xdr:cNvPr id="638" name="Picture 63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53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377</xdr:row>
      <xdr:rowOff>0</xdr:rowOff>
    </xdr:from>
    <xdr:to>
      <xdr:col>9</xdr:col>
      <xdr:colOff>314325</xdr:colOff>
      <xdr:row>377</xdr:row>
      <xdr:rowOff>152400</xdr:rowOff>
    </xdr:to>
    <xdr:pic>
      <xdr:nvPicPr>
        <xdr:cNvPr id="639" name="Picture 63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53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377</xdr:row>
      <xdr:rowOff>0</xdr:rowOff>
    </xdr:from>
    <xdr:to>
      <xdr:col>9</xdr:col>
      <xdr:colOff>476250</xdr:colOff>
      <xdr:row>377</xdr:row>
      <xdr:rowOff>152400</xdr:rowOff>
    </xdr:to>
    <xdr:pic>
      <xdr:nvPicPr>
        <xdr:cNvPr id="640" name="Picture 63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53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379</xdr:row>
      <xdr:rowOff>0</xdr:rowOff>
    </xdr:from>
    <xdr:to>
      <xdr:col>9</xdr:col>
      <xdr:colOff>152400</xdr:colOff>
      <xdr:row>379</xdr:row>
      <xdr:rowOff>152400</xdr:rowOff>
    </xdr:to>
    <xdr:pic>
      <xdr:nvPicPr>
        <xdr:cNvPr id="641" name="Picture 64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564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379</xdr:row>
      <xdr:rowOff>0</xdr:rowOff>
    </xdr:from>
    <xdr:to>
      <xdr:col>9</xdr:col>
      <xdr:colOff>314325</xdr:colOff>
      <xdr:row>379</xdr:row>
      <xdr:rowOff>152400</xdr:rowOff>
    </xdr:to>
    <xdr:pic>
      <xdr:nvPicPr>
        <xdr:cNvPr id="642" name="Picture 64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564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379</xdr:row>
      <xdr:rowOff>0</xdr:rowOff>
    </xdr:from>
    <xdr:to>
      <xdr:col>9</xdr:col>
      <xdr:colOff>476250</xdr:colOff>
      <xdr:row>379</xdr:row>
      <xdr:rowOff>152400</xdr:rowOff>
    </xdr:to>
    <xdr:pic>
      <xdr:nvPicPr>
        <xdr:cNvPr id="643" name="Picture 64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564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366</xdr:row>
      <xdr:rowOff>0</xdr:rowOff>
    </xdr:from>
    <xdr:to>
      <xdr:col>9</xdr:col>
      <xdr:colOff>152400</xdr:colOff>
      <xdr:row>366</xdr:row>
      <xdr:rowOff>152400</xdr:rowOff>
    </xdr:to>
    <xdr:pic>
      <xdr:nvPicPr>
        <xdr:cNvPr id="644" name="Picture 64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341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366</xdr:row>
      <xdr:rowOff>0</xdr:rowOff>
    </xdr:from>
    <xdr:to>
      <xdr:col>9</xdr:col>
      <xdr:colOff>314325</xdr:colOff>
      <xdr:row>366</xdr:row>
      <xdr:rowOff>152400</xdr:rowOff>
    </xdr:to>
    <xdr:pic>
      <xdr:nvPicPr>
        <xdr:cNvPr id="645" name="Picture 64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341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366</xdr:row>
      <xdr:rowOff>0</xdr:rowOff>
    </xdr:from>
    <xdr:to>
      <xdr:col>9</xdr:col>
      <xdr:colOff>476250</xdr:colOff>
      <xdr:row>366</xdr:row>
      <xdr:rowOff>152400</xdr:rowOff>
    </xdr:to>
    <xdr:pic>
      <xdr:nvPicPr>
        <xdr:cNvPr id="646" name="Picture 64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341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367</xdr:row>
      <xdr:rowOff>0</xdr:rowOff>
    </xdr:from>
    <xdr:to>
      <xdr:col>9</xdr:col>
      <xdr:colOff>152400</xdr:colOff>
      <xdr:row>367</xdr:row>
      <xdr:rowOff>152400</xdr:rowOff>
    </xdr:to>
    <xdr:pic>
      <xdr:nvPicPr>
        <xdr:cNvPr id="647" name="Picture 64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358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367</xdr:row>
      <xdr:rowOff>0</xdr:rowOff>
    </xdr:from>
    <xdr:to>
      <xdr:col>9</xdr:col>
      <xdr:colOff>314325</xdr:colOff>
      <xdr:row>367</xdr:row>
      <xdr:rowOff>152400</xdr:rowOff>
    </xdr:to>
    <xdr:pic>
      <xdr:nvPicPr>
        <xdr:cNvPr id="648" name="Picture 64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358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367</xdr:row>
      <xdr:rowOff>0</xdr:rowOff>
    </xdr:from>
    <xdr:to>
      <xdr:col>9</xdr:col>
      <xdr:colOff>476250</xdr:colOff>
      <xdr:row>367</xdr:row>
      <xdr:rowOff>152400</xdr:rowOff>
    </xdr:to>
    <xdr:pic>
      <xdr:nvPicPr>
        <xdr:cNvPr id="649" name="Picture 64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358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370</xdr:row>
      <xdr:rowOff>0</xdr:rowOff>
    </xdr:from>
    <xdr:to>
      <xdr:col>9</xdr:col>
      <xdr:colOff>152400</xdr:colOff>
      <xdr:row>370</xdr:row>
      <xdr:rowOff>152400</xdr:rowOff>
    </xdr:to>
    <xdr:pic>
      <xdr:nvPicPr>
        <xdr:cNvPr id="650" name="Picture 64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410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370</xdr:row>
      <xdr:rowOff>0</xdr:rowOff>
    </xdr:from>
    <xdr:to>
      <xdr:col>9</xdr:col>
      <xdr:colOff>314325</xdr:colOff>
      <xdr:row>370</xdr:row>
      <xdr:rowOff>152400</xdr:rowOff>
    </xdr:to>
    <xdr:pic>
      <xdr:nvPicPr>
        <xdr:cNvPr id="651" name="Picture 65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410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370</xdr:row>
      <xdr:rowOff>0</xdr:rowOff>
    </xdr:from>
    <xdr:to>
      <xdr:col>9</xdr:col>
      <xdr:colOff>476250</xdr:colOff>
      <xdr:row>370</xdr:row>
      <xdr:rowOff>152400</xdr:rowOff>
    </xdr:to>
    <xdr:pic>
      <xdr:nvPicPr>
        <xdr:cNvPr id="652" name="Picture 65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410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380</xdr:row>
      <xdr:rowOff>0</xdr:rowOff>
    </xdr:from>
    <xdr:to>
      <xdr:col>9</xdr:col>
      <xdr:colOff>152400</xdr:colOff>
      <xdr:row>380</xdr:row>
      <xdr:rowOff>152400</xdr:rowOff>
    </xdr:to>
    <xdr:pic>
      <xdr:nvPicPr>
        <xdr:cNvPr id="653" name="Picture 65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581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380</xdr:row>
      <xdr:rowOff>0</xdr:rowOff>
    </xdr:from>
    <xdr:to>
      <xdr:col>9</xdr:col>
      <xdr:colOff>314325</xdr:colOff>
      <xdr:row>380</xdr:row>
      <xdr:rowOff>152400</xdr:rowOff>
    </xdr:to>
    <xdr:pic>
      <xdr:nvPicPr>
        <xdr:cNvPr id="654" name="Picture 65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581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380</xdr:row>
      <xdr:rowOff>0</xdr:rowOff>
    </xdr:from>
    <xdr:to>
      <xdr:col>9</xdr:col>
      <xdr:colOff>476250</xdr:colOff>
      <xdr:row>380</xdr:row>
      <xdr:rowOff>152400</xdr:rowOff>
    </xdr:to>
    <xdr:pic>
      <xdr:nvPicPr>
        <xdr:cNvPr id="655" name="Picture 65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581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369</xdr:row>
      <xdr:rowOff>0</xdr:rowOff>
    </xdr:from>
    <xdr:to>
      <xdr:col>9</xdr:col>
      <xdr:colOff>152400</xdr:colOff>
      <xdr:row>369</xdr:row>
      <xdr:rowOff>152400</xdr:rowOff>
    </xdr:to>
    <xdr:pic>
      <xdr:nvPicPr>
        <xdr:cNvPr id="656" name="Picture 65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39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369</xdr:row>
      <xdr:rowOff>0</xdr:rowOff>
    </xdr:from>
    <xdr:to>
      <xdr:col>9</xdr:col>
      <xdr:colOff>314325</xdr:colOff>
      <xdr:row>369</xdr:row>
      <xdr:rowOff>152400</xdr:rowOff>
    </xdr:to>
    <xdr:pic>
      <xdr:nvPicPr>
        <xdr:cNvPr id="657" name="Picture 65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39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371</xdr:row>
      <xdr:rowOff>0</xdr:rowOff>
    </xdr:from>
    <xdr:to>
      <xdr:col>9</xdr:col>
      <xdr:colOff>152400</xdr:colOff>
      <xdr:row>371</xdr:row>
      <xdr:rowOff>152400</xdr:rowOff>
    </xdr:to>
    <xdr:pic>
      <xdr:nvPicPr>
        <xdr:cNvPr id="658" name="Picture 65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427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371</xdr:row>
      <xdr:rowOff>0</xdr:rowOff>
    </xdr:from>
    <xdr:to>
      <xdr:col>9</xdr:col>
      <xdr:colOff>314325</xdr:colOff>
      <xdr:row>371</xdr:row>
      <xdr:rowOff>152400</xdr:rowOff>
    </xdr:to>
    <xdr:pic>
      <xdr:nvPicPr>
        <xdr:cNvPr id="659" name="Picture 65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427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372</xdr:row>
      <xdr:rowOff>0</xdr:rowOff>
    </xdr:from>
    <xdr:to>
      <xdr:col>9</xdr:col>
      <xdr:colOff>152400</xdr:colOff>
      <xdr:row>372</xdr:row>
      <xdr:rowOff>152400</xdr:rowOff>
    </xdr:to>
    <xdr:pic>
      <xdr:nvPicPr>
        <xdr:cNvPr id="660" name="Picture 65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444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372</xdr:row>
      <xdr:rowOff>0</xdr:rowOff>
    </xdr:from>
    <xdr:to>
      <xdr:col>9</xdr:col>
      <xdr:colOff>314325</xdr:colOff>
      <xdr:row>372</xdr:row>
      <xdr:rowOff>152400</xdr:rowOff>
    </xdr:to>
    <xdr:pic>
      <xdr:nvPicPr>
        <xdr:cNvPr id="661" name="Picture 66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444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373</xdr:row>
      <xdr:rowOff>0</xdr:rowOff>
    </xdr:from>
    <xdr:to>
      <xdr:col>9</xdr:col>
      <xdr:colOff>152400</xdr:colOff>
      <xdr:row>373</xdr:row>
      <xdr:rowOff>152400</xdr:rowOff>
    </xdr:to>
    <xdr:pic>
      <xdr:nvPicPr>
        <xdr:cNvPr id="662" name="Picture 66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46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374</xdr:row>
      <xdr:rowOff>0</xdr:rowOff>
    </xdr:from>
    <xdr:to>
      <xdr:col>9</xdr:col>
      <xdr:colOff>152400</xdr:colOff>
      <xdr:row>374</xdr:row>
      <xdr:rowOff>152400</xdr:rowOff>
    </xdr:to>
    <xdr:pic>
      <xdr:nvPicPr>
        <xdr:cNvPr id="663" name="Picture 66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478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387</xdr:row>
      <xdr:rowOff>0</xdr:rowOff>
    </xdr:from>
    <xdr:to>
      <xdr:col>9</xdr:col>
      <xdr:colOff>152400</xdr:colOff>
      <xdr:row>387</xdr:row>
      <xdr:rowOff>152400</xdr:rowOff>
    </xdr:to>
    <xdr:pic>
      <xdr:nvPicPr>
        <xdr:cNvPr id="664" name="Picture 66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701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387</xdr:row>
      <xdr:rowOff>0</xdr:rowOff>
    </xdr:from>
    <xdr:to>
      <xdr:col>9</xdr:col>
      <xdr:colOff>314325</xdr:colOff>
      <xdr:row>387</xdr:row>
      <xdr:rowOff>152400</xdr:rowOff>
    </xdr:to>
    <xdr:pic>
      <xdr:nvPicPr>
        <xdr:cNvPr id="665" name="Picture 66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701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387</xdr:row>
      <xdr:rowOff>0</xdr:rowOff>
    </xdr:from>
    <xdr:to>
      <xdr:col>9</xdr:col>
      <xdr:colOff>476250</xdr:colOff>
      <xdr:row>387</xdr:row>
      <xdr:rowOff>152400</xdr:rowOff>
    </xdr:to>
    <xdr:pic>
      <xdr:nvPicPr>
        <xdr:cNvPr id="666" name="Picture 66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701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389</xdr:row>
      <xdr:rowOff>0</xdr:rowOff>
    </xdr:from>
    <xdr:to>
      <xdr:col>9</xdr:col>
      <xdr:colOff>152400</xdr:colOff>
      <xdr:row>389</xdr:row>
      <xdr:rowOff>152400</xdr:rowOff>
    </xdr:to>
    <xdr:pic>
      <xdr:nvPicPr>
        <xdr:cNvPr id="667" name="Picture 66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752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389</xdr:row>
      <xdr:rowOff>0</xdr:rowOff>
    </xdr:from>
    <xdr:to>
      <xdr:col>9</xdr:col>
      <xdr:colOff>314325</xdr:colOff>
      <xdr:row>389</xdr:row>
      <xdr:rowOff>152400</xdr:rowOff>
    </xdr:to>
    <xdr:pic>
      <xdr:nvPicPr>
        <xdr:cNvPr id="668" name="Picture 66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752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389</xdr:row>
      <xdr:rowOff>0</xdr:rowOff>
    </xdr:from>
    <xdr:to>
      <xdr:col>9</xdr:col>
      <xdr:colOff>476250</xdr:colOff>
      <xdr:row>389</xdr:row>
      <xdr:rowOff>152400</xdr:rowOff>
    </xdr:to>
    <xdr:pic>
      <xdr:nvPicPr>
        <xdr:cNvPr id="669" name="Picture 66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752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381</xdr:row>
      <xdr:rowOff>0</xdr:rowOff>
    </xdr:from>
    <xdr:to>
      <xdr:col>9</xdr:col>
      <xdr:colOff>152400</xdr:colOff>
      <xdr:row>381</xdr:row>
      <xdr:rowOff>152400</xdr:rowOff>
    </xdr:to>
    <xdr:pic>
      <xdr:nvPicPr>
        <xdr:cNvPr id="670" name="Picture 66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59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381</xdr:row>
      <xdr:rowOff>0</xdr:rowOff>
    </xdr:from>
    <xdr:to>
      <xdr:col>9</xdr:col>
      <xdr:colOff>314325</xdr:colOff>
      <xdr:row>381</xdr:row>
      <xdr:rowOff>152400</xdr:rowOff>
    </xdr:to>
    <xdr:pic>
      <xdr:nvPicPr>
        <xdr:cNvPr id="671" name="Picture 67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59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388</xdr:row>
      <xdr:rowOff>0</xdr:rowOff>
    </xdr:from>
    <xdr:to>
      <xdr:col>9</xdr:col>
      <xdr:colOff>152400</xdr:colOff>
      <xdr:row>388</xdr:row>
      <xdr:rowOff>152400</xdr:rowOff>
    </xdr:to>
    <xdr:pic>
      <xdr:nvPicPr>
        <xdr:cNvPr id="672" name="Picture 67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71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388</xdr:row>
      <xdr:rowOff>0</xdr:rowOff>
    </xdr:from>
    <xdr:to>
      <xdr:col>9</xdr:col>
      <xdr:colOff>314325</xdr:colOff>
      <xdr:row>388</xdr:row>
      <xdr:rowOff>152400</xdr:rowOff>
    </xdr:to>
    <xdr:pic>
      <xdr:nvPicPr>
        <xdr:cNvPr id="673" name="Picture 67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71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390</xdr:row>
      <xdr:rowOff>0</xdr:rowOff>
    </xdr:from>
    <xdr:to>
      <xdr:col>9</xdr:col>
      <xdr:colOff>152400</xdr:colOff>
      <xdr:row>390</xdr:row>
      <xdr:rowOff>152400</xdr:rowOff>
    </xdr:to>
    <xdr:pic>
      <xdr:nvPicPr>
        <xdr:cNvPr id="674" name="Picture 67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769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390</xdr:row>
      <xdr:rowOff>0</xdr:rowOff>
    </xdr:from>
    <xdr:to>
      <xdr:col>9</xdr:col>
      <xdr:colOff>314325</xdr:colOff>
      <xdr:row>390</xdr:row>
      <xdr:rowOff>152400</xdr:rowOff>
    </xdr:to>
    <xdr:pic>
      <xdr:nvPicPr>
        <xdr:cNvPr id="675" name="Picture 67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769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382</xdr:row>
      <xdr:rowOff>0</xdr:rowOff>
    </xdr:from>
    <xdr:to>
      <xdr:col>9</xdr:col>
      <xdr:colOff>152400</xdr:colOff>
      <xdr:row>382</xdr:row>
      <xdr:rowOff>152400</xdr:rowOff>
    </xdr:to>
    <xdr:pic>
      <xdr:nvPicPr>
        <xdr:cNvPr id="676" name="Picture 67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616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382</xdr:row>
      <xdr:rowOff>0</xdr:rowOff>
    </xdr:from>
    <xdr:to>
      <xdr:col>9</xdr:col>
      <xdr:colOff>314325</xdr:colOff>
      <xdr:row>382</xdr:row>
      <xdr:rowOff>152400</xdr:rowOff>
    </xdr:to>
    <xdr:pic>
      <xdr:nvPicPr>
        <xdr:cNvPr id="677" name="Picture 67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616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383</xdr:row>
      <xdr:rowOff>0</xdr:rowOff>
    </xdr:from>
    <xdr:to>
      <xdr:col>9</xdr:col>
      <xdr:colOff>152400</xdr:colOff>
      <xdr:row>383</xdr:row>
      <xdr:rowOff>152400</xdr:rowOff>
    </xdr:to>
    <xdr:pic>
      <xdr:nvPicPr>
        <xdr:cNvPr id="678" name="Picture 67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633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383</xdr:row>
      <xdr:rowOff>0</xdr:rowOff>
    </xdr:from>
    <xdr:to>
      <xdr:col>9</xdr:col>
      <xdr:colOff>314325</xdr:colOff>
      <xdr:row>383</xdr:row>
      <xdr:rowOff>152400</xdr:rowOff>
    </xdr:to>
    <xdr:pic>
      <xdr:nvPicPr>
        <xdr:cNvPr id="679" name="Picture 67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633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384</xdr:row>
      <xdr:rowOff>0</xdr:rowOff>
    </xdr:from>
    <xdr:to>
      <xdr:col>9</xdr:col>
      <xdr:colOff>152400</xdr:colOff>
      <xdr:row>384</xdr:row>
      <xdr:rowOff>152400</xdr:rowOff>
    </xdr:to>
    <xdr:pic>
      <xdr:nvPicPr>
        <xdr:cNvPr id="680" name="Picture 67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650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384</xdr:row>
      <xdr:rowOff>0</xdr:rowOff>
    </xdr:from>
    <xdr:to>
      <xdr:col>9</xdr:col>
      <xdr:colOff>314325</xdr:colOff>
      <xdr:row>384</xdr:row>
      <xdr:rowOff>152400</xdr:rowOff>
    </xdr:to>
    <xdr:pic>
      <xdr:nvPicPr>
        <xdr:cNvPr id="681" name="Picture 68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650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391</xdr:row>
      <xdr:rowOff>0</xdr:rowOff>
    </xdr:from>
    <xdr:to>
      <xdr:col>9</xdr:col>
      <xdr:colOff>152400</xdr:colOff>
      <xdr:row>391</xdr:row>
      <xdr:rowOff>152400</xdr:rowOff>
    </xdr:to>
    <xdr:pic>
      <xdr:nvPicPr>
        <xdr:cNvPr id="682" name="Picture 68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786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391</xdr:row>
      <xdr:rowOff>0</xdr:rowOff>
    </xdr:from>
    <xdr:to>
      <xdr:col>9</xdr:col>
      <xdr:colOff>314325</xdr:colOff>
      <xdr:row>391</xdr:row>
      <xdr:rowOff>152400</xdr:rowOff>
    </xdr:to>
    <xdr:pic>
      <xdr:nvPicPr>
        <xdr:cNvPr id="683" name="Picture 68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786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385</xdr:row>
      <xdr:rowOff>0</xdr:rowOff>
    </xdr:from>
    <xdr:to>
      <xdr:col>9</xdr:col>
      <xdr:colOff>152400</xdr:colOff>
      <xdr:row>385</xdr:row>
      <xdr:rowOff>152400</xdr:rowOff>
    </xdr:to>
    <xdr:pic>
      <xdr:nvPicPr>
        <xdr:cNvPr id="684" name="Picture 68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401</xdr:row>
      <xdr:rowOff>0</xdr:rowOff>
    </xdr:from>
    <xdr:to>
      <xdr:col>9</xdr:col>
      <xdr:colOff>152400</xdr:colOff>
      <xdr:row>401</xdr:row>
      <xdr:rowOff>152400</xdr:rowOff>
    </xdr:to>
    <xdr:pic>
      <xdr:nvPicPr>
        <xdr:cNvPr id="685" name="Picture 68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974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401</xdr:row>
      <xdr:rowOff>0</xdr:rowOff>
    </xdr:from>
    <xdr:to>
      <xdr:col>9</xdr:col>
      <xdr:colOff>314325</xdr:colOff>
      <xdr:row>401</xdr:row>
      <xdr:rowOff>152400</xdr:rowOff>
    </xdr:to>
    <xdr:pic>
      <xdr:nvPicPr>
        <xdr:cNvPr id="686" name="Picture 68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974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401</xdr:row>
      <xdr:rowOff>0</xdr:rowOff>
    </xdr:from>
    <xdr:to>
      <xdr:col>9</xdr:col>
      <xdr:colOff>476250</xdr:colOff>
      <xdr:row>401</xdr:row>
      <xdr:rowOff>152400</xdr:rowOff>
    </xdr:to>
    <xdr:pic>
      <xdr:nvPicPr>
        <xdr:cNvPr id="687" name="Picture 68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974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392</xdr:row>
      <xdr:rowOff>0</xdr:rowOff>
    </xdr:from>
    <xdr:to>
      <xdr:col>9</xdr:col>
      <xdr:colOff>152400</xdr:colOff>
      <xdr:row>392</xdr:row>
      <xdr:rowOff>152400</xdr:rowOff>
    </xdr:to>
    <xdr:pic>
      <xdr:nvPicPr>
        <xdr:cNvPr id="688" name="Picture 68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803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392</xdr:row>
      <xdr:rowOff>0</xdr:rowOff>
    </xdr:from>
    <xdr:to>
      <xdr:col>9</xdr:col>
      <xdr:colOff>314325</xdr:colOff>
      <xdr:row>392</xdr:row>
      <xdr:rowOff>152400</xdr:rowOff>
    </xdr:to>
    <xdr:pic>
      <xdr:nvPicPr>
        <xdr:cNvPr id="689" name="Picture 68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803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392</xdr:row>
      <xdr:rowOff>0</xdr:rowOff>
    </xdr:from>
    <xdr:to>
      <xdr:col>9</xdr:col>
      <xdr:colOff>476250</xdr:colOff>
      <xdr:row>392</xdr:row>
      <xdr:rowOff>152400</xdr:rowOff>
    </xdr:to>
    <xdr:pic>
      <xdr:nvPicPr>
        <xdr:cNvPr id="690" name="Picture 68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803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396</xdr:row>
      <xdr:rowOff>0</xdr:rowOff>
    </xdr:from>
    <xdr:to>
      <xdr:col>9</xdr:col>
      <xdr:colOff>152400</xdr:colOff>
      <xdr:row>396</xdr:row>
      <xdr:rowOff>152400</xdr:rowOff>
    </xdr:to>
    <xdr:pic>
      <xdr:nvPicPr>
        <xdr:cNvPr id="691" name="Picture 69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872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396</xdr:row>
      <xdr:rowOff>0</xdr:rowOff>
    </xdr:from>
    <xdr:to>
      <xdr:col>9</xdr:col>
      <xdr:colOff>314325</xdr:colOff>
      <xdr:row>396</xdr:row>
      <xdr:rowOff>152400</xdr:rowOff>
    </xdr:to>
    <xdr:pic>
      <xdr:nvPicPr>
        <xdr:cNvPr id="692" name="Picture 69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872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397</xdr:row>
      <xdr:rowOff>0</xdr:rowOff>
    </xdr:from>
    <xdr:to>
      <xdr:col>9</xdr:col>
      <xdr:colOff>152400</xdr:colOff>
      <xdr:row>397</xdr:row>
      <xdr:rowOff>152400</xdr:rowOff>
    </xdr:to>
    <xdr:pic>
      <xdr:nvPicPr>
        <xdr:cNvPr id="693" name="Picture 69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889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397</xdr:row>
      <xdr:rowOff>0</xdr:rowOff>
    </xdr:from>
    <xdr:to>
      <xdr:col>9</xdr:col>
      <xdr:colOff>314325</xdr:colOff>
      <xdr:row>397</xdr:row>
      <xdr:rowOff>152400</xdr:rowOff>
    </xdr:to>
    <xdr:pic>
      <xdr:nvPicPr>
        <xdr:cNvPr id="694" name="Picture 69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889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402</xdr:row>
      <xdr:rowOff>0</xdr:rowOff>
    </xdr:from>
    <xdr:to>
      <xdr:col>9</xdr:col>
      <xdr:colOff>152400</xdr:colOff>
      <xdr:row>402</xdr:row>
      <xdr:rowOff>152400</xdr:rowOff>
    </xdr:to>
    <xdr:pic>
      <xdr:nvPicPr>
        <xdr:cNvPr id="695" name="Picture 69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99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402</xdr:row>
      <xdr:rowOff>0</xdr:rowOff>
    </xdr:from>
    <xdr:to>
      <xdr:col>9</xdr:col>
      <xdr:colOff>314325</xdr:colOff>
      <xdr:row>402</xdr:row>
      <xdr:rowOff>152400</xdr:rowOff>
    </xdr:to>
    <xdr:pic>
      <xdr:nvPicPr>
        <xdr:cNvPr id="696" name="Picture 69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99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393</xdr:row>
      <xdr:rowOff>0</xdr:rowOff>
    </xdr:from>
    <xdr:to>
      <xdr:col>9</xdr:col>
      <xdr:colOff>152400</xdr:colOff>
      <xdr:row>393</xdr:row>
      <xdr:rowOff>152400</xdr:rowOff>
    </xdr:to>
    <xdr:pic>
      <xdr:nvPicPr>
        <xdr:cNvPr id="697" name="Picture 69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820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393</xdr:row>
      <xdr:rowOff>0</xdr:rowOff>
    </xdr:from>
    <xdr:to>
      <xdr:col>9</xdr:col>
      <xdr:colOff>314325</xdr:colOff>
      <xdr:row>393</xdr:row>
      <xdr:rowOff>152400</xdr:rowOff>
    </xdr:to>
    <xdr:pic>
      <xdr:nvPicPr>
        <xdr:cNvPr id="698" name="Picture 69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820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398</xdr:row>
      <xdr:rowOff>0</xdr:rowOff>
    </xdr:from>
    <xdr:to>
      <xdr:col>9</xdr:col>
      <xdr:colOff>152400</xdr:colOff>
      <xdr:row>398</xdr:row>
      <xdr:rowOff>152400</xdr:rowOff>
    </xdr:to>
    <xdr:pic>
      <xdr:nvPicPr>
        <xdr:cNvPr id="699" name="Picture 69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906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394</xdr:row>
      <xdr:rowOff>0</xdr:rowOff>
    </xdr:from>
    <xdr:to>
      <xdr:col>9</xdr:col>
      <xdr:colOff>152400</xdr:colOff>
      <xdr:row>394</xdr:row>
      <xdr:rowOff>152400</xdr:rowOff>
    </xdr:to>
    <xdr:pic>
      <xdr:nvPicPr>
        <xdr:cNvPr id="700" name="Picture 69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837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399</xdr:row>
      <xdr:rowOff>0</xdr:rowOff>
    </xdr:from>
    <xdr:to>
      <xdr:col>9</xdr:col>
      <xdr:colOff>152400</xdr:colOff>
      <xdr:row>399</xdr:row>
      <xdr:rowOff>152400</xdr:rowOff>
    </xdr:to>
    <xdr:pic>
      <xdr:nvPicPr>
        <xdr:cNvPr id="701" name="Picture 70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923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412</xdr:row>
      <xdr:rowOff>0</xdr:rowOff>
    </xdr:from>
    <xdr:to>
      <xdr:col>9</xdr:col>
      <xdr:colOff>152400</xdr:colOff>
      <xdr:row>412</xdr:row>
      <xdr:rowOff>152400</xdr:rowOff>
    </xdr:to>
    <xdr:pic>
      <xdr:nvPicPr>
        <xdr:cNvPr id="702" name="Picture 70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16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412</xdr:row>
      <xdr:rowOff>0</xdr:rowOff>
    </xdr:from>
    <xdr:to>
      <xdr:col>9</xdr:col>
      <xdr:colOff>314325</xdr:colOff>
      <xdr:row>412</xdr:row>
      <xdr:rowOff>152400</xdr:rowOff>
    </xdr:to>
    <xdr:pic>
      <xdr:nvPicPr>
        <xdr:cNvPr id="703" name="Picture 70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16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412</xdr:row>
      <xdr:rowOff>0</xdr:rowOff>
    </xdr:from>
    <xdr:to>
      <xdr:col>9</xdr:col>
      <xdr:colOff>476250</xdr:colOff>
      <xdr:row>412</xdr:row>
      <xdr:rowOff>152400</xdr:rowOff>
    </xdr:to>
    <xdr:pic>
      <xdr:nvPicPr>
        <xdr:cNvPr id="704" name="Picture 70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716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413</xdr:row>
      <xdr:rowOff>0</xdr:rowOff>
    </xdr:from>
    <xdr:to>
      <xdr:col>9</xdr:col>
      <xdr:colOff>152400</xdr:colOff>
      <xdr:row>413</xdr:row>
      <xdr:rowOff>152400</xdr:rowOff>
    </xdr:to>
    <xdr:pic>
      <xdr:nvPicPr>
        <xdr:cNvPr id="705" name="Picture 70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179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413</xdr:row>
      <xdr:rowOff>0</xdr:rowOff>
    </xdr:from>
    <xdr:to>
      <xdr:col>9</xdr:col>
      <xdr:colOff>314325</xdr:colOff>
      <xdr:row>413</xdr:row>
      <xdr:rowOff>152400</xdr:rowOff>
    </xdr:to>
    <xdr:pic>
      <xdr:nvPicPr>
        <xdr:cNvPr id="706" name="Picture 70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179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413</xdr:row>
      <xdr:rowOff>0</xdr:rowOff>
    </xdr:from>
    <xdr:to>
      <xdr:col>9</xdr:col>
      <xdr:colOff>476250</xdr:colOff>
      <xdr:row>413</xdr:row>
      <xdr:rowOff>152400</xdr:rowOff>
    </xdr:to>
    <xdr:pic>
      <xdr:nvPicPr>
        <xdr:cNvPr id="707" name="Picture 70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7179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403</xdr:row>
      <xdr:rowOff>0</xdr:rowOff>
    </xdr:from>
    <xdr:to>
      <xdr:col>9</xdr:col>
      <xdr:colOff>152400</xdr:colOff>
      <xdr:row>403</xdr:row>
      <xdr:rowOff>152400</xdr:rowOff>
    </xdr:to>
    <xdr:pic>
      <xdr:nvPicPr>
        <xdr:cNvPr id="708" name="Picture 70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008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403</xdr:row>
      <xdr:rowOff>0</xdr:rowOff>
    </xdr:from>
    <xdr:to>
      <xdr:col>9</xdr:col>
      <xdr:colOff>314325</xdr:colOff>
      <xdr:row>403</xdr:row>
      <xdr:rowOff>152400</xdr:rowOff>
    </xdr:to>
    <xdr:pic>
      <xdr:nvPicPr>
        <xdr:cNvPr id="709" name="Picture 70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008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403</xdr:row>
      <xdr:rowOff>0</xdr:rowOff>
    </xdr:from>
    <xdr:to>
      <xdr:col>9</xdr:col>
      <xdr:colOff>476250</xdr:colOff>
      <xdr:row>403</xdr:row>
      <xdr:rowOff>152400</xdr:rowOff>
    </xdr:to>
    <xdr:pic>
      <xdr:nvPicPr>
        <xdr:cNvPr id="710" name="Picture 70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7008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418</xdr:row>
      <xdr:rowOff>0</xdr:rowOff>
    </xdr:from>
    <xdr:to>
      <xdr:col>9</xdr:col>
      <xdr:colOff>152400</xdr:colOff>
      <xdr:row>418</xdr:row>
      <xdr:rowOff>152400</xdr:rowOff>
    </xdr:to>
    <xdr:pic>
      <xdr:nvPicPr>
        <xdr:cNvPr id="711" name="Picture 71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265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418</xdr:row>
      <xdr:rowOff>0</xdr:rowOff>
    </xdr:from>
    <xdr:to>
      <xdr:col>9</xdr:col>
      <xdr:colOff>314325</xdr:colOff>
      <xdr:row>418</xdr:row>
      <xdr:rowOff>152400</xdr:rowOff>
    </xdr:to>
    <xdr:pic>
      <xdr:nvPicPr>
        <xdr:cNvPr id="712" name="Picture 71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265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414</xdr:row>
      <xdr:rowOff>0</xdr:rowOff>
    </xdr:from>
    <xdr:to>
      <xdr:col>9</xdr:col>
      <xdr:colOff>152400</xdr:colOff>
      <xdr:row>414</xdr:row>
      <xdr:rowOff>152400</xdr:rowOff>
    </xdr:to>
    <xdr:pic>
      <xdr:nvPicPr>
        <xdr:cNvPr id="713" name="Picture 71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197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414</xdr:row>
      <xdr:rowOff>0</xdr:rowOff>
    </xdr:from>
    <xdr:to>
      <xdr:col>9</xdr:col>
      <xdr:colOff>314325</xdr:colOff>
      <xdr:row>414</xdr:row>
      <xdr:rowOff>152400</xdr:rowOff>
    </xdr:to>
    <xdr:pic>
      <xdr:nvPicPr>
        <xdr:cNvPr id="714" name="Picture 71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197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417</xdr:row>
      <xdr:rowOff>0</xdr:rowOff>
    </xdr:from>
    <xdr:to>
      <xdr:col>9</xdr:col>
      <xdr:colOff>152400</xdr:colOff>
      <xdr:row>417</xdr:row>
      <xdr:rowOff>152400</xdr:rowOff>
    </xdr:to>
    <xdr:pic>
      <xdr:nvPicPr>
        <xdr:cNvPr id="715" name="Picture 71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248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417</xdr:row>
      <xdr:rowOff>0</xdr:rowOff>
    </xdr:from>
    <xdr:to>
      <xdr:col>9</xdr:col>
      <xdr:colOff>314325</xdr:colOff>
      <xdr:row>417</xdr:row>
      <xdr:rowOff>152400</xdr:rowOff>
    </xdr:to>
    <xdr:pic>
      <xdr:nvPicPr>
        <xdr:cNvPr id="716" name="Picture 71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248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415</xdr:row>
      <xdr:rowOff>0</xdr:rowOff>
    </xdr:from>
    <xdr:to>
      <xdr:col>9</xdr:col>
      <xdr:colOff>152400</xdr:colOff>
      <xdr:row>415</xdr:row>
      <xdr:rowOff>152400</xdr:rowOff>
    </xdr:to>
    <xdr:pic>
      <xdr:nvPicPr>
        <xdr:cNvPr id="717" name="Picture 71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214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415</xdr:row>
      <xdr:rowOff>0</xdr:rowOff>
    </xdr:from>
    <xdr:to>
      <xdr:col>9</xdr:col>
      <xdr:colOff>314325</xdr:colOff>
      <xdr:row>415</xdr:row>
      <xdr:rowOff>152400</xdr:rowOff>
    </xdr:to>
    <xdr:pic>
      <xdr:nvPicPr>
        <xdr:cNvPr id="718" name="Picture 71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214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416</xdr:row>
      <xdr:rowOff>0</xdr:rowOff>
    </xdr:from>
    <xdr:to>
      <xdr:col>9</xdr:col>
      <xdr:colOff>152400</xdr:colOff>
      <xdr:row>416</xdr:row>
      <xdr:rowOff>152400</xdr:rowOff>
    </xdr:to>
    <xdr:pic>
      <xdr:nvPicPr>
        <xdr:cNvPr id="719" name="Picture 71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23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416</xdr:row>
      <xdr:rowOff>0</xdr:rowOff>
    </xdr:from>
    <xdr:to>
      <xdr:col>9</xdr:col>
      <xdr:colOff>314325</xdr:colOff>
      <xdr:row>416</xdr:row>
      <xdr:rowOff>152400</xdr:rowOff>
    </xdr:to>
    <xdr:pic>
      <xdr:nvPicPr>
        <xdr:cNvPr id="720" name="Picture 71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23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404</xdr:row>
      <xdr:rowOff>0</xdr:rowOff>
    </xdr:from>
    <xdr:to>
      <xdr:col>9</xdr:col>
      <xdr:colOff>152400</xdr:colOff>
      <xdr:row>404</xdr:row>
      <xdr:rowOff>152400</xdr:rowOff>
    </xdr:to>
    <xdr:pic>
      <xdr:nvPicPr>
        <xdr:cNvPr id="721" name="Picture 72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02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404</xdr:row>
      <xdr:rowOff>0</xdr:rowOff>
    </xdr:from>
    <xdr:to>
      <xdr:col>9</xdr:col>
      <xdr:colOff>314325</xdr:colOff>
      <xdr:row>404</xdr:row>
      <xdr:rowOff>152400</xdr:rowOff>
    </xdr:to>
    <xdr:pic>
      <xdr:nvPicPr>
        <xdr:cNvPr id="722" name="Picture 72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02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405</xdr:row>
      <xdr:rowOff>0</xdr:rowOff>
    </xdr:from>
    <xdr:to>
      <xdr:col>9</xdr:col>
      <xdr:colOff>152400</xdr:colOff>
      <xdr:row>405</xdr:row>
      <xdr:rowOff>152400</xdr:rowOff>
    </xdr:to>
    <xdr:pic>
      <xdr:nvPicPr>
        <xdr:cNvPr id="723" name="Picture 72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042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405</xdr:row>
      <xdr:rowOff>0</xdr:rowOff>
    </xdr:from>
    <xdr:to>
      <xdr:col>9</xdr:col>
      <xdr:colOff>314325</xdr:colOff>
      <xdr:row>405</xdr:row>
      <xdr:rowOff>152400</xdr:rowOff>
    </xdr:to>
    <xdr:pic>
      <xdr:nvPicPr>
        <xdr:cNvPr id="724" name="Picture 72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042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406</xdr:row>
      <xdr:rowOff>0</xdr:rowOff>
    </xdr:from>
    <xdr:to>
      <xdr:col>9</xdr:col>
      <xdr:colOff>152400</xdr:colOff>
      <xdr:row>406</xdr:row>
      <xdr:rowOff>152400</xdr:rowOff>
    </xdr:to>
    <xdr:pic>
      <xdr:nvPicPr>
        <xdr:cNvPr id="725" name="Picture 72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059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406</xdr:row>
      <xdr:rowOff>0</xdr:rowOff>
    </xdr:from>
    <xdr:to>
      <xdr:col>9</xdr:col>
      <xdr:colOff>314325</xdr:colOff>
      <xdr:row>406</xdr:row>
      <xdr:rowOff>152400</xdr:rowOff>
    </xdr:to>
    <xdr:pic>
      <xdr:nvPicPr>
        <xdr:cNvPr id="726" name="Picture 72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059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407</xdr:row>
      <xdr:rowOff>0</xdr:rowOff>
    </xdr:from>
    <xdr:to>
      <xdr:col>9</xdr:col>
      <xdr:colOff>152400</xdr:colOff>
      <xdr:row>407</xdr:row>
      <xdr:rowOff>152400</xdr:rowOff>
    </xdr:to>
    <xdr:pic>
      <xdr:nvPicPr>
        <xdr:cNvPr id="727" name="Picture 72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077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408</xdr:row>
      <xdr:rowOff>0</xdr:rowOff>
    </xdr:from>
    <xdr:to>
      <xdr:col>9</xdr:col>
      <xdr:colOff>152400</xdr:colOff>
      <xdr:row>408</xdr:row>
      <xdr:rowOff>152400</xdr:rowOff>
    </xdr:to>
    <xdr:pic>
      <xdr:nvPicPr>
        <xdr:cNvPr id="728" name="Picture 72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09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422</xdr:row>
      <xdr:rowOff>0</xdr:rowOff>
    </xdr:from>
    <xdr:to>
      <xdr:col>9</xdr:col>
      <xdr:colOff>152400</xdr:colOff>
      <xdr:row>422</xdr:row>
      <xdr:rowOff>152400</xdr:rowOff>
    </xdr:to>
    <xdr:pic>
      <xdr:nvPicPr>
        <xdr:cNvPr id="729" name="Picture 72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33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422</xdr:row>
      <xdr:rowOff>0</xdr:rowOff>
    </xdr:from>
    <xdr:to>
      <xdr:col>9</xdr:col>
      <xdr:colOff>314325</xdr:colOff>
      <xdr:row>422</xdr:row>
      <xdr:rowOff>152400</xdr:rowOff>
    </xdr:to>
    <xdr:pic>
      <xdr:nvPicPr>
        <xdr:cNvPr id="730" name="Picture 72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33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422</xdr:row>
      <xdr:rowOff>0</xdr:rowOff>
    </xdr:from>
    <xdr:to>
      <xdr:col>9</xdr:col>
      <xdr:colOff>476250</xdr:colOff>
      <xdr:row>422</xdr:row>
      <xdr:rowOff>152400</xdr:rowOff>
    </xdr:to>
    <xdr:pic>
      <xdr:nvPicPr>
        <xdr:cNvPr id="731" name="Picture 73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733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423</xdr:row>
      <xdr:rowOff>0</xdr:rowOff>
    </xdr:from>
    <xdr:to>
      <xdr:col>9</xdr:col>
      <xdr:colOff>152400</xdr:colOff>
      <xdr:row>423</xdr:row>
      <xdr:rowOff>152400</xdr:rowOff>
    </xdr:to>
    <xdr:pic>
      <xdr:nvPicPr>
        <xdr:cNvPr id="732" name="Picture 73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351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423</xdr:row>
      <xdr:rowOff>0</xdr:rowOff>
    </xdr:from>
    <xdr:to>
      <xdr:col>9</xdr:col>
      <xdr:colOff>314325</xdr:colOff>
      <xdr:row>423</xdr:row>
      <xdr:rowOff>152400</xdr:rowOff>
    </xdr:to>
    <xdr:pic>
      <xdr:nvPicPr>
        <xdr:cNvPr id="733" name="Picture 73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351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425</xdr:row>
      <xdr:rowOff>0</xdr:rowOff>
    </xdr:from>
    <xdr:to>
      <xdr:col>9</xdr:col>
      <xdr:colOff>152400</xdr:colOff>
      <xdr:row>425</xdr:row>
      <xdr:rowOff>152400</xdr:rowOff>
    </xdr:to>
    <xdr:pic>
      <xdr:nvPicPr>
        <xdr:cNvPr id="734" name="Picture 73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385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425</xdr:row>
      <xdr:rowOff>0</xdr:rowOff>
    </xdr:from>
    <xdr:to>
      <xdr:col>9</xdr:col>
      <xdr:colOff>314325</xdr:colOff>
      <xdr:row>425</xdr:row>
      <xdr:rowOff>152400</xdr:rowOff>
    </xdr:to>
    <xdr:pic>
      <xdr:nvPicPr>
        <xdr:cNvPr id="735" name="Picture 73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385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424</xdr:row>
      <xdr:rowOff>0</xdr:rowOff>
    </xdr:from>
    <xdr:to>
      <xdr:col>9</xdr:col>
      <xdr:colOff>152400</xdr:colOff>
      <xdr:row>424</xdr:row>
      <xdr:rowOff>152400</xdr:rowOff>
    </xdr:to>
    <xdr:pic>
      <xdr:nvPicPr>
        <xdr:cNvPr id="736" name="Picture 73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368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424</xdr:row>
      <xdr:rowOff>0</xdr:rowOff>
    </xdr:from>
    <xdr:to>
      <xdr:col>9</xdr:col>
      <xdr:colOff>314325</xdr:colOff>
      <xdr:row>424</xdr:row>
      <xdr:rowOff>152400</xdr:rowOff>
    </xdr:to>
    <xdr:pic>
      <xdr:nvPicPr>
        <xdr:cNvPr id="737" name="Picture 73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368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426</xdr:row>
      <xdr:rowOff>0</xdr:rowOff>
    </xdr:from>
    <xdr:to>
      <xdr:col>9</xdr:col>
      <xdr:colOff>152400</xdr:colOff>
      <xdr:row>426</xdr:row>
      <xdr:rowOff>152400</xdr:rowOff>
    </xdr:to>
    <xdr:pic>
      <xdr:nvPicPr>
        <xdr:cNvPr id="738" name="Picture 73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402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426</xdr:row>
      <xdr:rowOff>0</xdr:rowOff>
    </xdr:from>
    <xdr:to>
      <xdr:col>9</xdr:col>
      <xdr:colOff>314325</xdr:colOff>
      <xdr:row>426</xdr:row>
      <xdr:rowOff>152400</xdr:rowOff>
    </xdr:to>
    <xdr:pic>
      <xdr:nvPicPr>
        <xdr:cNvPr id="739" name="Picture 73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402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428</xdr:row>
      <xdr:rowOff>0</xdr:rowOff>
    </xdr:from>
    <xdr:to>
      <xdr:col>9</xdr:col>
      <xdr:colOff>152400</xdr:colOff>
      <xdr:row>428</xdr:row>
      <xdr:rowOff>152400</xdr:rowOff>
    </xdr:to>
    <xdr:pic>
      <xdr:nvPicPr>
        <xdr:cNvPr id="740" name="Picture 73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437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428</xdr:row>
      <xdr:rowOff>0</xdr:rowOff>
    </xdr:from>
    <xdr:to>
      <xdr:col>9</xdr:col>
      <xdr:colOff>314325</xdr:colOff>
      <xdr:row>428</xdr:row>
      <xdr:rowOff>152400</xdr:rowOff>
    </xdr:to>
    <xdr:pic>
      <xdr:nvPicPr>
        <xdr:cNvPr id="741" name="Picture 74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437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429</xdr:row>
      <xdr:rowOff>0</xdr:rowOff>
    </xdr:from>
    <xdr:to>
      <xdr:col>9</xdr:col>
      <xdr:colOff>152400</xdr:colOff>
      <xdr:row>429</xdr:row>
      <xdr:rowOff>152400</xdr:rowOff>
    </xdr:to>
    <xdr:pic>
      <xdr:nvPicPr>
        <xdr:cNvPr id="742" name="Picture 74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454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429</xdr:row>
      <xdr:rowOff>0</xdr:rowOff>
    </xdr:from>
    <xdr:to>
      <xdr:col>9</xdr:col>
      <xdr:colOff>314325</xdr:colOff>
      <xdr:row>429</xdr:row>
      <xdr:rowOff>152400</xdr:rowOff>
    </xdr:to>
    <xdr:pic>
      <xdr:nvPicPr>
        <xdr:cNvPr id="743" name="Picture 74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454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431</xdr:row>
      <xdr:rowOff>0</xdr:rowOff>
    </xdr:from>
    <xdr:to>
      <xdr:col>9</xdr:col>
      <xdr:colOff>152400</xdr:colOff>
      <xdr:row>431</xdr:row>
      <xdr:rowOff>152400</xdr:rowOff>
    </xdr:to>
    <xdr:pic>
      <xdr:nvPicPr>
        <xdr:cNvPr id="744" name="Picture 74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488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431</xdr:row>
      <xdr:rowOff>0</xdr:rowOff>
    </xdr:from>
    <xdr:to>
      <xdr:col>9</xdr:col>
      <xdr:colOff>314325</xdr:colOff>
      <xdr:row>431</xdr:row>
      <xdr:rowOff>152400</xdr:rowOff>
    </xdr:to>
    <xdr:pic>
      <xdr:nvPicPr>
        <xdr:cNvPr id="745" name="Picture 74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488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427</xdr:row>
      <xdr:rowOff>0</xdr:rowOff>
    </xdr:from>
    <xdr:to>
      <xdr:col>9</xdr:col>
      <xdr:colOff>152400</xdr:colOff>
      <xdr:row>427</xdr:row>
      <xdr:rowOff>152400</xdr:rowOff>
    </xdr:to>
    <xdr:pic>
      <xdr:nvPicPr>
        <xdr:cNvPr id="746" name="Picture 74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419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427</xdr:row>
      <xdr:rowOff>0</xdr:rowOff>
    </xdr:from>
    <xdr:to>
      <xdr:col>9</xdr:col>
      <xdr:colOff>314325</xdr:colOff>
      <xdr:row>427</xdr:row>
      <xdr:rowOff>152400</xdr:rowOff>
    </xdr:to>
    <xdr:pic>
      <xdr:nvPicPr>
        <xdr:cNvPr id="747" name="Picture 74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419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430</xdr:row>
      <xdr:rowOff>0</xdr:rowOff>
    </xdr:from>
    <xdr:to>
      <xdr:col>9</xdr:col>
      <xdr:colOff>152400</xdr:colOff>
      <xdr:row>430</xdr:row>
      <xdr:rowOff>152400</xdr:rowOff>
    </xdr:to>
    <xdr:pic>
      <xdr:nvPicPr>
        <xdr:cNvPr id="748" name="Picture 74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471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430</xdr:row>
      <xdr:rowOff>0</xdr:rowOff>
    </xdr:from>
    <xdr:to>
      <xdr:col>9</xdr:col>
      <xdr:colOff>314325</xdr:colOff>
      <xdr:row>430</xdr:row>
      <xdr:rowOff>152400</xdr:rowOff>
    </xdr:to>
    <xdr:pic>
      <xdr:nvPicPr>
        <xdr:cNvPr id="749" name="Picture 74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471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432</xdr:row>
      <xdr:rowOff>0</xdr:rowOff>
    </xdr:from>
    <xdr:to>
      <xdr:col>9</xdr:col>
      <xdr:colOff>152400</xdr:colOff>
      <xdr:row>432</xdr:row>
      <xdr:rowOff>152400</xdr:rowOff>
    </xdr:to>
    <xdr:pic>
      <xdr:nvPicPr>
        <xdr:cNvPr id="750" name="Picture 74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50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432</xdr:row>
      <xdr:rowOff>0</xdr:rowOff>
    </xdr:from>
    <xdr:to>
      <xdr:col>9</xdr:col>
      <xdr:colOff>314325</xdr:colOff>
      <xdr:row>432</xdr:row>
      <xdr:rowOff>152400</xdr:rowOff>
    </xdr:to>
    <xdr:pic>
      <xdr:nvPicPr>
        <xdr:cNvPr id="751" name="Picture 75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50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433</xdr:row>
      <xdr:rowOff>0</xdr:rowOff>
    </xdr:from>
    <xdr:to>
      <xdr:col>9</xdr:col>
      <xdr:colOff>152400</xdr:colOff>
      <xdr:row>433</xdr:row>
      <xdr:rowOff>152400</xdr:rowOff>
    </xdr:to>
    <xdr:pic>
      <xdr:nvPicPr>
        <xdr:cNvPr id="752" name="Picture 75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522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420</xdr:row>
      <xdr:rowOff>0</xdr:rowOff>
    </xdr:from>
    <xdr:to>
      <xdr:col>9</xdr:col>
      <xdr:colOff>152400</xdr:colOff>
      <xdr:row>420</xdr:row>
      <xdr:rowOff>152400</xdr:rowOff>
    </xdr:to>
    <xdr:pic>
      <xdr:nvPicPr>
        <xdr:cNvPr id="753" name="Picture 75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299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419</xdr:row>
      <xdr:rowOff>0</xdr:rowOff>
    </xdr:from>
    <xdr:to>
      <xdr:col>9</xdr:col>
      <xdr:colOff>152400</xdr:colOff>
      <xdr:row>419</xdr:row>
      <xdr:rowOff>152400</xdr:rowOff>
    </xdr:to>
    <xdr:pic>
      <xdr:nvPicPr>
        <xdr:cNvPr id="754" name="Picture 75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282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434</xdr:row>
      <xdr:rowOff>0</xdr:rowOff>
    </xdr:from>
    <xdr:to>
      <xdr:col>9</xdr:col>
      <xdr:colOff>152400</xdr:colOff>
      <xdr:row>434</xdr:row>
      <xdr:rowOff>152400</xdr:rowOff>
    </xdr:to>
    <xdr:pic>
      <xdr:nvPicPr>
        <xdr:cNvPr id="755" name="Picture 75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539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441</xdr:row>
      <xdr:rowOff>0</xdr:rowOff>
    </xdr:from>
    <xdr:to>
      <xdr:col>9</xdr:col>
      <xdr:colOff>152400</xdr:colOff>
      <xdr:row>441</xdr:row>
      <xdr:rowOff>152400</xdr:rowOff>
    </xdr:to>
    <xdr:pic>
      <xdr:nvPicPr>
        <xdr:cNvPr id="756" name="Picture 75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66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441</xdr:row>
      <xdr:rowOff>0</xdr:rowOff>
    </xdr:from>
    <xdr:to>
      <xdr:col>9</xdr:col>
      <xdr:colOff>314325</xdr:colOff>
      <xdr:row>441</xdr:row>
      <xdr:rowOff>152400</xdr:rowOff>
    </xdr:to>
    <xdr:pic>
      <xdr:nvPicPr>
        <xdr:cNvPr id="757" name="Picture 75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66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443</xdr:row>
      <xdr:rowOff>0</xdr:rowOff>
    </xdr:from>
    <xdr:to>
      <xdr:col>9</xdr:col>
      <xdr:colOff>152400</xdr:colOff>
      <xdr:row>443</xdr:row>
      <xdr:rowOff>152400</xdr:rowOff>
    </xdr:to>
    <xdr:pic>
      <xdr:nvPicPr>
        <xdr:cNvPr id="758" name="Picture 75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69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443</xdr:row>
      <xdr:rowOff>0</xdr:rowOff>
    </xdr:from>
    <xdr:to>
      <xdr:col>9</xdr:col>
      <xdr:colOff>314325</xdr:colOff>
      <xdr:row>443</xdr:row>
      <xdr:rowOff>152400</xdr:rowOff>
    </xdr:to>
    <xdr:pic>
      <xdr:nvPicPr>
        <xdr:cNvPr id="759" name="Picture 75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69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442</xdr:row>
      <xdr:rowOff>0</xdr:rowOff>
    </xdr:from>
    <xdr:to>
      <xdr:col>9</xdr:col>
      <xdr:colOff>152400</xdr:colOff>
      <xdr:row>442</xdr:row>
      <xdr:rowOff>152400</xdr:rowOff>
    </xdr:to>
    <xdr:pic>
      <xdr:nvPicPr>
        <xdr:cNvPr id="760" name="Picture 75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67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442</xdr:row>
      <xdr:rowOff>0</xdr:rowOff>
    </xdr:from>
    <xdr:to>
      <xdr:col>9</xdr:col>
      <xdr:colOff>314325</xdr:colOff>
      <xdr:row>442</xdr:row>
      <xdr:rowOff>152400</xdr:rowOff>
    </xdr:to>
    <xdr:pic>
      <xdr:nvPicPr>
        <xdr:cNvPr id="761" name="Picture 76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67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445</xdr:row>
      <xdr:rowOff>0</xdr:rowOff>
    </xdr:from>
    <xdr:to>
      <xdr:col>9</xdr:col>
      <xdr:colOff>152400</xdr:colOff>
      <xdr:row>445</xdr:row>
      <xdr:rowOff>152400</xdr:rowOff>
    </xdr:to>
    <xdr:pic>
      <xdr:nvPicPr>
        <xdr:cNvPr id="762" name="Picture 76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728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445</xdr:row>
      <xdr:rowOff>0</xdr:rowOff>
    </xdr:from>
    <xdr:to>
      <xdr:col>9</xdr:col>
      <xdr:colOff>314325</xdr:colOff>
      <xdr:row>445</xdr:row>
      <xdr:rowOff>152400</xdr:rowOff>
    </xdr:to>
    <xdr:pic>
      <xdr:nvPicPr>
        <xdr:cNvPr id="763" name="Picture 76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728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447</xdr:row>
      <xdr:rowOff>0</xdr:rowOff>
    </xdr:from>
    <xdr:to>
      <xdr:col>9</xdr:col>
      <xdr:colOff>152400</xdr:colOff>
      <xdr:row>447</xdr:row>
      <xdr:rowOff>152400</xdr:rowOff>
    </xdr:to>
    <xdr:pic>
      <xdr:nvPicPr>
        <xdr:cNvPr id="764" name="Picture 76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76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447</xdr:row>
      <xdr:rowOff>0</xdr:rowOff>
    </xdr:from>
    <xdr:to>
      <xdr:col>9</xdr:col>
      <xdr:colOff>314325</xdr:colOff>
      <xdr:row>447</xdr:row>
      <xdr:rowOff>152400</xdr:rowOff>
    </xdr:to>
    <xdr:pic>
      <xdr:nvPicPr>
        <xdr:cNvPr id="765" name="Picture 76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76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450</xdr:row>
      <xdr:rowOff>0</xdr:rowOff>
    </xdr:from>
    <xdr:to>
      <xdr:col>9</xdr:col>
      <xdr:colOff>152400</xdr:colOff>
      <xdr:row>450</xdr:row>
      <xdr:rowOff>152400</xdr:rowOff>
    </xdr:to>
    <xdr:pic>
      <xdr:nvPicPr>
        <xdr:cNvPr id="766" name="Picture 76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814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450</xdr:row>
      <xdr:rowOff>0</xdr:rowOff>
    </xdr:from>
    <xdr:to>
      <xdr:col>9</xdr:col>
      <xdr:colOff>314325</xdr:colOff>
      <xdr:row>450</xdr:row>
      <xdr:rowOff>152400</xdr:rowOff>
    </xdr:to>
    <xdr:pic>
      <xdr:nvPicPr>
        <xdr:cNvPr id="767" name="Picture 76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814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444</xdr:row>
      <xdr:rowOff>0</xdr:rowOff>
    </xdr:from>
    <xdr:to>
      <xdr:col>9</xdr:col>
      <xdr:colOff>152400</xdr:colOff>
      <xdr:row>444</xdr:row>
      <xdr:rowOff>152400</xdr:rowOff>
    </xdr:to>
    <xdr:pic>
      <xdr:nvPicPr>
        <xdr:cNvPr id="768" name="Picture 76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71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444</xdr:row>
      <xdr:rowOff>0</xdr:rowOff>
    </xdr:from>
    <xdr:to>
      <xdr:col>9</xdr:col>
      <xdr:colOff>314325</xdr:colOff>
      <xdr:row>444</xdr:row>
      <xdr:rowOff>152400</xdr:rowOff>
    </xdr:to>
    <xdr:pic>
      <xdr:nvPicPr>
        <xdr:cNvPr id="769" name="Picture 76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71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446</xdr:row>
      <xdr:rowOff>0</xdr:rowOff>
    </xdr:from>
    <xdr:to>
      <xdr:col>9</xdr:col>
      <xdr:colOff>152400</xdr:colOff>
      <xdr:row>446</xdr:row>
      <xdr:rowOff>152400</xdr:rowOff>
    </xdr:to>
    <xdr:pic>
      <xdr:nvPicPr>
        <xdr:cNvPr id="770" name="Picture 76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745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446</xdr:row>
      <xdr:rowOff>0</xdr:rowOff>
    </xdr:from>
    <xdr:to>
      <xdr:col>9</xdr:col>
      <xdr:colOff>314325</xdr:colOff>
      <xdr:row>446</xdr:row>
      <xdr:rowOff>152400</xdr:rowOff>
    </xdr:to>
    <xdr:pic>
      <xdr:nvPicPr>
        <xdr:cNvPr id="771" name="Picture 77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745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449</xdr:row>
      <xdr:rowOff>0</xdr:rowOff>
    </xdr:from>
    <xdr:to>
      <xdr:col>9</xdr:col>
      <xdr:colOff>152400</xdr:colOff>
      <xdr:row>449</xdr:row>
      <xdr:rowOff>152400</xdr:rowOff>
    </xdr:to>
    <xdr:pic>
      <xdr:nvPicPr>
        <xdr:cNvPr id="772" name="Picture 77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797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449</xdr:row>
      <xdr:rowOff>0</xdr:rowOff>
    </xdr:from>
    <xdr:to>
      <xdr:col>9</xdr:col>
      <xdr:colOff>314325</xdr:colOff>
      <xdr:row>449</xdr:row>
      <xdr:rowOff>152400</xdr:rowOff>
    </xdr:to>
    <xdr:pic>
      <xdr:nvPicPr>
        <xdr:cNvPr id="773" name="Picture 77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797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451</xdr:row>
      <xdr:rowOff>0</xdr:rowOff>
    </xdr:from>
    <xdr:to>
      <xdr:col>9</xdr:col>
      <xdr:colOff>152400</xdr:colOff>
      <xdr:row>451</xdr:row>
      <xdr:rowOff>152400</xdr:rowOff>
    </xdr:to>
    <xdr:pic>
      <xdr:nvPicPr>
        <xdr:cNvPr id="774" name="Picture 77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831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451</xdr:row>
      <xdr:rowOff>0</xdr:rowOff>
    </xdr:from>
    <xdr:to>
      <xdr:col>9</xdr:col>
      <xdr:colOff>314325</xdr:colOff>
      <xdr:row>451</xdr:row>
      <xdr:rowOff>152400</xdr:rowOff>
    </xdr:to>
    <xdr:pic>
      <xdr:nvPicPr>
        <xdr:cNvPr id="775" name="Picture 77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831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452</xdr:row>
      <xdr:rowOff>0</xdr:rowOff>
    </xdr:from>
    <xdr:to>
      <xdr:col>9</xdr:col>
      <xdr:colOff>152400</xdr:colOff>
      <xdr:row>452</xdr:row>
      <xdr:rowOff>152400</xdr:rowOff>
    </xdr:to>
    <xdr:pic>
      <xdr:nvPicPr>
        <xdr:cNvPr id="776" name="Picture 77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84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448</xdr:row>
      <xdr:rowOff>0</xdr:rowOff>
    </xdr:from>
    <xdr:to>
      <xdr:col>9</xdr:col>
      <xdr:colOff>152400</xdr:colOff>
      <xdr:row>448</xdr:row>
      <xdr:rowOff>152400</xdr:rowOff>
    </xdr:to>
    <xdr:pic>
      <xdr:nvPicPr>
        <xdr:cNvPr id="777" name="Picture 77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78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453</xdr:row>
      <xdr:rowOff>0</xdr:rowOff>
    </xdr:from>
    <xdr:to>
      <xdr:col>9</xdr:col>
      <xdr:colOff>152400</xdr:colOff>
      <xdr:row>453</xdr:row>
      <xdr:rowOff>152400</xdr:rowOff>
    </xdr:to>
    <xdr:pic>
      <xdr:nvPicPr>
        <xdr:cNvPr id="778" name="Picture 77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865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455</xdr:row>
      <xdr:rowOff>0</xdr:rowOff>
    </xdr:from>
    <xdr:to>
      <xdr:col>9</xdr:col>
      <xdr:colOff>152400</xdr:colOff>
      <xdr:row>455</xdr:row>
      <xdr:rowOff>152400</xdr:rowOff>
    </xdr:to>
    <xdr:pic>
      <xdr:nvPicPr>
        <xdr:cNvPr id="779" name="Picture 77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900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455</xdr:row>
      <xdr:rowOff>0</xdr:rowOff>
    </xdr:from>
    <xdr:to>
      <xdr:col>9</xdr:col>
      <xdr:colOff>314325</xdr:colOff>
      <xdr:row>455</xdr:row>
      <xdr:rowOff>152400</xdr:rowOff>
    </xdr:to>
    <xdr:pic>
      <xdr:nvPicPr>
        <xdr:cNvPr id="780" name="Picture 77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900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456</xdr:row>
      <xdr:rowOff>0</xdr:rowOff>
    </xdr:from>
    <xdr:to>
      <xdr:col>9</xdr:col>
      <xdr:colOff>152400</xdr:colOff>
      <xdr:row>456</xdr:row>
      <xdr:rowOff>152400</xdr:rowOff>
    </xdr:to>
    <xdr:pic>
      <xdr:nvPicPr>
        <xdr:cNvPr id="781" name="Picture 78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91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456</xdr:row>
      <xdr:rowOff>0</xdr:rowOff>
    </xdr:from>
    <xdr:to>
      <xdr:col>9</xdr:col>
      <xdr:colOff>314325</xdr:colOff>
      <xdr:row>456</xdr:row>
      <xdr:rowOff>152400</xdr:rowOff>
    </xdr:to>
    <xdr:pic>
      <xdr:nvPicPr>
        <xdr:cNvPr id="782" name="Picture 78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91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17</xdr:row>
      <xdr:rowOff>0</xdr:rowOff>
    </xdr:to>
    <xdr:pic>
      <xdr:nvPicPr>
        <xdr:cNvPr id="783" name="Picture 78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67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16</xdr:row>
      <xdr:rowOff>0</xdr:rowOff>
    </xdr:from>
    <xdr:to>
      <xdr:col>9</xdr:col>
      <xdr:colOff>314325</xdr:colOff>
      <xdr:row>17</xdr:row>
      <xdr:rowOff>0</xdr:rowOff>
    </xdr:to>
    <xdr:pic>
      <xdr:nvPicPr>
        <xdr:cNvPr id="784" name="Picture 78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67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17</xdr:row>
      <xdr:rowOff>0</xdr:rowOff>
    </xdr:to>
    <xdr:pic>
      <xdr:nvPicPr>
        <xdr:cNvPr id="785" name="Picture 78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67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16</xdr:row>
      <xdr:rowOff>0</xdr:rowOff>
    </xdr:from>
    <xdr:to>
      <xdr:col>9</xdr:col>
      <xdr:colOff>314325</xdr:colOff>
      <xdr:row>17</xdr:row>
      <xdr:rowOff>0</xdr:rowOff>
    </xdr:to>
    <xdr:pic>
      <xdr:nvPicPr>
        <xdr:cNvPr id="786" name="Picture 78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67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7</xdr:row>
      <xdr:rowOff>9525</xdr:rowOff>
    </xdr:to>
    <xdr:pic>
      <xdr:nvPicPr>
        <xdr:cNvPr id="787" name="Picture 78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00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6</xdr:row>
      <xdr:rowOff>0</xdr:rowOff>
    </xdr:from>
    <xdr:to>
      <xdr:col>9</xdr:col>
      <xdr:colOff>314325</xdr:colOff>
      <xdr:row>7</xdr:row>
      <xdr:rowOff>9525</xdr:rowOff>
    </xdr:to>
    <xdr:pic>
      <xdr:nvPicPr>
        <xdr:cNvPr id="788" name="Picture 78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00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8</xdr:row>
      <xdr:rowOff>9525</xdr:rowOff>
    </xdr:to>
    <xdr:pic>
      <xdr:nvPicPr>
        <xdr:cNvPr id="789" name="Picture 78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17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7</xdr:row>
      <xdr:rowOff>0</xdr:rowOff>
    </xdr:from>
    <xdr:to>
      <xdr:col>9</xdr:col>
      <xdr:colOff>314325</xdr:colOff>
      <xdr:row>8</xdr:row>
      <xdr:rowOff>9525</xdr:rowOff>
    </xdr:to>
    <xdr:pic>
      <xdr:nvPicPr>
        <xdr:cNvPr id="790" name="Picture 78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17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10</xdr:row>
      <xdr:rowOff>9525</xdr:rowOff>
    </xdr:to>
    <xdr:pic>
      <xdr:nvPicPr>
        <xdr:cNvPr id="791" name="Picture 79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50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9</xdr:row>
      <xdr:rowOff>0</xdr:rowOff>
    </xdr:from>
    <xdr:to>
      <xdr:col>9</xdr:col>
      <xdr:colOff>314325</xdr:colOff>
      <xdr:row>10</xdr:row>
      <xdr:rowOff>9525</xdr:rowOff>
    </xdr:to>
    <xdr:pic>
      <xdr:nvPicPr>
        <xdr:cNvPr id="792" name="Picture 79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50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9</xdr:row>
      <xdr:rowOff>0</xdr:rowOff>
    </xdr:to>
    <xdr:pic>
      <xdr:nvPicPr>
        <xdr:cNvPr id="793" name="Picture 79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8</xdr:row>
      <xdr:rowOff>0</xdr:rowOff>
    </xdr:from>
    <xdr:to>
      <xdr:col>9</xdr:col>
      <xdr:colOff>314325</xdr:colOff>
      <xdr:row>9</xdr:row>
      <xdr:rowOff>0</xdr:rowOff>
    </xdr:to>
    <xdr:pic>
      <xdr:nvPicPr>
        <xdr:cNvPr id="794" name="Picture 79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795" name="Picture 79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15</xdr:row>
      <xdr:rowOff>0</xdr:rowOff>
    </xdr:from>
    <xdr:to>
      <xdr:col>9</xdr:col>
      <xdr:colOff>314325</xdr:colOff>
      <xdr:row>15</xdr:row>
      <xdr:rowOff>152400</xdr:rowOff>
    </xdr:to>
    <xdr:pic>
      <xdr:nvPicPr>
        <xdr:cNvPr id="796" name="Picture 79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12</xdr:row>
      <xdr:rowOff>0</xdr:rowOff>
    </xdr:to>
    <xdr:pic>
      <xdr:nvPicPr>
        <xdr:cNvPr id="797" name="Picture 79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83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11</xdr:row>
      <xdr:rowOff>0</xdr:rowOff>
    </xdr:from>
    <xdr:to>
      <xdr:col>9</xdr:col>
      <xdr:colOff>314325</xdr:colOff>
      <xdr:row>12</xdr:row>
      <xdr:rowOff>0</xdr:rowOff>
    </xdr:to>
    <xdr:pic>
      <xdr:nvPicPr>
        <xdr:cNvPr id="798" name="Picture 79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83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4</xdr:row>
      <xdr:rowOff>0</xdr:rowOff>
    </xdr:to>
    <xdr:pic>
      <xdr:nvPicPr>
        <xdr:cNvPr id="799" name="Picture 79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0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</xdr:row>
      <xdr:rowOff>0</xdr:rowOff>
    </xdr:from>
    <xdr:to>
      <xdr:col>9</xdr:col>
      <xdr:colOff>314325</xdr:colOff>
      <xdr:row>4</xdr:row>
      <xdr:rowOff>0</xdr:rowOff>
    </xdr:to>
    <xdr:pic>
      <xdr:nvPicPr>
        <xdr:cNvPr id="800" name="Picture 79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0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801" name="Picture 80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7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</xdr:row>
      <xdr:rowOff>0</xdr:rowOff>
    </xdr:from>
    <xdr:to>
      <xdr:col>9</xdr:col>
      <xdr:colOff>314325</xdr:colOff>
      <xdr:row>1</xdr:row>
      <xdr:rowOff>152400</xdr:rowOff>
    </xdr:to>
    <xdr:pic>
      <xdr:nvPicPr>
        <xdr:cNvPr id="802" name="Picture 80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7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03" name="Picture 80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33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</xdr:row>
      <xdr:rowOff>0</xdr:rowOff>
    </xdr:from>
    <xdr:to>
      <xdr:col>9</xdr:col>
      <xdr:colOff>314325</xdr:colOff>
      <xdr:row>2</xdr:row>
      <xdr:rowOff>152400</xdr:rowOff>
    </xdr:to>
    <xdr:pic>
      <xdr:nvPicPr>
        <xdr:cNvPr id="804" name="Picture 80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33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161925</xdr:rowOff>
    </xdr:to>
    <xdr:pic>
      <xdr:nvPicPr>
        <xdr:cNvPr id="805" name="Picture 80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00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12</xdr:row>
      <xdr:rowOff>0</xdr:rowOff>
    </xdr:from>
    <xdr:to>
      <xdr:col>9</xdr:col>
      <xdr:colOff>314325</xdr:colOff>
      <xdr:row>12</xdr:row>
      <xdr:rowOff>161925</xdr:rowOff>
    </xdr:to>
    <xdr:pic>
      <xdr:nvPicPr>
        <xdr:cNvPr id="806" name="Picture 80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00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11</xdr:row>
      <xdr:rowOff>0</xdr:rowOff>
    </xdr:to>
    <xdr:pic>
      <xdr:nvPicPr>
        <xdr:cNvPr id="807" name="Picture 80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66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808" name="Picture 80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33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14</xdr:row>
      <xdr:rowOff>0</xdr:rowOff>
    </xdr:to>
    <xdr:pic>
      <xdr:nvPicPr>
        <xdr:cNvPr id="809" name="Picture 80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1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5</xdr:row>
      <xdr:rowOff>0</xdr:rowOff>
    </xdr:to>
    <xdr:pic>
      <xdr:nvPicPr>
        <xdr:cNvPr id="810" name="Picture 80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6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6</xdr:row>
      <xdr:rowOff>9525</xdr:rowOff>
    </xdr:to>
    <xdr:pic>
      <xdr:nvPicPr>
        <xdr:cNvPr id="811" name="Picture 81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83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30</xdr:row>
      <xdr:rowOff>0</xdr:rowOff>
    </xdr:to>
    <xdr:pic>
      <xdr:nvPicPr>
        <xdr:cNvPr id="812" name="Picture 81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84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</xdr:row>
      <xdr:rowOff>0</xdr:rowOff>
    </xdr:from>
    <xdr:to>
      <xdr:col>9</xdr:col>
      <xdr:colOff>314325</xdr:colOff>
      <xdr:row>30</xdr:row>
      <xdr:rowOff>0</xdr:rowOff>
    </xdr:to>
    <xdr:pic>
      <xdr:nvPicPr>
        <xdr:cNvPr id="813" name="Picture 81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84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29</xdr:row>
      <xdr:rowOff>0</xdr:rowOff>
    </xdr:from>
    <xdr:to>
      <xdr:col>9</xdr:col>
      <xdr:colOff>476250</xdr:colOff>
      <xdr:row>30</xdr:row>
      <xdr:rowOff>0</xdr:rowOff>
    </xdr:to>
    <xdr:pic>
      <xdr:nvPicPr>
        <xdr:cNvPr id="814" name="Picture 81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84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815" name="Picture 81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83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17</xdr:row>
      <xdr:rowOff>0</xdr:rowOff>
    </xdr:from>
    <xdr:to>
      <xdr:col>9</xdr:col>
      <xdr:colOff>314325</xdr:colOff>
      <xdr:row>17</xdr:row>
      <xdr:rowOff>152400</xdr:rowOff>
    </xdr:to>
    <xdr:pic>
      <xdr:nvPicPr>
        <xdr:cNvPr id="816" name="Picture 81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83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17" name="Picture 81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01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</xdr:row>
      <xdr:rowOff>0</xdr:rowOff>
    </xdr:from>
    <xdr:to>
      <xdr:col>9</xdr:col>
      <xdr:colOff>314325</xdr:colOff>
      <xdr:row>30</xdr:row>
      <xdr:rowOff>152400</xdr:rowOff>
    </xdr:to>
    <xdr:pic>
      <xdr:nvPicPr>
        <xdr:cNvPr id="818" name="Picture 81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01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28</xdr:row>
      <xdr:rowOff>0</xdr:rowOff>
    </xdr:to>
    <xdr:pic>
      <xdr:nvPicPr>
        <xdr:cNvPr id="819" name="Picture 81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51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</xdr:row>
      <xdr:rowOff>0</xdr:rowOff>
    </xdr:from>
    <xdr:to>
      <xdr:col>9</xdr:col>
      <xdr:colOff>314325</xdr:colOff>
      <xdr:row>28</xdr:row>
      <xdr:rowOff>0</xdr:rowOff>
    </xdr:to>
    <xdr:pic>
      <xdr:nvPicPr>
        <xdr:cNvPr id="820" name="Picture 81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51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821" name="Picture 82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3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26</xdr:row>
      <xdr:rowOff>0</xdr:rowOff>
    </xdr:from>
    <xdr:to>
      <xdr:col>9</xdr:col>
      <xdr:colOff>314325</xdr:colOff>
      <xdr:row>26</xdr:row>
      <xdr:rowOff>152400</xdr:rowOff>
    </xdr:to>
    <xdr:pic>
      <xdr:nvPicPr>
        <xdr:cNvPr id="822" name="Picture 82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3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823" name="Picture 82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3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32</xdr:row>
      <xdr:rowOff>0</xdr:rowOff>
    </xdr:from>
    <xdr:to>
      <xdr:col>9</xdr:col>
      <xdr:colOff>314325</xdr:colOff>
      <xdr:row>32</xdr:row>
      <xdr:rowOff>152400</xdr:rowOff>
    </xdr:to>
    <xdr:pic>
      <xdr:nvPicPr>
        <xdr:cNvPr id="824" name="Picture 82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34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825" name="Picture 82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343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</xdr:row>
      <xdr:rowOff>0</xdr:rowOff>
    </xdr:from>
    <xdr:to>
      <xdr:col>9</xdr:col>
      <xdr:colOff>314325</xdr:colOff>
      <xdr:row>20</xdr:row>
      <xdr:rowOff>152400</xdr:rowOff>
    </xdr:to>
    <xdr:pic>
      <xdr:nvPicPr>
        <xdr:cNvPr id="826" name="Picture 82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343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27" name="Picture 82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67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28</xdr:row>
      <xdr:rowOff>0</xdr:rowOff>
    </xdr:from>
    <xdr:to>
      <xdr:col>9</xdr:col>
      <xdr:colOff>314325</xdr:colOff>
      <xdr:row>28</xdr:row>
      <xdr:rowOff>152400</xdr:rowOff>
    </xdr:to>
    <xdr:pic>
      <xdr:nvPicPr>
        <xdr:cNvPr id="828" name="Picture 82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67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829" name="Picture 82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22</xdr:row>
      <xdr:rowOff>0</xdr:rowOff>
    </xdr:from>
    <xdr:to>
      <xdr:col>9</xdr:col>
      <xdr:colOff>314325</xdr:colOff>
      <xdr:row>22</xdr:row>
      <xdr:rowOff>152400</xdr:rowOff>
    </xdr:to>
    <xdr:pic>
      <xdr:nvPicPr>
        <xdr:cNvPr id="830" name="Picture 82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67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19</xdr:row>
      <xdr:rowOff>0</xdr:rowOff>
    </xdr:to>
    <xdr:pic>
      <xdr:nvPicPr>
        <xdr:cNvPr id="831" name="Picture 83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00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18</xdr:row>
      <xdr:rowOff>0</xdr:rowOff>
    </xdr:from>
    <xdr:to>
      <xdr:col>9</xdr:col>
      <xdr:colOff>314325</xdr:colOff>
      <xdr:row>19</xdr:row>
      <xdr:rowOff>0</xdr:rowOff>
    </xdr:to>
    <xdr:pic>
      <xdr:nvPicPr>
        <xdr:cNvPr id="832" name="Picture 83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00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833" name="Picture 83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23</xdr:row>
      <xdr:rowOff>0</xdr:rowOff>
    </xdr:from>
    <xdr:to>
      <xdr:col>9</xdr:col>
      <xdr:colOff>314325</xdr:colOff>
      <xdr:row>23</xdr:row>
      <xdr:rowOff>152400</xdr:rowOff>
    </xdr:to>
    <xdr:pic>
      <xdr:nvPicPr>
        <xdr:cNvPr id="834" name="Picture 83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83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32</xdr:row>
      <xdr:rowOff>0</xdr:rowOff>
    </xdr:to>
    <xdr:pic>
      <xdr:nvPicPr>
        <xdr:cNvPr id="835" name="Picture 83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1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31</xdr:row>
      <xdr:rowOff>0</xdr:rowOff>
    </xdr:from>
    <xdr:to>
      <xdr:col>9</xdr:col>
      <xdr:colOff>314325</xdr:colOff>
      <xdr:row>32</xdr:row>
      <xdr:rowOff>0</xdr:rowOff>
    </xdr:to>
    <xdr:pic>
      <xdr:nvPicPr>
        <xdr:cNvPr id="836" name="Picture 83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1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837" name="Picture 83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01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34</xdr:row>
      <xdr:rowOff>0</xdr:rowOff>
    </xdr:to>
    <xdr:pic>
      <xdr:nvPicPr>
        <xdr:cNvPr id="838" name="Picture 83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51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</xdr:row>
      <xdr:rowOff>0</xdr:rowOff>
    </xdr:from>
    <xdr:to>
      <xdr:col>9</xdr:col>
      <xdr:colOff>314325</xdr:colOff>
      <xdr:row>34</xdr:row>
      <xdr:rowOff>0</xdr:rowOff>
    </xdr:to>
    <xdr:pic>
      <xdr:nvPicPr>
        <xdr:cNvPr id="839" name="Picture 83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51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33</xdr:row>
      <xdr:rowOff>0</xdr:rowOff>
    </xdr:from>
    <xdr:to>
      <xdr:col>9</xdr:col>
      <xdr:colOff>476250</xdr:colOff>
      <xdr:row>34</xdr:row>
      <xdr:rowOff>0</xdr:rowOff>
    </xdr:to>
    <xdr:pic>
      <xdr:nvPicPr>
        <xdr:cNvPr id="840" name="Picture 83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51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42</xdr:row>
      <xdr:rowOff>0</xdr:rowOff>
    </xdr:to>
    <xdr:pic>
      <xdr:nvPicPr>
        <xdr:cNvPr id="841" name="Picture 84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84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41</xdr:row>
      <xdr:rowOff>0</xdr:rowOff>
    </xdr:from>
    <xdr:to>
      <xdr:col>9</xdr:col>
      <xdr:colOff>314325</xdr:colOff>
      <xdr:row>42</xdr:row>
      <xdr:rowOff>0</xdr:rowOff>
    </xdr:to>
    <xdr:pic>
      <xdr:nvPicPr>
        <xdr:cNvPr id="842" name="Picture 84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84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843" name="Picture 84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67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40</xdr:row>
      <xdr:rowOff>0</xdr:rowOff>
    </xdr:from>
    <xdr:to>
      <xdr:col>9</xdr:col>
      <xdr:colOff>314325</xdr:colOff>
      <xdr:row>40</xdr:row>
      <xdr:rowOff>152400</xdr:rowOff>
    </xdr:to>
    <xdr:pic>
      <xdr:nvPicPr>
        <xdr:cNvPr id="844" name="Picture 84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67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44</xdr:row>
      <xdr:rowOff>0</xdr:rowOff>
    </xdr:to>
    <xdr:pic>
      <xdr:nvPicPr>
        <xdr:cNvPr id="845" name="Picture 84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18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43</xdr:row>
      <xdr:rowOff>0</xdr:rowOff>
    </xdr:from>
    <xdr:to>
      <xdr:col>9</xdr:col>
      <xdr:colOff>314325</xdr:colOff>
      <xdr:row>44</xdr:row>
      <xdr:rowOff>0</xdr:rowOff>
    </xdr:to>
    <xdr:pic>
      <xdr:nvPicPr>
        <xdr:cNvPr id="846" name="Picture 84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18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847" name="Picture 84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67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</xdr:row>
      <xdr:rowOff>0</xdr:rowOff>
    </xdr:from>
    <xdr:to>
      <xdr:col>9</xdr:col>
      <xdr:colOff>314325</xdr:colOff>
      <xdr:row>34</xdr:row>
      <xdr:rowOff>152400</xdr:rowOff>
    </xdr:to>
    <xdr:pic>
      <xdr:nvPicPr>
        <xdr:cNvPr id="848" name="Picture 84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67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849" name="Picture 84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0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42</xdr:row>
      <xdr:rowOff>0</xdr:rowOff>
    </xdr:from>
    <xdr:to>
      <xdr:col>9</xdr:col>
      <xdr:colOff>314325</xdr:colOff>
      <xdr:row>42</xdr:row>
      <xdr:rowOff>152400</xdr:rowOff>
    </xdr:to>
    <xdr:pic>
      <xdr:nvPicPr>
        <xdr:cNvPr id="850" name="Picture 84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0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851" name="Picture 85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01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</xdr:row>
      <xdr:rowOff>0</xdr:rowOff>
    </xdr:from>
    <xdr:to>
      <xdr:col>9</xdr:col>
      <xdr:colOff>314325</xdr:colOff>
      <xdr:row>36</xdr:row>
      <xdr:rowOff>152400</xdr:rowOff>
    </xdr:to>
    <xdr:pic>
      <xdr:nvPicPr>
        <xdr:cNvPr id="852" name="Picture 85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01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38</xdr:row>
      <xdr:rowOff>0</xdr:rowOff>
    </xdr:to>
    <xdr:pic>
      <xdr:nvPicPr>
        <xdr:cNvPr id="853" name="Picture 85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1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854" name="Picture 85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34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855" name="Picture 85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34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40</xdr:row>
      <xdr:rowOff>0</xdr:rowOff>
    </xdr:to>
    <xdr:pic>
      <xdr:nvPicPr>
        <xdr:cNvPr id="856" name="Picture 85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857" name="Picture 85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884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53</xdr:row>
      <xdr:rowOff>0</xdr:rowOff>
    </xdr:from>
    <xdr:to>
      <xdr:col>9</xdr:col>
      <xdr:colOff>314325</xdr:colOff>
      <xdr:row>53</xdr:row>
      <xdr:rowOff>152400</xdr:rowOff>
    </xdr:to>
    <xdr:pic>
      <xdr:nvPicPr>
        <xdr:cNvPr id="858" name="Picture 85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884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859" name="Picture 85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901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54</xdr:row>
      <xdr:rowOff>0</xdr:rowOff>
    </xdr:from>
    <xdr:to>
      <xdr:col>9</xdr:col>
      <xdr:colOff>314325</xdr:colOff>
      <xdr:row>54</xdr:row>
      <xdr:rowOff>152400</xdr:rowOff>
    </xdr:to>
    <xdr:pic>
      <xdr:nvPicPr>
        <xdr:cNvPr id="860" name="Picture 85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901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861" name="Picture 86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934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56</xdr:row>
      <xdr:rowOff>0</xdr:rowOff>
    </xdr:from>
    <xdr:to>
      <xdr:col>9</xdr:col>
      <xdr:colOff>314325</xdr:colOff>
      <xdr:row>56</xdr:row>
      <xdr:rowOff>152400</xdr:rowOff>
    </xdr:to>
    <xdr:pic>
      <xdr:nvPicPr>
        <xdr:cNvPr id="862" name="Picture 86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934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863" name="Picture 86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918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55</xdr:row>
      <xdr:rowOff>0</xdr:rowOff>
    </xdr:from>
    <xdr:to>
      <xdr:col>9</xdr:col>
      <xdr:colOff>314325</xdr:colOff>
      <xdr:row>55</xdr:row>
      <xdr:rowOff>152400</xdr:rowOff>
    </xdr:to>
    <xdr:pic>
      <xdr:nvPicPr>
        <xdr:cNvPr id="864" name="Picture 86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918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865" name="Picture 86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67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46</xdr:row>
      <xdr:rowOff>0</xdr:rowOff>
    </xdr:from>
    <xdr:to>
      <xdr:col>9</xdr:col>
      <xdr:colOff>314325</xdr:colOff>
      <xdr:row>46</xdr:row>
      <xdr:rowOff>152400</xdr:rowOff>
    </xdr:to>
    <xdr:pic>
      <xdr:nvPicPr>
        <xdr:cNvPr id="866" name="Picture 86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67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867" name="Picture 86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951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57</xdr:row>
      <xdr:rowOff>0</xdr:rowOff>
    </xdr:from>
    <xdr:to>
      <xdr:col>9</xdr:col>
      <xdr:colOff>314325</xdr:colOff>
      <xdr:row>57</xdr:row>
      <xdr:rowOff>152400</xdr:rowOff>
    </xdr:to>
    <xdr:pic>
      <xdr:nvPicPr>
        <xdr:cNvPr id="868" name="Picture 86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951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869" name="Picture 86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984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870" name="Picture 86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801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48</xdr:row>
      <xdr:rowOff>0</xdr:rowOff>
    </xdr:to>
    <xdr:pic>
      <xdr:nvPicPr>
        <xdr:cNvPr id="871" name="Picture 87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8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152400</xdr:rowOff>
    </xdr:to>
    <xdr:pic>
      <xdr:nvPicPr>
        <xdr:cNvPr id="872" name="Picture 87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96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50</xdr:row>
      <xdr:rowOff>0</xdr:rowOff>
    </xdr:to>
    <xdr:pic>
      <xdr:nvPicPr>
        <xdr:cNvPr id="873" name="Picture 87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818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874" name="Picture 87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834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62</xdr:row>
      <xdr:rowOff>152400</xdr:rowOff>
    </xdr:to>
    <xdr:pic>
      <xdr:nvPicPr>
        <xdr:cNvPr id="875" name="Picture 87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034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62</xdr:row>
      <xdr:rowOff>0</xdr:rowOff>
    </xdr:from>
    <xdr:to>
      <xdr:col>9</xdr:col>
      <xdr:colOff>314325</xdr:colOff>
      <xdr:row>62</xdr:row>
      <xdr:rowOff>152400</xdr:rowOff>
    </xdr:to>
    <xdr:pic>
      <xdr:nvPicPr>
        <xdr:cNvPr id="876" name="Picture 87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034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152400</xdr:colOff>
      <xdr:row>64</xdr:row>
      <xdr:rowOff>0</xdr:rowOff>
    </xdr:to>
    <xdr:pic>
      <xdr:nvPicPr>
        <xdr:cNvPr id="877" name="Picture 87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051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63</xdr:row>
      <xdr:rowOff>0</xdr:rowOff>
    </xdr:from>
    <xdr:to>
      <xdr:col>9</xdr:col>
      <xdr:colOff>314325</xdr:colOff>
      <xdr:row>64</xdr:row>
      <xdr:rowOff>0</xdr:rowOff>
    </xdr:to>
    <xdr:pic>
      <xdr:nvPicPr>
        <xdr:cNvPr id="878" name="Picture 87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051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152400</xdr:colOff>
      <xdr:row>69</xdr:row>
      <xdr:rowOff>161925</xdr:rowOff>
    </xdr:to>
    <xdr:pic>
      <xdr:nvPicPr>
        <xdr:cNvPr id="879" name="Picture 87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153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69</xdr:row>
      <xdr:rowOff>0</xdr:rowOff>
    </xdr:from>
    <xdr:to>
      <xdr:col>9</xdr:col>
      <xdr:colOff>314325</xdr:colOff>
      <xdr:row>69</xdr:row>
      <xdr:rowOff>161925</xdr:rowOff>
    </xdr:to>
    <xdr:pic>
      <xdr:nvPicPr>
        <xdr:cNvPr id="880" name="Picture 87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153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152400</xdr:colOff>
      <xdr:row>68</xdr:row>
      <xdr:rowOff>152400</xdr:rowOff>
    </xdr:to>
    <xdr:pic>
      <xdr:nvPicPr>
        <xdr:cNvPr id="881" name="Picture 88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136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152400</xdr:colOff>
      <xdr:row>64</xdr:row>
      <xdr:rowOff>152400</xdr:rowOff>
    </xdr:to>
    <xdr:pic>
      <xdr:nvPicPr>
        <xdr:cNvPr id="882" name="Picture 88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06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152400</xdr:colOff>
      <xdr:row>70</xdr:row>
      <xdr:rowOff>152400</xdr:rowOff>
    </xdr:to>
    <xdr:pic>
      <xdr:nvPicPr>
        <xdr:cNvPr id="883" name="Picture 88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170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152400</xdr:colOff>
      <xdr:row>65</xdr:row>
      <xdr:rowOff>161925</xdr:rowOff>
    </xdr:to>
    <xdr:pic>
      <xdr:nvPicPr>
        <xdr:cNvPr id="884" name="Picture 88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084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60</xdr:row>
      <xdr:rowOff>152400</xdr:rowOff>
    </xdr:to>
    <xdr:pic>
      <xdr:nvPicPr>
        <xdr:cNvPr id="885" name="Picture 88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0010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152400</xdr:colOff>
      <xdr:row>65</xdr:row>
      <xdr:rowOff>161925</xdr:rowOff>
    </xdr:to>
    <xdr:pic>
      <xdr:nvPicPr>
        <xdr:cNvPr id="886" name="Picture 88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084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152400</xdr:colOff>
      <xdr:row>71</xdr:row>
      <xdr:rowOff>161925</xdr:rowOff>
    </xdr:to>
    <xdr:pic>
      <xdr:nvPicPr>
        <xdr:cNvPr id="887" name="Picture 88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187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71</xdr:row>
      <xdr:rowOff>0</xdr:rowOff>
    </xdr:from>
    <xdr:to>
      <xdr:col>9</xdr:col>
      <xdr:colOff>314325</xdr:colOff>
      <xdr:row>71</xdr:row>
      <xdr:rowOff>161925</xdr:rowOff>
    </xdr:to>
    <xdr:pic>
      <xdr:nvPicPr>
        <xdr:cNvPr id="888" name="Picture 88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187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71</xdr:row>
      <xdr:rowOff>0</xdr:rowOff>
    </xdr:from>
    <xdr:to>
      <xdr:col>9</xdr:col>
      <xdr:colOff>476250</xdr:colOff>
      <xdr:row>71</xdr:row>
      <xdr:rowOff>161925</xdr:rowOff>
    </xdr:to>
    <xdr:pic>
      <xdr:nvPicPr>
        <xdr:cNvPr id="889" name="Picture 88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1187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152400</xdr:colOff>
      <xdr:row>76</xdr:row>
      <xdr:rowOff>152400</xdr:rowOff>
    </xdr:to>
    <xdr:pic>
      <xdr:nvPicPr>
        <xdr:cNvPr id="890" name="Picture 88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273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76</xdr:row>
      <xdr:rowOff>0</xdr:rowOff>
    </xdr:from>
    <xdr:to>
      <xdr:col>9</xdr:col>
      <xdr:colOff>314325</xdr:colOff>
      <xdr:row>76</xdr:row>
      <xdr:rowOff>152400</xdr:rowOff>
    </xdr:to>
    <xdr:pic>
      <xdr:nvPicPr>
        <xdr:cNvPr id="891" name="Picture 89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273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76</xdr:row>
      <xdr:rowOff>0</xdr:rowOff>
    </xdr:from>
    <xdr:to>
      <xdr:col>9</xdr:col>
      <xdr:colOff>476250</xdr:colOff>
      <xdr:row>76</xdr:row>
      <xdr:rowOff>152400</xdr:rowOff>
    </xdr:to>
    <xdr:pic>
      <xdr:nvPicPr>
        <xdr:cNvPr id="892" name="Picture 89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1273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152400</xdr:colOff>
      <xdr:row>80</xdr:row>
      <xdr:rowOff>152400</xdr:rowOff>
    </xdr:to>
    <xdr:pic>
      <xdr:nvPicPr>
        <xdr:cNvPr id="893" name="Picture 89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342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80</xdr:row>
      <xdr:rowOff>0</xdr:rowOff>
    </xdr:from>
    <xdr:to>
      <xdr:col>9</xdr:col>
      <xdr:colOff>314325</xdr:colOff>
      <xdr:row>80</xdr:row>
      <xdr:rowOff>152400</xdr:rowOff>
    </xdr:to>
    <xdr:pic>
      <xdr:nvPicPr>
        <xdr:cNvPr id="894" name="Picture 89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342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80</xdr:row>
      <xdr:rowOff>0</xdr:rowOff>
    </xdr:from>
    <xdr:to>
      <xdr:col>9</xdr:col>
      <xdr:colOff>476250</xdr:colOff>
      <xdr:row>80</xdr:row>
      <xdr:rowOff>152400</xdr:rowOff>
    </xdr:to>
    <xdr:pic>
      <xdr:nvPicPr>
        <xdr:cNvPr id="895" name="Picture 89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1342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152400</xdr:colOff>
      <xdr:row>77</xdr:row>
      <xdr:rowOff>161925</xdr:rowOff>
    </xdr:to>
    <xdr:pic>
      <xdr:nvPicPr>
        <xdr:cNvPr id="896" name="Picture 89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290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77</xdr:row>
      <xdr:rowOff>0</xdr:rowOff>
    </xdr:from>
    <xdr:to>
      <xdr:col>9</xdr:col>
      <xdr:colOff>314325</xdr:colOff>
      <xdr:row>77</xdr:row>
      <xdr:rowOff>161925</xdr:rowOff>
    </xdr:to>
    <xdr:pic>
      <xdr:nvPicPr>
        <xdr:cNvPr id="897" name="Picture 89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290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152400</xdr:colOff>
      <xdr:row>81</xdr:row>
      <xdr:rowOff>161925</xdr:rowOff>
    </xdr:to>
    <xdr:pic>
      <xdr:nvPicPr>
        <xdr:cNvPr id="898" name="Picture 89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359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81</xdr:row>
      <xdr:rowOff>0</xdr:rowOff>
    </xdr:from>
    <xdr:to>
      <xdr:col>9</xdr:col>
      <xdr:colOff>314325</xdr:colOff>
      <xdr:row>81</xdr:row>
      <xdr:rowOff>161925</xdr:rowOff>
    </xdr:to>
    <xdr:pic>
      <xdr:nvPicPr>
        <xdr:cNvPr id="899" name="Picture 89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359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152400</xdr:colOff>
      <xdr:row>72</xdr:row>
      <xdr:rowOff>152400</xdr:rowOff>
    </xdr:to>
    <xdr:pic>
      <xdr:nvPicPr>
        <xdr:cNvPr id="900" name="Picture 89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204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72</xdr:row>
      <xdr:rowOff>0</xdr:rowOff>
    </xdr:from>
    <xdr:to>
      <xdr:col>9</xdr:col>
      <xdr:colOff>314325</xdr:colOff>
      <xdr:row>72</xdr:row>
      <xdr:rowOff>152400</xdr:rowOff>
    </xdr:to>
    <xdr:pic>
      <xdr:nvPicPr>
        <xdr:cNvPr id="901" name="Picture 90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204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152400</xdr:colOff>
      <xdr:row>74</xdr:row>
      <xdr:rowOff>152400</xdr:rowOff>
    </xdr:to>
    <xdr:pic>
      <xdr:nvPicPr>
        <xdr:cNvPr id="902" name="Picture 90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239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74</xdr:row>
      <xdr:rowOff>0</xdr:rowOff>
    </xdr:from>
    <xdr:to>
      <xdr:col>9</xdr:col>
      <xdr:colOff>314325</xdr:colOff>
      <xdr:row>74</xdr:row>
      <xdr:rowOff>152400</xdr:rowOff>
    </xdr:to>
    <xdr:pic>
      <xdr:nvPicPr>
        <xdr:cNvPr id="903" name="Picture 90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239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152400</xdr:colOff>
      <xdr:row>78</xdr:row>
      <xdr:rowOff>152400</xdr:rowOff>
    </xdr:to>
    <xdr:pic>
      <xdr:nvPicPr>
        <xdr:cNvPr id="904" name="Picture 90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307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78</xdr:row>
      <xdr:rowOff>0</xdr:rowOff>
    </xdr:from>
    <xdr:to>
      <xdr:col>9</xdr:col>
      <xdr:colOff>314325</xdr:colOff>
      <xdr:row>78</xdr:row>
      <xdr:rowOff>152400</xdr:rowOff>
    </xdr:to>
    <xdr:pic>
      <xdr:nvPicPr>
        <xdr:cNvPr id="905" name="Picture 90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307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152400</xdr:colOff>
      <xdr:row>75</xdr:row>
      <xdr:rowOff>161925</xdr:rowOff>
    </xdr:to>
    <xdr:pic>
      <xdr:nvPicPr>
        <xdr:cNvPr id="906" name="Picture 90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256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152400</xdr:colOff>
      <xdr:row>85</xdr:row>
      <xdr:rowOff>161925</xdr:rowOff>
    </xdr:to>
    <xdr:pic>
      <xdr:nvPicPr>
        <xdr:cNvPr id="907" name="Picture 90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427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85</xdr:row>
      <xdr:rowOff>0</xdr:rowOff>
    </xdr:from>
    <xdr:to>
      <xdr:col>9</xdr:col>
      <xdr:colOff>314325</xdr:colOff>
      <xdr:row>85</xdr:row>
      <xdr:rowOff>161925</xdr:rowOff>
    </xdr:to>
    <xdr:pic>
      <xdr:nvPicPr>
        <xdr:cNvPr id="908" name="Picture 90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427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152400</xdr:colOff>
      <xdr:row>89</xdr:row>
      <xdr:rowOff>161925</xdr:rowOff>
    </xdr:to>
    <xdr:pic>
      <xdr:nvPicPr>
        <xdr:cNvPr id="909" name="Picture 90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496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89</xdr:row>
      <xdr:rowOff>0</xdr:rowOff>
    </xdr:from>
    <xdr:to>
      <xdr:col>9</xdr:col>
      <xdr:colOff>314325</xdr:colOff>
      <xdr:row>89</xdr:row>
      <xdr:rowOff>161925</xdr:rowOff>
    </xdr:to>
    <xdr:pic>
      <xdr:nvPicPr>
        <xdr:cNvPr id="910" name="Picture 90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496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152400</xdr:colOff>
      <xdr:row>84</xdr:row>
      <xdr:rowOff>152400</xdr:rowOff>
    </xdr:to>
    <xdr:pic>
      <xdr:nvPicPr>
        <xdr:cNvPr id="911" name="Picture 91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410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152400</xdr:colOff>
      <xdr:row>88</xdr:row>
      <xdr:rowOff>152400</xdr:rowOff>
    </xdr:to>
    <xdr:pic>
      <xdr:nvPicPr>
        <xdr:cNvPr id="912" name="Picture 91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479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152400</xdr:colOff>
      <xdr:row>86</xdr:row>
      <xdr:rowOff>152400</xdr:rowOff>
    </xdr:to>
    <xdr:pic>
      <xdr:nvPicPr>
        <xdr:cNvPr id="913" name="Picture 91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444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152400</xdr:colOff>
      <xdr:row>82</xdr:row>
      <xdr:rowOff>152400</xdr:rowOff>
    </xdr:to>
    <xdr:pic>
      <xdr:nvPicPr>
        <xdr:cNvPr id="914" name="Picture 91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376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152400</xdr:colOff>
      <xdr:row>83</xdr:row>
      <xdr:rowOff>161925</xdr:rowOff>
    </xdr:to>
    <xdr:pic>
      <xdr:nvPicPr>
        <xdr:cNvPr id="915" name="Picture 91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393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152400</xdr:colOff>
      <xdr:row>98</xdr:row>
      <xdr:rowOff>161925</xdr:rowOff>
    </xdr:to>
    <xdr:pic>
      <xdr:nvPicPr>
        <xdr:cNvPr id="916" name="Picture 91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666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98</xdr:row>
      <xdr:rowOff>0</xdr:rowOff>
    </xdr:from>
    <xdr:to>
      <xdr:col>9</xdr:col>
      <xdr:colOff>314325</xdr:colOff>
      <xdr:row>98</xdr:row>
      <xdr:rowOff>161925</xdr:rowOff>
    </xdr:to>
    <xdr:pic>
      <xdr:nvPicPr>
        <xdr:cNvPr id="917" name="Picture 91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666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152400</xdr:colOff>
      <xdr:row>103</xdr:row>
      <xdr:rowOff>152400</xdr:rowOff>
    </xdr:to>
    <xdr:pic>
      <xdr:nvPicPr>
        <xdr:cNvPr id="918" name="Picture 91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103</xdr:row>
      <xdr:rowOff>0</xdr:rowOff>
    </xdr:from>
    <xdr:to>
      <xdr:col>9</xdr:col>
      <xdr:colOff>314325</xdr:colOff>
      <xdr:row>103</xdr:row>
      <xdr:rowOff>152400</xdr:rowOff>
    </xdr:to>
    <xdr:pic>
      <xdr:nvPicPr>
        <xdr:cNvPr id="919" name="Picture 91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152400</xdr:colOff>
      <xdr:row>102</xdr:row>
      <xdr:rowOff>161925</xdr:rowOff>
    </xdr:to>
    <xdr:pic>
      <xdr:nvPicPr>
        <xdr:cNvPr id="920" name="Picture 91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735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102</xdr:row>
      <xdr:rowOff>0</xdr:rowOff>
    </xdr:from>
    <xdr:to>
      <xdr:col>9</xdr:col>
      <xdr:colOff>314325</xdr:colOff>
      <xdr:row>102</xdr:row>
      <xdr:rowOff>161925</xdr:rowOff>
    </xdr:to>
    <xdr:pic>
      <xdr:nvPicPr>
        <xdr:cNvPr id="921" name="Picture 92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735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152400</xdr:colOff>
      <xdr:row>99</xdr:row>
      <xdr:rowOff>152400</xdr:rowOff>
    </xdr:to>
    <xdr:pic>
      <xdr:nvPicPr>
        <xdr:cNvPr id="922" name="Picture 92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684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99</xdr:row>
      <xdr:rowOff>0</xdr:rowOff>
    </xdr:from>
    <xdr:to>
      <xdr:col>9</xdr:col>
      <xdr:colOff>314325</xdr:colOff>
      <xdr:row>99</xdr:row>
      <xdr:rowOff>152400</xdr:rowOff>
    </xdr:to>
    <xdr:pic>
      <xdr:nvPicPr>
        <xdr:cNvPr id="923" name="Picture 92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684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152400</xdr:colOff>
      <xdr:row>101</xdr:row>
      <xdr:rowOff>152400</xdr:rowOff>
    </xdr:to>
    <xdr:pic>
      <xdr:nvPicPr>
        <xdr:cNvPr id="924" name="Picture 92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101</xdr:row>
      <xdr:rowOff>0</xdr:rowOff>
    </xdr:from>
    <xdr:to>
      <xdr:col>9</xdr:col>
      <xdr:colOff>314325</xdr:colOff>
      <xdr:row>101</xdr:row>
      <xdr:rowOff>152400</xdr:rowOff>
    </xdr:to>
    <xdr:pic>
      <xdr:nvPicPr>
        <xdr:cNvPr id="925" name="Picture 92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71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152400</xdr:colOff>
      <xdr:row>97</xdr:row>
      <xdr:rowOff>152400</xdr:rowOff>
    </xdr:to>
    <xdr:pic>
      <xdr:nvPicPr>
        <xdr:cNvPr id="926" name="Picture 92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649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97</xdr:row>
      <xdr:rowOff>0</xdr:rowOff>
    </xdr:from>
    <xdr:to>
      <xdr:col>9</xdr:col>
      <xdr:colOff>314325</xdr:colOff>
      <xdr:row>97</xdr:row>
      <xdr:rowOff>152400</xdr:rowOff>
    </xdr:to>
    <xdr:pic>
      <xdr:nvPicPr>
        <xdr:cNvPr id="927" name="Picture 92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649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152400</xdr:colOff>
      <xdr:row>93</xdr:row>
      <xdr:rowOff>152400</xdr:rowOff>
    </xdr:to>
    <xdr:pic>
      <xdr:nvPicPr>
        <xdr:cNvPr id="928" name="Picture 92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564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93</xdr:row>
      <xdr:rowOff>0</xdr:rowOff>
    </xdr:from>
    <xdr:to>
      <xdr:col>9</xdr:col>
      <xdr:colOff>314325</xdr:colOff>
      <xdr:row>93</xdr:row>
      <xdr:rowOff>152400</xdr:rowOff>
    </xdr:to>
    <xdr:pic>
      <xdr:nvPicPr>
        <xdr:cNvPr id="929" name="Picture 92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564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152400</xdr:colOff>
      <xdr:row>105</xdr:row>
      <xdr:rowOff>152400</xdr:rowOff>
    </xdr:to>
    <xdr:pic>
      <xdr:nvPicPr>
        <xdr:cNvPr id="930" name="Picture 92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786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105</xdr:row>
      <xdr:rowOff>0</xdr:rowOff>
    </xdr:from>
    <xdr:to>
      <xdr:col>9</xdr:col>
      <xdr:colOff>314325</xdr:colOff>
      <xdr:row>105</xdr:row>
      <xdr:rowOff>152400</xdr:rowOff>
    </xdr:to>
    <xdr:pic>
      <xdr:nvPicPr>
        <xdr:cNvPr id="931" name="Picture 93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786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152400</xdr:colOff>
      <xdr:row>106</xdr:row>
      <xdr:rowOff>161925</xdr:rowOff>
    </xdr:to>
    <xdr:pic>
      <xdr:nvPicPr>
        <xdr:cNvPr id="932" name="Picture 93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804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106</xdr:row>
      <xdr:rowOff>0</xdr:rowOff>
    </xdr:from>
    <xdr:to>
      <xdr:col>9</xdr:col>
      <xdr:colOff>314325</xdr:colOff>
      <xdr:row>106</xdr:row>
      <xdr:rowOff>161925</xdr:rowOff>
    </xdr:to>
    <xdr:pic>
      <xdr:nvPicPr>
        <xdr:cNvPr id="933" name="Picture 93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804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152400</xdr:colOff>
      <xdr:row>95</xdr:row>
      <xdr:rowOff>152400</xdr:rowOff>
    </xdr:to>
    <xdr:pic>
      <xdr:nvPicPr>
        <xdr:cNvPr id="934" name="Picture 93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61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95</xdr:row>
      <xdr:rowOff>0</xdr:rowOff>
    </xdr:from>
    <xdr:to>
      <xdr:col>9</xdr:col>
      <xdr:colOff>314325</xdr:colOff>
      <xdr:row>95</xdr:row>
      <xdr:rowOff>152400</xdr:rowOff>
    </xdr:to>
    <xdr:pic>
      <xdr:nvPicPr>
        <xdr:cNvPr id="935" name="Picture 93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61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152400</xdr:colOff>
      <xdr:row>94</xdr:row>
      <xdr:rowOff>161925</xdr:rowOff>
    </xdr:to>
    <xdr:pic>
      <xdr:nvPicPr>
        <xdr:cNvPr id="936" name="Picture 93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582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94</xdr:row>
      <xdr:rowOff>0</xdr:rowOff>
    </xdr:from>
    <xdr:to>
      <xdr:col>9</xdr:col>
      <xdr:colOff>314325</xdr:colOff>
      <xdr:row>94</xdr:row>
      <xdr:rowOff>161925</xdr:rowOff>
    </xdr:to>
    <xdr:pic>
      <xdr:nvPicPr>
        <xdr:cNvPr id="937" name="Picture 93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582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152400</xdr:colOff>
      <xdr:row>104</xdr:row>
      <xdr:rowOff>161925</xdr:rowOff>
    </xdr:to>
    <xdr:pic>
      <xdr:nvPicPr>
        <xdr:cNvPr id="938" name="Picture 93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769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104</xdr:row>
      <xdr:rowOff>0</xdr:rowOff>
    </xdr:from>
    <xdr:to>
      <xdr:col>9</xdr:col>
      <xdr:colOff>314325</xdr:colOff>
      <xdr:row>104</xdr:row>
      <xdr:rowOff>161925</xdr:rowOff>
    </xdr:to>
    <xdr:pic>
      <xdr:nvPicPr>
        <xdr:cNvPr id="939" name="Picture 93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769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152400</xdr:colOff>
      <xdr:row>90</xdr:row>
      <xdr:rowOff>152400</xdr:rowOff>
    </xdr:to>
    <xdr:pic>
      <xdr:nvPicPr>
        <xdr:cNvPr id="940" name="Picture 93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513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152400</xdr:colOff>
      <xdr:row>96</xdr:row>
      <xdr:rowOff>161925</xdr:rowOff>
    </xdr:to>
    <xdr:pic>
      <xdr:nvPicPr>
        <xdr:cNvPr id="941" name="Picture 94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632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152400</xdr:colOff>
      <xdr:row>91</xdr:row>
      <xdr:rowOff>161925</xdr:rowOff>
    </xdr:to>
    <xdr:pic>
      <xdr:nvPicPr>
        <xdr:cNvPr id="942" name="Picture 94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530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152400</xdr:colOff>
      <xdr:row>109</xdr:row>
      <xdr:rowOff>152400</xdr:rowOff>
    </xdr:to>
    <xdr:pic>
      <xdr:nvPicPr>
        <xdr:cNvPr id="943" name="Picture 94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855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109</xdr:row>
      <xdr:rowOff>0</xdr:rowOff>
    </xdr:from>
    <xdr:to>
      <xdr:col>9</xdr:col>
      <xdr:colOff>314325</xdr:colOff>
      <xdr:row>109</xdr:row>
      <xdr:rowOff>152400</xdr:rowOff>
    </xdr:to>
    <xdr:pic>
      <xdr:nvPicPr>
        <xdr:cNvPr id="944" name="Picture 94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855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109</xdr:row>
      <xdr:rowOff>0</xdr:rowOff>
    </xdr:from>
    <xdr:to>
      <xdr:col>9</xdr:col>
      <xdr:colOff>476250</xdr:colOff>
      <xdr:row>109</xdr:row>
      <xdr:rowOff>152400</xdr:rowOff>
    </xdr:to>
    <xdr:pic>
      <xdr:nvPicPr>
        <xdr:cNvPr id="945" name="Picture 94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1855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152400</xdr:colOff>
      <xdr:row>113</xdr:row>
      <xdr:rowOff>152400</xdr:rowOff>
    </xdr:to>
    <xdr:pic>
      <xdr:nvPicPr>
        <xdr:cNvPr id="946" name="Picture 94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113</xdr:row>
      <xdr:rowOff>0</xdr:rowOff>
    </xdr:from>
    <xdr:to>
      <xdr:col>9</xdr:col>
      <xdr:colOff>314325</xdr:colOff>
      <xdr:row>113</xdr:row>
      <xdr:rowOff>152400</xdr:rowOff>
    </xdr:to>
    <xdr:pic>
      <xdr:nvPicPr>
        <xdr:cNvPr id="947" name="Picture 94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152400</xdr:colOff>
      <xdr:row>111</xdr:row>
      <xdr:rowOff>152400</xdr:rowOff>
    </xdr:to>
    <xdr:pic>
      <xdr:nvPicPr>
        <xdr:cNvPr id="948" name="Picture 94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889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111</xdr:row>
      <xdr:rowOff>0</xdr:rowOff>
    </xdr:from>
    <xdr:to>
      <xdr:col>9</xdr:col>
      <xdr:colOff>314325</xdr:colOff>
      <xdr:row>111</xdr:row>
      <xdr:rowOff>152400</xdr:rowOff>
    </xdr:to>
    <xdr:pic>
      <xdr:nvPicPr>
        <xdr:cNvPr id="949" name="Picture 94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889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152400</xdr:colOff>
      <xdr:row>107</xdr:row>
      <xdr:rowOff>152400</xdr:rowOff>
    </xdr:to>
    <xdr:pic>
      <xdr:nvPicPr>
        <xdr:cNvPr id="950" name="Picture 94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82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107</xdr:row>
      <xdr:rowOff>0</xdr:rowOff>
    </xdr:from>
    <xdr:to>
      <xdr:col>9</xdr:col>
      <xdr:colOff>314325</xdr:colOff>
      <xdr:row>107</xdr:row>
      <xdr:rowOff>152400</xdr:rowOff>
    </xdr:to>
    <xdr:pic>
      <xdr:nvPicPr>
        <xdr:cNvPr id="951" name="Picture 95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82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152400</xdr:colOff>
      <xdr:row>108</xdr:row>
      <xdr:rowOff>161925</xdr:rowOff>
    </xdr:to>
    <xdr:pic>
      <xdr:nvPicPr>
        <xdr:cNvPr id="952" name="Picture 95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838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108</xdr:row>
      <xdr:rowOff>0</xdr:rowOff>
    </xdr:from>
    <xdr:to>
      <xdr:col>9</xdr:col>
      <xdr:colOff>314325</xdr:colOff>
      <xdr:row>108</xdr:row>
      <xdr:rowOff>161925</xdr:rowOff>
    </xdr:to>
    <xdr:pic>
      <xdr:nvPicPr>
        <xdr:cNvPr id="953" name="Picture 95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1838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152400</xdr:colOff>
      <xdr:row>110</xdr:row>
      <xdr:rowOff>161925</xdr:rowOff>
    </xdr:to>
    <xdr:pic>
      <xdr:nvPicPr>
        <xdr:cNvPr id="954" name="Picture 95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872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152400</xdr:colOff>
      <xdr:row>130</xdr:row>
      <xdr:rowOff>152400</xdr:rowOff>
    </xdr:to>
    <xdr:pic>
      <xdr:nvPicPr>
        <xdr:cNvPr id="955" name="Picture 95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215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130</xdr:row>
      <xdr:rowOff>0</xdr:rowOff>
    </xdr:from>
    <xdr:to>
      <xdr:col>9</xdr:col>
      <xdr:colOff>314325</xdr:colOff>
      <xdr:row>130</xdr:row>
      <xdr:rowOff>152400</xdr:rowOff>
    </xdr:to>
    <xdr:pic>
      <xdr:nvPicPr>
        <xdr:cNvPr id="956" name="Picture 95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215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130</xdr:row>
      <xdr:rowOff>0</xdr:rowOff>
    </xdr:from>
    <xdr:to>
      <xdr:col>9</xdr:col>
      <xdr:colOff>476250</xdr:colOff>
      <xdr:row>130</xdr:row>
      <xdr:rowOff>152400</xdr:rowOff>
    </xdr:to>
    <xdr:pic>
      <xdr:nvPicPr>
        <xdr:cNvPr id="957" name="Picture 95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2215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152400</xdr:colOff>
      <xdr:row>118</xdr:row>
      <xdr:rowOff>152400</xdr:rowOff>
    </xdr:to>
    <xdr:pic>
      <xdr:nvPicPr>
        <xdr:cNvPr id="958" name="Picture 95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009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118</xdr:row>
      <xdr:rowOff>0</xdr:rowOff>
    </xdr:from>
    <xdr:to>
      <xdr:col>9</xdr:col>
      <xdr:colOff>314325</xdr:colOff>
      <xdr:row>118</xdr:row>
      <xdr:rowOff>152400</xdr:rowOff>
    </xdr:to>
    <xdr:pic>
      <xdr:nvPicPr>
        <xdr:cNvPr id="959" name="Picture 95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009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118</xdr:row>
      <xdr:rowOff>0</xdr:rowOff>
    </xdr:from>
    <xdr:to>
      <xdr:col>9</xdr:col>
      <xdr:colOff>476250</xdr:colOff>
      <xdr:row>118</xdr:row>
      <xdr:rowOff>152400</xdr:rowOff>
    </xdr:to>
    <xdr:pic>
      <xdr:nvPicPr>
        <xdr:cNvPr id="960" name="Picture 95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2009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152400</xdr:colOff>
      <xdr:row>119</xdr:row>
      <xdr:rowOff>161925</xdr:rowOff>
    </xdr:to>
    <xdr:pic>
      <xdr:nvPicPr>
        <xdr:cNvPr id="961" name="Picture 96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02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119</xdr:row>
      <xdr:rowOff>0</xdr:rowOff>
    </xdr:from>
    <xdr:to>
      <xdr:col>9</xdr:col>
      <xdr:colOff>314325</xdr:colOff>
      <xdr:row>119</xdr:row>
      <xdr:rowOff>161925</xdr:rowOff>
    </xdr:to>
    <xdr:pic>
      <xdr:nvPicPr>
        <xdr:cNvPr id="962" name="Picture 96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02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152400</xdr:colOff>
      <xdr:row>120</xdr:row>
      <xdr:rowOff>152400</xdr:rowOff>
    </xdr:to>
    <xdr:pic>
      <xdr:nvPicPr>
        <xdr:cNvPr id="963" name="Picture 96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044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120</xdr:row>
      <xdr:rowOff>0</xdr:rowOff>
    </xdr:from>
    <xdr:to>
      <xdr:col>9</xdr:col>
      <xdr:colOff>314325</xdr:colOff>
      <xdr:row>120</xdr:row>
      <xdr:rowOff>152400</xdr:rowOff>
    </xdr:to>
    <xdr:pic>
      <xdr:nvPicPr>
        <xdr:cNvPr id="964" name="Picture 96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044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152400</xdr:colOff>
      <xdr:row>126</xdr:row>
      <xdr:rowOff>161925</xdr:rowOff>
    </xdr:to>
    <xdr:pic>
      <xdr:nvPicPr>
        <xdr:cNvPr id="965" name="Picture 96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146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126</xdr:row>
      <xdr:rowOff>0</xdr:rowOff>
    </xdr:from>
    <xdr:to>
      <xdr:col>9</xdr:col>
      <xdr:colOff>314325</xdr:colOff>
      <xdr:row>126</xdr:row>
      <xdr:rowOff>161925</xdr:rowOff>
    </xdr:to>
    <xdr:pic>
      <xdr:nvPicPr>
        <xdr:cNvPr id="966" name="Picture 96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146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152400</xdr:colOff>
      <xdr:row>125</xdr:row>
      <xdr:rowOff>152400</xdr:rowOff>
    </xdr:to>
    <xdr:pic>
      <xdr:nvPicPr>
        <xdr:cNvPr id="967" name="Picture 96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129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125</xdr:row>
      <xdr:rowOff>0</xdr:rowOff>
    </xdr:from>
    <xdr:to>
      <xdr:col>9</xdr:col>
      <xdr:colOff>314325</xdr:colOff>
      <xdr:row>125</xdr:row>
      <xdr:rowOff>152400</xdr:rowOff>
    </xdr:to>
    <xdr:pic>
      <xdr:nvPicPr>
        <xdr:cNvPr id="968" name="Picture 96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129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152400</xdr:colOff>
      <xdr:row>131</xdr:row>
      <xdr:rowOff>161925</xdr:rowOff>
    </xdr:to>
    <xdr:pic>
      <xdr:nvPicPr>
        <xdr:cNvPr id="969" name="Picture 96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23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131</xdr:row>
      <xdr:rowOff>0</xdr:rowOff>
    </xdr:from>
    <xdr:to>
      <xdr:col>9</xdr:col>
      <xdr:colOff>314325</xdr:colOff>
      <xdr:row>131</xdr:row>
      <xdr:rowOff>161925</xdr:rowOff>
    </xdr:to>
    <xdr:pic>
      <xdr:nvPicPr>
        <xdr:cNvPr id="970" name="Picture 96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23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152400</xdr:colOff>
      <xdr:row>128</xdr:row>
      <xdr:rowOff>161925</xdr:rowOff>
    </xdr:to>
    <xdr:pic>
      <xdr:nvPicPr>
        <xdr:cNvPr id="971" name="Picture 97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181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128</xdr:row>
      <xdr:rowOff>0</xdr:rowOff>
    </xdr:from>
    <xdr:to>
      <xdr:col>9</xdr:col>
      <xdr:colOff>314325</xdr:colOff>
      <xdr:row>128</xdr:row>
      <xdr:rowOff>161925</xdr:rowOff>
    </xdr:to>
    <xdr:pic>
      <xdr:nvPicPr>
        <xdr:cNvPr id="972" name="Picture 97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181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152400</xdr:colOff>
      <xdr:row>133</xdr:row>
      <xdr:rowOff>161925</xdr:rowOff>
    </xdr:to>
    <xdr:pic>
      <xdr:nvPicPr>
        <xdr:cNvPr id="973" name="Picture 97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133</xdr:row>
      <xdr:rowOff>0</xdr:rowOff>
    </xdr:from>
    <xdr:to>
      <xdr:col>9</xdr:col>
      <xdr:colOff>314325</xdr:colOff>
      <xdr:row>133</xdr:row>
      <xdr:rowOff>161925</xdr:rowOff>
    </xdr:to>
    <xdr:pic>
      <xdr:nvPicPr>
        <xdr:cNvPr id="974" name="Picture 97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26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152400</xdr:colOff>
      <xdr:row>132</xdr:row>
      <xdr:rowOff>152400</xdr:rowOff>
    </xdr:to>
    <xdr:pic>
      <xdr:nvPicPr>
        <xdr:cNvPr id="975" name="Picture 97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249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132</xdr:row>
      <xdr:rowOff>0</xdr:rowOff>
    </xdr:from>
    <xdr:to>
      <xdr:col>9</xdr:col>
      <xdr:colOff>314325</xdr:colOff>
      <xdr:row>132</xdr:row>
      <xdr:rowOff>152400</xdr:rowOff>
    </xdr:to>
    <xdr:pic>
      <xdr:nvPicPr>
        <xdr:cNvPr id="976" name="Picture 97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249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152400</xdr:colOff>
      <xdr:row>122</xdr:row>
      <xdr:rowOff>152400</xdr:rowOff>
    </xdr:to>
    <xdr:pic>
      <xdr:nvPicPr>
        <xdr:cNvPr id="977" name="Picture 97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078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152400</xdr:colOff>
      <xdr:row>134</xdr:row>
      <xdr:rowOff>152400</xdr:rowOff>
    </xdr:to>
    <xdr:pic>
      <xdr:nvPicPr>
        <xdr:cNvPr id="978" name="Picture 97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284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152400</xdr:colOff>
      <xdr:row>121</xdr:row>
      <xdr:rowOff>161925</xdr:rowOff>
    </xdr:to>
    <xdr:pic>
      <xdr:nvPicPr>
        <xdr:cNvPr id="979" name="Picture 97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061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152400</xdr:colOff>
      <xdr:row>127</xdr:row>
      <xdr:rowOff>152400</xdr:rowOff>
    </xdr:to>
    <xdr:pic>
      <xdr:nvPicPr>
        <xdr:cNvPr id="980" name="Picture 97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16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152400</xdr:colOff>
      <xdr:row>114</xdr:row>
      <xdr:rowOff>161925</xdr:rowOff>
    </xdr:to>
    <xdr:pic>
      <xdr:nvPicPr>
        <xdr:cNvPr id="981" name="Picture 98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941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152400</xdr:colOff>
      <xdr:row>123</xdr:row>
      <xdr:rowOff>161925</xdr:rowOff>
    </xdr:to>
    <xdr:pic>
      <xdr:nvPicPr>
        <xdr:cNvPr id="982" name="Picture 98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152400</xdr:colOff>
      <xdr:row>115</xdr:row>
      <xdr:rowOff>152400</xdr:rowOff>
    </xdr:to>
    <xdr:pic>
      <xdr:nvPicPr>
        <xdr:cNvPr id="983" name="Picture 98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195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152400</xdr:colOff>
      <xdr:row>136</xdr:row>
      <xdr:rowOff>152400</xdr:rowOff>
    </xdr:to>
    <xdr:pic>
      <xdr:nvPicPr>
        <xdr:cNvPr id="984" name="Picture 98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318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136</xdr:row>
      <xdr:rowOff>0</xdr:rowOff>
    </xdr:from>
    <xdr:to>
      <xdr:col>9</xdr:col>
      <xdr:colOff>314325</xdr:colOff>
      <xdr:row>136</xdr:row>
      <xdr:rowOff>152400</xdr:rowOff>
    </xdr:to>
    <xdr:pic>
      <xdr:nvPicPr>
        <xdr:cNvPr id="985" name="Picture 98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318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136</xdr:row>
      <xdr:rowOff>0</xdr:rowOff>
    </xdr:from>
    <xdr:to>
      <xdr:col>9</xdr:col>
      <xdr:colOff>476250</xdr:colOff>
      <xdr:row>136</xdr:row>
      <xdr:rowOff>152400</xdr:rowOff>
    </xdr:to>
    <xdr:pic>
      <xdr:nvPicPr>
        <xdr:cNvPr id="986" name="Picture 98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2318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152400</xdr:colOff>
      <xdr:row>142</xdr:row>
      <xdr:rowOff>152400</xdr:rowOff>
    </xdr:to>
    <xdr:pic>
      <xdr:nvPicPr>
        <xdr:cNvPr id="987" name="Picture 98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421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142</xdr:row>
      <xdr:rowOff>0</xdr:rowOff>
    </xdr:from>
    <xdr:to>
      <xdr:col>9</xdr:col>
      <xdr:colOff>314325</xdr:colOff>
      <xdr:row>142</xdr:row>
      <xdr:rowOff>152400</xdr:rowOff>
    </xdr:to>
    <xdr:pic>
      <xdr:nvPicPr>
        <xdr:cNvPr id="988" name="Picture 98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421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152400</xdr:colOff>
      <xdr:row>139</xdr:row>
      <xdr:rowOff>161925</xdr:rowOff>
    </xdr:to>
    <xdr:pic>
      <xdr:nvPicPr>
        <xdr:cNvPr id="989" name="Picture 98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36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139</xdr:row>
      <xdr:rowOff>0</xdr:rowOff>
    </xdr:from>
    <xdr:to>
      <xdr:col>9</xdr:col>
      <xdr:colOff>314325</xdr:colOff>
      <xdr:row>139</xdr:row>
      <xdr:rowOff>161925</xdr:rowOff>
    </xdr:to>
    <xdr:pic>
      <xdr:nvPicPr>
        <xdr:cNvPr id="990" name="Picture 98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36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152400</xdr:colOff>
      <xdr:row>140</xdr:row>
      <xdr:rowOff>152400</xdr:rowOff>
    </xdr:to>
    <xdr:pic>
      <xdr:nvPicPr>
        <xdr:cNvPr id="991" name="Picture 99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386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140</xdr:row>
      <xdr:rowOff>0</xdr:rowOff>
    </xdr:from>
    <xdr:to>
      <xdr:col>9</xdr:col>
      <xdr:colOff>314325</xdr:colOff>
      <xdr:row>140</xdr:row>
      <xdr:rowOff>152400</xdr:rowOff>
    </xdr:to>
    <xdr:pic>
      <xdr:nvPicPr>
        <xdr:cNvPr id="992" name="Picture 99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386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152400</xdr:colOff>
      <xdr:row>141</xdr:row>
      <xdr:rowOff>161925</xdr:rowOff>
    </xdr:to>
    <xdr:pic>
      <xdr:nvPicPr>
        <xdr:cNvPr id="993" name="Picture 99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404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141</xdr:row>
      <xdr:rowOff>0</xdr:rowOff>
    </xdr:from>
    <xdr:to>
      <xdr:col>9</xdr:col>
      <xdr:colOff>314325</xdr:colOff>
      <xdr:row>141</xdr:row>
      <xdr:rowOff>161925</xdr:rowOff>
    </xdr:to>
    <xdr:pic>
      <xdr:nvPicPr>
        <xdr:cNvPr id="994" name="Picture 99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404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152400</xdr:colOff>
      <xdr:row>138</xdr:row>
      <xdr:rowOff>152400</xdr:rowOff>
    </xdr:to>
    <xdr:pic>
      <xdr:nvPicPr>
        <xdr:cNvPr id="995" name="Picture 99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352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138</xdr:row>
      <xdr:rowOff>0</xdr:rowOff>
    </xdr:from>
    <xdr:to>
      <xdr:col>9</xdr:col>
      <xdr:colOff>314325</xdr:colOff>
      <xdr:row>138</xdr:row>
      <xdr:rowOff>152400</xdr:rowOff>
    </xdr:to>
    <xdr:pic>
      <xdr:nvPicPr>
        <xdr:cNvPr id="996" name="Picture 99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352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152400</xdr:colOff>
      <xdr:row>145</xdr:row>
      <xdr:rowOff>161925</xdr:rowOff>
    </xdr:to>
    <xdr:pic>
      <xdr:nvPicPr>
        <xdr:cNvPr id="997" name="Picture 99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472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145</xdr:row>
      <xdr:rowOff>0</xdr:rowOff>
    </xdr:from>
    <xdr:to>
      <xdr:col>9</xdr:col>
      <xdr:colOff>314325</xdr:colOff>
      <xdr:row>145</xdr:row>
      <xdr:rowOff>161925</xdr:rowOff>
    </xdr:to>
    <xdr:pic>
      <xdr:nvPicPr>
        <xdr:cNvPr id="998" name="Picture 99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472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152400</xdr:colOff>
      <xdr:row>143</xdr:row>
      <xdr:rowOff>161925</xdr:rowOff>
    </xdr:to>
    <xdr:pic>
      <xdr:nvPicPr>
        <xdr:cNvPr id="999" name="Picture 99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43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143</xdr:row>
      <xdr:rowOff>0</xdr:rowOff>
    </xdr:from>
    <xdr:to>
      <xdr:col>9</xdr:col>
      <xdr:colOff>314325</xdr:colOff>
      <xdr:row>143</xdr:row>
      <xdr:rowOff>161925</xdr:rowOff>
    </xdr:to>
    <xdr:pic>
      <xdr:nvPicPr>
        <xdr:cNvPr id="1000" name="Picture 99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43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152400</xdr:colOff>
      <xdr:row>144</xdr:row>
      <xdr:rowOff>152400</xdr:rowOff>
    </xdr:to>
    <xdr:pic>
      <xdr:nvPicPr>
        <xdr:cNvPr id="1001" name="Picture 100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455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144</xdr:row>
      <xdr:rowOff>0</xdr:rowOff>
    </xdr:from>
    <xdr:to>
      <xdr:col>9</xdr:col>
      <xdr:colOff>314325</xdr:colOff>
      <xdr:row>144</xdr:row>
      <xdr:rowOff>152400</xdr:rowOff>
    </xdr:to>
    <xdr:pic>
      <xdr:nvPicPr>
        <xdr:cNvPr id="1002" name="Picture 100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455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152400</xdr:colOff>
      <xdr:row>135</xdr:row>
      <xdr:rowOff>161925</xdr:rowOff>
    </xdr:to>
    <xdr:pic>
      <xdr:nvPicPr>
        <xdr:cNvPr id="1003" name="Picture 100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301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152400</xdr:colOff>
      <xdr:row>146</xdr:row>
      <xdr:rowOff>152400</xdr:rowOff>
    </xdr:to>
    <xdr:pic>
      <xdr:nvPicPr>
        <xdr:cNvPr id="1004" name="Picture 100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489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146</xdr:row>
      <xdr:rowOff>0</xdr:rowOff>
    </xdr:from>
    <xdr:to>
      <xdr:col>9</xdr:col>
      <xdr:colOff>314325</xdr:colOff>
      <xdr:row>146</xdr:row>
      <xdr:rowOff>152400</xdr:rowOff>
    </xdr:to>
    <xdr:pic>
      <xdr:nvPicPr>
        <xdr:cNvPr id="1005" name="Picture 100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489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152400</xdr:colOff>
      <xdr:row>147</xdr:row>
      <xdr:rowOff>161925</xdr:rowOff>
    </xdr:to>
    <xdr:pic>
      <xdr:nvPicPr>
        <xdr:cNvPr id="1006" name="Picture 100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50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147</xdr:row>
      <xdr:rowOff>0</xdr:rowOff>
    </xdr:from>
    <xdr:to>
      <xdr:col>9</xdr:col>
      <xdr:colOff>314325</xdr:colOff>
      <xdr:row>147</xdr:row>
      <xdr:rowOff>161925</xdr:rowOff>
    </xdr:to>
    <xdr:pic>
      <xdr:nvPicPr>
        <xdr:cNvPr id="1007" name="Picture 100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50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152400</xdr:colOff>
      <xdr:row>157</xdr:row>
      <xdr:rowOff>161925</xdr:rowOff>
    </xdr:to>
    <xdr:pic>
      <xdr:nvPicPr>
        <xdr:cNvPr id="1008" name="Picture 100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678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157</xdr:row>
      <xdr:rowOff>0</xdr:rowOff>
    </xdr:from>
    <xdr:to>
      <xdr:col>9</xdr:col>
      <xdr:colOff>314325</xdr:colOff>
      <xdr:row>157</xdr:row>
      <xdr:rowOff>161925</xdr:rowOff>
    </xdr:to>
    <xdr:pic>
      <xdr:nvPicPr>
        <xdr:cNvPr id="1009" name="Picture 100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678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152400</xdr:colOff>
      <xdr:row>156</xdr:row>
      <xdr:rowOff>152400</xdr:rowOff>
    </xdr:to>
    <xdr:pic>
      <xdr:nvPicPr>
        <xdr:cNvPr id="1010" name="Picture 100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661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152400</xdr:colOff>
      <xdr:row>148</xdr:row>
      <xdr:rowOff>152400</xdr:rowOff>
    </xdr:to>
    <xdr:pic>
      <xdr:nvPicPr>
        <xdr:cNvPr id="1011" name="Picture 101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524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152400</xdr:colOff>
      <xdr:row>149</xdr:row>
      <xdr:rowOff>161925</xdr:rowOff>
    </xdr:to>
    <xdr:pic>
      <xdr:nvPicPr>
        <xdr:cNvPr id="1012" name="Picture 101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541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152400</xdr:colOff>
      <xdr:row>159</xdr:row>
      <xdr:rowOff>161925</xdr:rowOff>
    </xdr:to>
    <xdr:pic>
      <xdr:nvPicPr>
        <xdr:cNvPr id="1013" name="Picture 101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71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159</xdr:row>
      <xdr:rowOff>0</xdr:rowOff>
    </xdr:from>
    <xdr:to>
      <xdr:col>9</xdr:col>
      <xdr:colOff>314325</xdr:colOff>
      <xdr:row>159</xdr:row>
      <xdr:rowOff>161925</xdr:rowOff>
    </xdr:to>
    <xdr:pic>
      <xdr:nvPicPr>
        <xdr:cNvPr id="1014" name="Picture 101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71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159</xdr:row>
      <xdr:rowOff>0</xdr:rowOff>
    </xdr:from>
    <xdr:to>
      <xdr:col>9</xdr:col>
      <xdr:colOff>476250</xdr:colOff>
      <xdr:row>159</xdr:row>
      <xdr:rowOff>161925</xdr:rowOff>
    </xdr:to>
    <xdr:pic>
      <xdr:nvPicPr>
        <xdr:cNvPr id="1015" name="Picture 101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271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152400</xdr:colOff>
      <xdr:row>158</xdr:row>
      <xdr:rowOff>152400</xdr:rowOff>
    </xdr:to>
    <xdr:pic>
      <xdr:nvPicPr>
        <xdr:cNvPr id="1016" name="Picture 101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695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158</xdr:row>
      <xdr:rowOff>0</xdr:rowOff>
    </xdr:from>
    <xdr:to>
      <xdr:col>9</xdr:col>
      <xdr:colOff>314325</xdr:colOff>
      <xdr:row>158</xdr:row>
      <xdr:rowOff>152400</xdr:rowOff>
    </xdr:to>
    <xdr:pic>
      <xdr:nvPicPr>
        <xdr:cNvPr id="1017" name="Picture 101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695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152400</xdr:colOff>
      <xdr:row>163</xdr:row>
      <xdr:rowOff>161925</xdr:rowOff>
    </xdr:to>
    <xdr:pic>
      <xdr:nvPicPr>
        <xdr:cNvPr id="1018" name="Picture 101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163</xdr:row>
      <xdr:rowOff>0</xdr:rowOff>
    </xdr:from>
    <xdr:to>
      <xdr:col>9</xdr:col>
      <xdr:colOff>314325</xdr:colOff>
      <xdr:row>163</xdr:row>
      <xdr:rowOff>161925</xdr:rowOff>
    </xdr:to>
    <xdr:pic>
      <xdr:nvPicPr>
        <xdr:cNvPr id="1019" name="Picture 101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152400</xdr:colOff>
      <xdr:row>164</xdr:row>
      <xdr:rowOff>152400</xdr:rowOff>
    </xdr:to>
    <xdr:pic>
      <xdr:nvPicPr>
        <xdr:cNvPr id="1020" name="Picture 101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79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164</xdr:row>
      <xdr:rowOff>0</xdr:rowOff>
    </xdr:from>
    <xdr:to>
      <xdr:col>9</xdr:col>
      <xdr:colOff>314325</xdr:colOff>
      <xdr:row>164</xdr:row>
      <xdr:rowOff>152400</xdr:rowOff>
    </xdr:to>
    <xdr:pic>
      <xdr:nvPicPr>
        <xdr:cNvPr id="1021" name="Picture 102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79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152400</xdr:colOff>
      <xdr:row>168</xdr:row>
      <xdr:rowOff>152400</xdr:rowOff>
    </xdr:to>
    <xdr:pic>
      <xdr:nvPicPr>
        <xdr:cNvPr id="1022" name="Picture 102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867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168</xdr:row>
      <xdr:rowOff>0</xdr:rowOff>
    </xdr:from>
    <xdr:to>
      <xdr:col>9</xdr:col>
      <xdr:colOff>314325</xdr:colOff>
      <xdr:row>168</xdr:row>
      <xdr:rowOff>152400</xdr:rowOff>
    </xdr:to>
    <xdr:pic>
      <xdr:nvPicPr>
        <xdr:cNvPr id="1023" name="Picture 102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867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152400</xdr:colOff>
      <xdr:row>169</xdr:row>
      <xdr:rowOff>161925</xdr:rowOff>
    </xdr:to>
    <xdr:pic>
      <xdr:nvPicPr>
        <xdr:cNvPr id="1024" name="Picture 102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884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169</xdr:row>
      <xdr:rowOff>0</xdr:rowOff>
    </xdr:from>
    <xdr:to>
      <xdr:col>9</xdr:col>
      <xdr:colOff>314325</xdr:colOff>
      <xdr:row>169</xdr:row>
      <xdr:rowOff>161925</xdr:rowOff>
    </xdr:to>
    <xdr:pic>
      <xdr:nvPicPr>
        <xdr:cNvPr id="1025" name="Picture 102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884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152400</xdr:colOff>
      <xdr:row>159</xdr:row>
      <xdr:rowOff>161925</xdr:rowOff>
    </xdr:to>
    <xdr:pic>
      <xdr:nvPicPr>
        <xdr:cNvPr id="1026" name="Picture 102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71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159</xdr:row>
      <xdr:rowOff>0</xdr:rowOff>
    </xdr:from>
    <xdr:to>
      <xdr:col>9</xdr:col>
      <xdr:colOff>314325</xdr:colOff>
      <xdr:row>159</xdr:row>
      <xdr:rowOff>161925</xdr:rowOff>
    </xdr:to>
    <xdr:pic>
      <xdr:nvPicPr>
        <xdr:cNvPr id="1027" name="Picture 102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71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152400</xdr:colOff>
      <xdr:row>165</xdr:row>
      <xdr:rowOff>161925</xdr:rowOff>
    </xdr:to>
    <xdr:pic>
      <xdr:nvPicPr>
        <xdr:cNvPr id="1028" name="Picture 102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815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165</xdr:row>
      <xdr:rowOff>0</xdr:rowOff>
    </xdr:from>
    <xdr:to>
      <xdr:col>9</xdr:col>
      <xdr:colOff>314325</xdr:colOff>
      <xdr:row>165</xdr:row>
      <xdr:rowOff>161925</xdr:rowOff>
    </xdr:to>
    <xdr:pic>
      <xdr:nvPicPr>
        <xdr:cNvPr id="1029" name="Picture 102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815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152400</xdr:colOff>
      <xdr:row>166</xdr:row>
      <xdr:rowOff>152400</xdr:rowOff>
    </xdr:to>
    <xdr:pic>
      <xdr:nvPicPr>
        <xdr:cNvPr id="1030" name="Picture 102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832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166</xdr:row>
      <xdr:rowOff>0</xdr:rowOff>
    </xdr:from>
    <xdr:to>
      <xdr:col>9</xdr:col>
      <xdr:colOff>314325</xdr:colOff>
      <xdr:row>166</xdr:row>
      <xdr:rowOff>152400</xdr:rowOff>
    </xdr:to>
    <xdr:pic>
      <xdr:nvPicPr>
        <xdr:cNvPr id="1031" name="Picture 103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832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152400</xdr:colOff>
      <xdr:row>159</xdr:row>
      <xdr:rowOff>161925</xdr:rowOff>
    </xdr:to>
    <xdr:pic>
      <xdr:nvPicPr>
        <xdr:cNvPr id="1032" name="Picture 103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71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152400</xdr:colOff>
      <xdr:row>160</xdr:row>
      <xdr:rowOff>152400</xdr:rowOff>
    </xdr:to>
    <xdr:pic>
      <xdr:nvPicPr>
        <xdr:cNvPr id="1033" name="Picture 103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729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152400</xdr:colOff>
      <xdr:row>161</xdr:row>
      <xdr:rowOff>161925</xdr:rowOff>
    </xdr:to>
    <xdr:pic>
      <xdr:nvPicPr>
        <xdr:cNvPr id="1034" name="Picture 103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747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152400</xdr:colOff>
      <xdr:row>167</xdr:row>
      <xdr:rowOff>161925</xdr:rowOff>
    </xdr:to>
    <xdr:pic>
      <xdr:nvPicPr>
        <xdr:cNvPr id="1035" name="Picture 103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84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152400</xdr:colOff>
      <xdr:row>171</xdr:row>
      <xdr:rowOff>152400</xdr:rowOff>
    </xdr:to>
    <xdr:pic>
      <xdr:nvPicPr>
        <xdr:cNvPr id="1036" name="Picture 103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918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171</xdr:row>
      <xdr:rowOff>0</xdr:rowOff>
    </xdr:from>
    <xdr:to>
      <xdr:col>9</xdr:col>
      <xdr:colOff>314325</xdr:colOff>
      <xdr:row>171</xdr:row>
      <xdr:rowOff>152400</xdr:rowOff>
    </xdr:to>
    <xdr:pic>
      <xdr:nvPicPr>
        <xdr:cNvPr id="1037" name="Picture 103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918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152400</xdr:colOff>
      <xdr:row>177</xdr:row>
      <xdr:rowOff>152400</xdr:rowOff>
    </xdr:to>
    <xdr:pic>
      <xdr:nvPicPr>
        <xdr:cNvPr id="1038" name="Picture 103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020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177</xdr:row>
      <xdr:rowOff>0</xdr:rowOff>
    </xdr:from>
    <xdr:to>
      <xdr:col>9</xdr:col>
      <xdr:colOff>314325</xdr:colOff>
      <xdr:row>177</xdr:row>
      <xdr:rowOff>152400</xdr:rowOff>
    </xdr:to>
    <xdr:pic>
      <xdr:nvPicPr>
        <xdr:cNvPr id="1039" name="Picture 103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020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152400</xdr:colOff>
      <xdr:row>178</xdr:row>
      <xdr:rowOff>161925</xdr:rowOff>
    </xdr:to>
    <xdr:pic>
      <xdr:nvPicPr>
        <xdr:cNvPr id="1040" name="Picture 103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037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178</xdr:row>
      <xdr:rowOff>0</xdr:rowOff>
    </xdr:from>
    <xdr:to>
      <xdr:col>9</xdr:col>
      <xdr:colOff>314325</xdr:colOff>
      <xdr:row>178</xdr:row>
      <xdr:rowOff>161925</xdr:rowOff>
    </xdr:to>
    <xdr:pic>
      <xdr:nvPicPr>
        <xdr:cNvPr id="1041" name="Picture 104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037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152400</xdr:colOff>
      <xdr:row>172</xdr:row>
      <xdr:rowOff>161925</xdr:rowOff>
    </xdr:to>
    <xdr:pic>
      <xdr:nvPicPr>
        <xdr:cNvPr id="1042" name="Picture 104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935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172</xdr:row>
      <xdr:rowOff>0</xdr:rowOff>
    </xdr:from>
    <xdr:to>
      <xdr:col>9</xdr:col>
      <xdr:colOff>314325</xdr:colOff>
      <xdr:row>172</xdr:row>
      <xdr:rowOff>161925</xdr:rowOff>
    </xdr:to>
    <xdr:pic>
      <xdr:nvPicPr>
        <xdr:cNvPr id="1043" name="Picture 104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935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152400</xdr:colOff>
      <xdr:row>180</xdr:row>
      <xdr:rowOff>161925</xdr:rowOff>
    </xdr:to>
    <xdr:pic>
      <xdr:nvPicPr>
        <xdr:cNvPr id="1044" name="Picture 104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071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180</xdr:row>
      <xdr:rowOff>0</xdr:rowOff>
    </xdr:from>
    <xdr:to>
      <xdr:col>9</xdr:col>
      <xdr:colOff>314325</xdr:colOff>
      <xdr:row>180</xdr:row>
      <xdr:rowOff>161925</xdr:rowOff>
    </xdr:to>
    <xdr:pic>
      <xdr:nvPicPr>
        <xdr:cNvPr id="1045" name="Picture 104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071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152400</xdr:colOff>
      <xdr:row>179</xdr:row>
      <xdr:rowOff>152400</xdr:rowOff>
    </xdr:to>
    <xdr:pic>
      <xdr:nvPicPr>
        <xdr:cNvPr id="1046" name="Picture 104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054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179</xdr:row>
      <xdr:rowOff>0</xdr:rowOff>
    </xdr:from>
    <xdr:to>
      <xdr:col>9</xdr:col>
      <xdr:colOff>314325</xdr:colOff>
      <xdr:row>179</xdr:row>
      <xdr:rowOff>152400</xdr:rowOff>
    </xdr:to>
    <xdr:pic>
      <xdr:nvPicPr>
        <xdr:cNvPr id="1047" name="Picture 104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054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152400</xdr:colOff>
      <xdr:row>173</xdr:row>
      <xdr:rowOff>152400</xdr:rowOff>
    </xdr:to>
    <xdr:pic>
      <xdr:nvPicPr>
        <xdr:cNvPr id="1048" name="Picture 104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152400</xdr:colOff>
      <xdr:row>191</xdr:row>
      <xdr:rowOff>152400</xdr:rowOff>
    </xdr:to>
    <xdr:pic>
      <xdr:nvPicPr>
        <xdr:cNvPr id="1049" name="Picture 104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260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191</xdr:row>
      <xdr:rowOff>0</xdr:rowOff>
    </xdr:from>
    <xdr:to>
      <xdr:col>9</xdr:col>
      <xdr:colOff>314325</xdr:colOff>
      <xdr:row>191</xdr:row>
      <xdr:rowOff>152400</xdr:rowOff>
    </xdr:to>
    <xdr:pic>
      <xdr:nvPicPr>
        <xdr:cNvPr id="1050" name="Picture 104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260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152400</xdr:colOff>
      <xdr:row>182</xdr:row>
      <xdr:rowOff>161925</xdr:rowOff>
    </xdr:to>
    <xdr:pic>
      <xdr:nvPicPr>
        <xdr:cNvPr id="1051" name="Picture 105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106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182</xdr:row>
      <xdr:rowOff>0</xdr:rowOff>
    </xdr:from>
    <xdr:to>
      <xdr:col>9</xdr:col>
      <xdr:colOff>314325</xdr:colOff>
      <xdr:row>182</xdr:row>
      <xdr:rowOff>161925</xdr:rowOff>
    </xdr:to>
    <xdr:pic>
      <xdr:nvPicPr>
        <xdr:cNvPr id="1052" name="Picture 105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106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192</xdr:row>
      <xdr:rowOff>0</xdr:rowOff>
    </xdr:from>
    <xdr:to>
      <xdr:col>9</xdr:col>
      <xdr:colOff>152400</xdr:colOff>
      <xdr:row>192</xdr:row>
      <xdr:rowOff>161925</xdr:rowOff>
    </xdr:to>
    <xdr:pic>
      <xdr:nvPicPr>
        <xdr:cNvPr id="1053" name="Picture 105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27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192</xdr:row>
      <xdr:rowOff>0</xdr:rowOff>
    </xdr:from>
    <xdr:to>
      <xdr:col>9</xdr:col>
      <xdr:colOff>314325</xdr:colOff>
      <xdr:row>192</xdr:row>
      <xdr:rowOff>161925</xdr:rowOff>
    </xdr:to>
    <xdr:pic>
      <xdr:nvPicPr>
        <xdr:cNvPr id="1054" name="Picture 105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27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152400</xdr:colOff>
      <xdr:row>202</xdr:row>
      <xdr:rowOff>152400</xdr:rowOff>
    </xdr:to>
    <xdr:pic>
      <xdr:nvPicPr>
        <xdr:cNvPr id="1055" name="Picture 105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465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202</xdr:row>
      <xdr:rowOff>0</xdr:rowOff>
    </xdr:from>
    <xdr:to>
      <xdr:col>9</xdr:col>
      <xdr:colOff>314325</xdr:colOff>
      <xdr:row>202</xdr:row>
      <xdr:rowOff>152400</xdr:rowOff>
    </xdr:to>
    <xdr:pic>
      <xdr:nvPicPr>
        <xdr:cNvPr id="1056" name="Picture 105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465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152400</xdr:colOff>
      <xdr:row>199</xdr:row>
      <xdr:rowOff>152400</xdr:rowOff>
    </xdr:to>
    <xdr:pic>
      <xdr:nvPicPr>
        <xdr:cNvPr id="1057" name="Picture 105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413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199</xdr:row>
      <xdr:rowOff>0</xdr:rowOff>
    </xdr:from>
    <xdr:to>
      <xdr:col>9</xdr:col>
      <xdr:colOff>314325</xdr:colOff>
      <xdr:row>199</xdr:row>
      <xdr:rowOff>152400</xdr:rowOff>
    </xdr:to>
    <xdr:pic>
      <xdr:nvPicPr>
        <xdr:cNvPr id="1058" name="Picture 105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413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152400</xdr:colOff>
      <xdr:row>193</xdr:row>
      <xdr:rowOff>152400</xdr:rowOff>
    </xdr:to>
    <xdr:pic>
      <xdr:nvPicPr>
        <xdr:cNvPr id="1059" name="Picture 105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294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193</xdr:row>
      <xdr:rowOff>0</xdr:rowOff>
    </xdr:from>
    <xdr:to>
      <xdr:col>9</xdr:col>
      <xdr:colOff>314325</xdr:colOff>
      <xdr:row>193</xdr:row>
      <xdr:rowOff>152400</xdr:rowOff>
    </xdr:to>
    <xdr:pic>
      <xdr:nvPicPr>
        <xdr:cNvPr id="1060" name="Picture 105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294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152400</xdr:colOff>
      <xdr:row>200</xdr:row>
      <xdr:rowOff>161925</xdr:rowOff>
    </xdr:to>
    <xdr:pic>
      <xdr:nvPicPr>
        <xdr:cNvPr id="1061" name="Picture 106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430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200</xdr:row>
      <xdr:rowOff>0</xdr:rowOff>
    </xdr:from>
    <xdr:to>
      <xdr:col>9</xdr:col>
      <xdr:colOff>314325</xdr:colOff>
      <xdr:row>200</xdr:row>
      <xdr:rowOff>161925</xdr:rowOff>
    </xdr:to>
    <xdr:pic>
      <xdr:nvPicPr>
        <xdr:cNvPr id="1062" name="Picture 106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430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152400</xdr:colOff>
      <xdr:row>181</xdr:row>
      <xdr:rowOff>152400</xdr:rowOff>
    </xdr:to>
    <xdr:pic>
      <xdr:nvPicPr>
        <xdr:cNvPr id="1063" name="Picture 106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088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181</xdr:row>
      <xdr:rowOff>0</xdr:rowOff>
    </xdr:from>
    <xdr:to>
      <xdr:col>9</xdr:col>
      <xdr:colOff>314325</xdr:colOff>
      <xdr:row>181</xdr:row>
      <xdr:rowOff>152400</xdr:rowOff>
    </xdr:to>
    <xdr:pic>
      <xdr:nvPicPr>
        <xdr:cNvPr id="1064" name="Picture 106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088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183</xdr:row>
      <xdr:rowOff>0</xdr:rowOff>
    </xdr:from>
    <xdr:to>
      <xdr:col>9</xdr:col>
      <xdr:colOff>152400</xdr:colOff>
      <xdr:row>183</xdr:row>
      <xdr:rowOff>152400</xdr:rowOff>
    </xdr:to>
    <xdr:pic>
      <xdr:nvPicPr>
        <xdr:cNvPr id="1065" name="Picture 106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123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183</xdr:row>
      <xdr:rowOff>0</xdr:rowOff>
    </xdr:from>
    <xdr:to>
      <xdr:col>9</xdr:col>
      <xdr:colOff>314325</xdr:colOff>
      <xdr:row>183</xdr:row>
      <xdr:rowOff>152400</xdr:rowOff>
    </xdr:to>
    <xdr:pic>
      <xdr:nvPicPr>
        <xdr:cNvPr id="1066" name="Picture 106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123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152400</xdr:colOff>
      <xdr:row>194</xdr:row>
      <xdr:rowOff>161925</xdr:rowOff>
    </xdr:to>
    <xdr:pic>
      <xdr:nvPicPr>
        <xdr:cNvPr id="1067" name="Picture 106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311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194</xdr:row>
      <xdr:rowOff>0</xdr:rowOff>
    </xdr:from>
    <xdr:to>
      <xdr:col>9</xdr:col>
      <xdr:colOff>314325</xdr:colOff>
      <xdr:row>194</xdr:row>
      <xdr:rowOff>161925</xdr:rowOff>
    </xdr:to>
    <xdr:pic>
      <xdr:nvPicPr>
        <xdr:cNvPr id="1068" name="Picture 106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311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189</xdr:row>
      <xdr:rowOff>0</xdr:rowOff>
    </xdr:from>
    <xdr:to>
      <xdr:col>9</xdr:col>
      <xdr:colOff>152400</xdr:colOff>
      <xdr:row>189</xdr:row>
      <xdr:rowOff>152400</xdr:rowOff>
    </xdr:to>
    <xdr:pic>
      <xdr:nvPicPr>
        <xdr:cNvPr id="1069" name="Picture 106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226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189</xdr:row>
      <xdr:rowOff>0</xdr:rowOff>
    </xdr:from>
    <xdr:to>
      <xdr:col>9</xdr:col>
      <xdr:colOff>314325</xdr:colOff>
      <xdr:row>189</xdr:row>
      <xdr:rowOff>152400</xdr:rowOff>
    </xdr:to>
    <xdr:pic>
      <xdr:nvPicPr>
        <xdr:cNvPr id="1070" name="Picture 106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226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152400</xdr:colOff>
      <xdr:row>184</xdr:row>
      <xdr:rowOff>161925</xdr:rowOff>
    </xdr:to>
    <xdr:pic>
      <xdr:nvPicPr>
        <xdr:cNvPr id="1071" name="Picture 107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140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184</xdr:row>
      <xdr:rowOff>0</xdr:rowOff>
    </xdr:from>
    <xdr:to>
      <xdr:col>9</xdr:col>
      <xdr:colOff>314325</xdr:colOff>
      <xdr:row>184</xdr:row>
      <xdr:rowOff>161925</xdr:rowOff>
    </xdr:to>
    <xdr:pic>
      <xdr:nvPicPr>
        <xdr:cNvPr id="1072" name="Picture 107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140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</xdr:row>
      <xdr:rowOff>0</xdr:rowOff>
    </xdr:from>
    <xdr:to>
      <xdr:col>9</xdr:col>
      <xdr:colOff>152400</xdr:colOff>
      <xdr:row>195</xdr:row>
      <xdr:rowOff>152400</xdr:rowOff>
    </xdr:to>
    <xdr:pic>
      <xdr:nvPicPr>
        <xdr:cNvPr id="1073" name="Picture 107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328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195</xdr:row>
      <xdr:rowOff>0</xdr:rowOff>
    </xdr:from>
    <xdr:to>
      <xdr:col>9</xdr:col>
      <xdr:colOff>314325</xdr:colOff>
      <xdr:row>195</xdr:row>
      <xdr:rowOff>152400</xdr:rowOff>
    </xdr:to>
    <xdr:pic>
      <xdr:nvPicPr>
        <xdr:cNvPr id="1074" name="Picture 107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328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152400</xdr:colOff>
      <xdr:row>203</xdr:row>
      <xdr:rowOff>161925</xdr:rowOff>
    </xdr:to>
    <xdr:pic>
      <xdr:nvPicPr>
        <xdr:cNvPr id="1075" name="Picture 107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482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203</xdr:row>
      <xdr:rowOff>0</xdr:rowOff>
    </xdr:from>
    <xdr:to>
      <xdr:col>9</xdr:col>
      <xdr:colOff>314325</xdr:colOff>
      <xdr:row>203</xdr:row>
      <xdr:rowOff>161925</xdr:rowOff>
    </xdr:to>
    <xdr:pic>
      <xdr:nvPicPr>
        <xdr:cNvPr id="1076" name="Picture 107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482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152400</xdr:colOff>
      <xdr:row>185</xdr:row>
      <xdr:rowOff>152400</xdr:rowOff>
    </xdr:to>
    <xdr:pic>
      <xdr:nvPicPr>
        <xdr:cNvPr id="1077" name="Picture 107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157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185</xdr:row>
      <xdr:rowOff>0</xdr:rowOff>
    </xdr:from>
    <xdr:to>
      <xdr:col>9</xdr:col>
      <xdr:colOff>314325</xdr:colOff>
      <xdr:row>185</xdr:row>
      <xdr:rowOff>152400</xdr:rowOff>
    </xdr:to>
    <xdr:pic>
      <xdr:nvPicPr>
        <xdr:cNvPr id="1078" name="Picture 107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157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152400</xdr:colOff>
      <xdr:row>196</xdr:row>
      <xdr:rowOff>161925</xdr:rowOff>
    </xdr:to>
    <xdr:pic>
      <xdr:nvPicPr>
        <xdr:cNvPr id="1079" name="Picture 107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346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196</xdr:row>
      <xdr:rowOff>0</xdr:rowOff>
    </xdr:from>
    <xdr:to>
      <xdr:col>9</xdr:col>
      <xdr:colOff>314325</xdr:colOff>
      <xdr:row>196</xdr:row>
      <xdr:rowOff>161925</xdr:rowOff>
    </xdr:to>
    <xdr:pic>
      <xdr:nvPicPr>
        <xdr:cNvPr id="1080" name="Picture 107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346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152400</xdr:colOff>
      <xdr:row>197</xdr:row>
      <xdr:rowOff>152400</xdr:rowOff>
    </xdr:to>
    <xdr:pic>
      <xdr:nvPicPr>
        <xdr:cNvPr id="1081" name="Picture 108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379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197</xdr:row>
      <xdr:rowOff>0</xdr:rowOff>
    </xdr:from>
    <xdr:to>
      <xdr:col>9</xdr:col>
      <xdr:colOff>314325</xdr:colOff>
      <xdr:row>197</xdr:row>
      <xdr:rowOff>152400</xdr:rowOff>
    </xdr:to>
    <xdr:pic>
      <xdr:nvPicPr>
        <xdr:cNvPr id="1082" name="Picture 108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379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152400</xdr:colOff>
      <xdr:row>190</xdr:row>
      <xdr:rowOff>161925</xdr:rowOff>
    </xdr:to>
    <xdr:pic>
      <xdr:nvPicPr>
        <xdr:cNvPr id="1083" name="Picture 108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243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152400</xdr:colOff>
      <xdr:row>187</xdr:row>
      <xdr:rowOff>152400</xdr:rowOff>
    </xdr:to>
    <xdr:pic>
      <xdr:nvPicPr>
        <xdr:cNvPr id="1084" name="Picture 108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191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186</xdr:row>
      <xdr:rowOff>0</xdr:rowOff>
    </xdr:from>
    <xdr:to>
      <xdr:col>9</xdr:col>
      <xdr:colOff>152400</xdr:colOff>
      <xdr:row>186</xdr:row>
      <xdr:rowOff>161925</xdr:rowOff>
    </xdr:to>
    <xdr:pic>
      <xdr:nvPicPr>
        <xdr:cNvPr id="1085" name="Picture 108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174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</xdr:row>
      <xdr:rowOff>0</xdr:rowOff>
    </xdr:from>
    <xdr:to>
      <xdr:col>9</xdr:col>
      <xdr:colOff>152400</xdr:colOff>
      <xdr:row>198</xdr:row>
      <xdr:rowOff>161925</xdr:rowOff>
    </xdr:to>
    <xdr:pic>
      <xdr:nvPicPr>
        <xdr:cNvPr id="1086" name="Picture 108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396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204</xdr:row>
      <xdr:rowOff>0</xdr:rowOff>
    </xdr:from>
    <xdr:to>
      <xdr:col>9</xdr:col>
      <xdr:colOff>152400</xdr:colOff>
      <xdr:row>204</xdr:row>
      <xdr:rowOff>152400</xdr:rowOff>
    </xdr:to>
    <xdr:pic>
      <xdr:nvPicPr>
        <xdr:cNvPr id="1087" name="Picture 108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499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204</xdr:row>
      <xdr:rowOff>0</xdr:rowOff>
    </xdr:from>
    <xdr:to>
      <xdr:col>9</xdr:col>
      <xdr:colOff>314325</xdr:colOff>
      <xdr:row>204</xdr:row>
      <xdr:rowOff>152400</xdr:rowOff>
    </xdr:to>
    <xdr:pic>
      <xdr:nvPicPr>
        <xdr:cNvPr id="1088" name="Picture 108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499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152400</xdr:colOff>
      <xdr:row>206</xdr:row>
      <xdr:rowOff>152400</xdr:rowOff>
    </xdr:to>
    <xdr:pic>
      <xdr:nvPicPr>
        <xdr:cNvPr id="1089" name="Picture 108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533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206</xdr:row>
      <xdr:rowOff>0</xdr:rowOff>
    </xdr:from>
    <xdr:to>
      <xdr:col>9</xdr:col>
      <xdr:colOff>314325</xdr:colOff>
      <xdr:row>206</xdr:row>
      <xdr:rowOff>152400</xdr:rowOff>
    </xdr:to>
    <xdr:pic>
      <xdr:nvPicPr>
        <xdr:cNvPr id="1090" name="Picture 108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533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217</xdr:row>
      <xdr:rowOff>0</xdr:rowOff>
    </xdr:from>
    <xdr:to>
      <xdr:col>9</xdr:col>
      <xdr:colOff>152400</xdr:colOff>
      <xdr:row>217</xdr:row>
      <xdr:rowOff>161925</xdr:rowOff>
    </xdr:to>
    <xdr:pic>
      <xdr:nvPicPr>
        <xdr:cNvPr id="1091" name="Picture 109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722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217</xdr:row>
      <xdr:rowOff>0</xdr:rowOff>
    </xdr:from>
    <xdr:to>
      <xdr:col>9</xdr:col>
      <xdr:colOff>314325</xdr:colOff>
      <xdr:row>217</xdr:row>
      <xdr:rowOff>161925</xdr:rowOff>
    </xdr:to>
    <xdr:pic>
      <xdr:nvPicPr>
        <xdr:cNvPr id="1092" name="Picture 109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722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</xdr:row>
      <xdr:rowOff>0</xdr:rowOff>
    </xdr:from>
    <xdr:to>
      <xdr:col>9</xdr:col>
      <xdr:colOff>152400</xdr:colOff>
      <xdr:row>218</xdr:row>
      <xdr:rowOff>152400</xdr:rowOff>
    </xdr:to>
    <xdr:pic>
      <xdr:nvPicPr>
        <xdr:cNvPr id="1093" name="Picture 109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739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218</xdr:row>
      <xdr:rowOff>0</xdr:rowOff>
    </xdr:from>
    <xdr:to>
      <xdr:col>9</xdr:col>
      <xdr:colOff>314325</xdr:colOff>
      <xdr:row>218</xdr:row>
      <xdr:rowOff>152400</xdr:rowOff>
    </xdr:to>
    <xdr:pic>
      <xdr:nvPicPr>
        <xdr:cNvPr id="1094" name="Picture 109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739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207</xdr:row>
      <xdr:rowOff>0</xdr:rowOff>
    </xdr:from>
    <xdr:to>
      <xdr:col>9</xdr:col>
      <xdr:colOff>152400</xdr:colOff>
      <xdr:row>207</xdr:row>
      <xdr:rowOff>161925</xdr:rowOff>
    </xdr:to>
    <xdr:pic>
      <xdr:nvPicPr>
        <xdr:cNvPr id="1095" name="Picture 109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550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207</xdr:row>
      <xdr:rowOff>0</xdr:rowOff>
    </xdr:from>
    <xdr:to>
      <xdr:col>9</xdr:col>
      <xdr:colOff>314325</xdr:colOff>
      <xdr:row>207</xdr:row>
      <xdr:rowOff>161925</xdr:rowOff>
    </xdr:to>
    <xdr:pic>
      <xdr:nvPicPr>
        <xdr:cNvPr id="1096" name="Picture 109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550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</xdr:row>
      <xdr:rowOff>0</xdr:rowOff>
    </xdr:from>
    <xdr:to>
      <xdr:col>9</xdr:col>
      <xdr:colOff>152400</xdr:colOff>
      <xdr:row>219</xdr:row>
      <xdr:rowOff>161925</xdr:rowOff>
    </xdr:to>
    <xdr:pic>
      <xdr:nvPicPr>
        <xdr:cNvPr id="1097" name="Picture 109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756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219</xdr:row>
      <xdr:rowOff>0</xdr:rowOff>
    </xdr:from>
    <xdr:to>
      <xdr:col>9</xdr:col>
      <xdr:colOff>314325</xdr:colOff>
      <xdr:row>219</xdr:row>
      <xdr:rowOff>161925</xdr:rowOff>
    </xdr:to>
    <xdr:pic>
      <xdr:nvPicPr>
        <xdr:cNvPr id="1098" name="Picture 109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756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152400</xdr:colOff>
      <xdr:row>220</xdr:row>
      <xdr:rowOff>152400</xdr:rowOff>
    </xdr:to>
    <xdr:pic>
      <xdr:nvPicPr>
        <xdr:cNvPr id="1099" name="Picture 109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773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220</xdr:row>
      <xdr:rowOff>0</xdr:rowOff>
    </xdr:from>
    <xdr:to>
      <xdr:col>9</xdr:col>
      <xdr:colOff>314325</xdr:colOff>
      <xdr:row>220</xdr:row>
      <xdr:rowOff>152400</xdr:rowOff>
    </xdr:to>
    <xdr:pic>
      <xdr:nvPicPr>
        <xdr:cNvPr id="1100" name="Picture 109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773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152400</xdr:colOff>
      <xdr:row>205</xdr:row>
      <xdr:rowOff>161925</xdr:rowOff>
    </xdr:to>
    <xdr:pic>
      <xdr:nvPicPr>
        <xdr:cNvPr id="1101" name="Picture 110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516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205</xdr:row>
      <xdr:rowOff>0</xdr:rowOff>
    </xdr:from>
    <xdr:to>
      <xdr:col>9</xdr:col>
      <xdr:colOff>314325</xdr:colOff>
      <xdr:row>205</xdr:row>
      <xdr:rowOff>161925</xdr:rowOff>
    </xdr:to>
    <xdr:pic>
      <xdr:nvPicPr>
        <xdr:cNvPr id="1102" name="Picture 110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516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152400</xdr:colOff>
      <xdr:row>208</xdr:row>
      <xdr:rowOff>152400</xdr:rowOff>
    </xdr:to>
    <xdr:pic>
      <xdr:nvPicPr>
        <xdr:cNvPr id="1103" name="Picture 110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568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208</xdr:row>
      <xdr:rowOff>0</xdr:rowOff>
    </xdr:from>
    <xdr:to>
      <xdr:col>9</xdr:col>
      <xdr:colOff>314325</xdr:colOff>
      <xdr:row>208</xdr:row>
      <xdr:rowOff>152400</xdr:rowOff>
    </xdr:to>
    <xdr:pic>
      <xdr:nvPicPr>
        <xdr:cNvPr id="1104" name="Picture 110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568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216</xdr:row>
      <xdr:rowOff>0</xdr:rowOff>
    </xdr:from>
    <xdr:to>
      <xdr:col>9</xdr:col>
      <xdr:colOff>152400</xdr:colOff>
      <xdr:row>216</xdr:row>
      <xdr:rowOff>152400</xdr:rowOff>
    </xdr:to>
    <xdr:pic>
      <xdr:nvPicPr>
        <xdr:cNvPr id="1105" name="Picture 110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705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216</xdr:row>
      <xdr:rowOff>0</xdr:rowOff>
    </xdr:from>
    <xdr:to>
      <xdr:col>9</xdr:col>
      <xdr:colOff>314325</xdr:colOff>
      <xdr:row>216</xdr:row>
      <xdr:rowOff>152400</xdr:rowOff>
    </xdr:to>
    <xdr:pic>
      <xdr:nvPicPr>
        <xdr:cNvPr id="1106" name="Picture 110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705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215</xdr:row>
      <xdr:rowOff>0</xdr:rowOff>
    </xdr:from>
    <xdr:to>
      <xdr:col>9</xdr:col>
      <xdr:colOff>152400</xdr:colOff>
      <xdr:row>215</xdr:row>
      <xdr:rowOff>161925</xdr:rowOff>
    </xdr:to>
    <xdr:pic>
      <xdr:nvPicPr>
        <xdr:cNvPr id="1107" name="Picture 110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68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215</xdr:row>
      <xdr:rowOff>0</xdr:rowOff>
    </xdr:from>
    <xdr:to>
      <xdr:col>9</xdr:col>
      <xdr:colOff>314325</xdr:colOff>
      <xdr:row>215</xdr:row>
      <xdr:rowOff>161925</xdr:rowOff>
    </xdr:to>
    <xdr:pic>
      <xdr:nvPicPr>
        <xdr:cNvPr id="1108" name="Picture 110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68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</xdr:row>
      <xdr:rowOff>0</xdr:rowOff>
    </xdr:from>
    <xdr:to>
      <xdr:col>9</xdr:col>
      <xdr:colOff>152400</xdr:colOff>
      <xdr:row>221</xdr:row>
      <xdr:rowOff>161925</xdr:rowOff>
    </xdr:to>
    <xdr:pic>
      <xdr:nvPicPr>
        <xdr:cNvPr id="1109" name="Picture 110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221</xdr:row>
      <xdr:rowOff>0</xdr:rowOff>
    </xdr:from>
    <xdr:to>
      <xdr:col>9</xdr:col>
      <xdr:colOff>314325</xdr:colOff>
      <xdr:row>221</xdr:row>
      <xdr:rowOff>161925</xdr:rowOff>
    </xdr:to>
    <xdr:pic>
      <xdr:nvPicPr>
        <xdr:cNvPr id="1110" name="Picture 110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9</xdr:col>
      <xdr:colOff>152400</xdr:colOff>
      <xdr:row>210</xdr:row>
      <xdr:rowOff>152400</xdr:rowOff>
    </xdr:to>
    <xdr:pic>
      <xdr:nvPicPr>
        <xdr:cNvPr id="1111" name="Picture 111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602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210</xdr:row>
      <xdr:rowOff>0</xdr:rowOff>
    </xdr:from>
    <xdr:to>
      <xdr:col>9</xdr:col>
      <xdr:colOff>314325</xdr:colOff>
      <xdr:row>210</xdr:row>
      <xdr:rowOff>152400</xdr:rowOff>
    </xdr:to>
    <xdr:pic>
      <xdr:nvPicPr>
        <xdr:cNvPr id="1112" name="Picture 111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602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152400</xdr:colOff>
      <xdr:row>209</xdr:row>
      <xdr:rowOff>161925</xdr:rowOff>
    </xdr:to>
    <xdr:pic>
      <xdr:nvPicPr>
        <xdr:cNvPr id="1113" name="Picture 111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585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209</xdr:row>
      <xdr:rowOff>0</xdr:rowOff>
    </xdr:from>
    <xdr:to>
      <xdr:col>9</xdr:col>
      <xdr:colOff>314325</xdr:colOff>
      <xdr:row>209</xdr:row>
      <xdr:rowOff>161925</xdr:rowOff>
    </xdr:to>
    <xdr:pic>
      <xdr:nvPicPr>
        <xdr:cNvPr id="1114" name="Picture 111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585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152400</xdr:colOff>
      <xdr:row>211</xdr:row>
      <xdr:rowOff>161925</xdr:rowOff>
    </xdr:to>
    <xdr:pic>
      <xdr:nvPicPr>
        <xdr:cNvPr id="1115" name="Picture 111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61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228</xdr:row>
      <xdr:rowOff>0</xdr:rowOff>
    </xdr:from>
    <xdr:to>
      <xdr:col>9</xdr:col>
      <xdr:colOff>152400</xdr:colOff>
      <xdr:row>228</xdr:row>
      <xdr:rowOff>152400</xdr:rowOff>
    </xdr:to>
    <xdr:pic>
      <xdr:nvPicPr>
        <xdr:cNvPr id="1116" name="Picture 111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91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228</xdr:row>
      <xdr:rowOff>0</xdr:rowOff>
    </xdr:from>
    <xdr:to>
      <xdr:col>9</xdr:col>
      <xdr:colOff>314325</xdr:colOff>
      <xdr:row>228</xdr:row>
      <xdr:rowOff>152400</xdr:rowOff>
    </xdr:to>
    <xdr:pic>
      <xdr:nvPicPr>
        <xdr:cNvPr id="1117" name="Picture 111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91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229</xdr:row>
      <xdr:rowOff>0</xdr:rowOff>
    </xdr:from>
    <xdr:to>
      <xdr:col>9</xdr:col>
      <xdr:colOff>152400</xdr:colOff>
      <xdr:row>229</xdr:row>
      <xdr:rowOff>161925</xdr:rowOff>
    </xdr:to>
    <xdr:pic>
      <xdr:nvPicPr>
        <xdr:cNvPr id="1118" name="Picture 111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92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229</xdr:row>
      <xdr:rowOff>0</xdr:rowOff>
    </xdr:from>
    <xdr:to>
      <xdr:col>9</xdr:col>
      <xdr:colOff>314325</xdr:colOff>
      <xdr:row>229</xdr:row>
      <xdr:rowOff>161925</xdr:rowOff>
    </xdr:to>
    <xdr:pic>
      <xdr:nvPicPr>
        <xdr:cNvPr id="1119" name="Picture 111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92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</xdr:row>
      <xdr:rowOff>0</xdr:rowOff>
    </xdr:from>
    <xdr:to>
      <xdr:col>9</xdr:col>
      <xdr:colOff>152400</xdr:colOff>
      <xdr:row>222</xdr:row>
      <xdr:rowOff>152400</xdr:rowOff>
    </xdr:to>
    <xdr:pic>
      <xdr:nvPicPr>
        <xdr:cNvPr id="1120" name="Picture 111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808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222</xdr:row>
      <xdr:rowOff>0</xdr:rowOff>
    </xdr:from>
    <xdr:to>
      <xdr:col>9</xdr:col>
      <xdr:colOff>314325</xdr:colOff>
      <xdr:row>222</xdr:row>
      <xdr:rowOff>152400</xdr:rowOff>
    </xdr:to>
    <xdr:pic>
      <xdr:nvPicPr>
        <xdr:cNvPr id="1121" name="Picture 112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808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</xdr:row>
      <xdr:rowOff>0</xdr:rowOff>
    </xdr:from>
    <xdr:to>
      <xdr:col>9</xdr:col>
      <xdr:colOff>152400</xdr:colOff>
      <xdr:row>226</xdr:row>
      <xdr:rowOff>152400</xdr:rowOff>
    </xdr:to>
    <xdr:pic>
      <xdr:nvPicPr>
        <xdr:cNvPr id="1122" name="Picture 112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876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223</xdr:row>
      <xdr:rowOff>0</xdr:rowOff>
    </xdr:from>
    <xdr:to>
      <xdr:col>9</xdr:col>
      <xdr:colOff>152400</xdr:colOff>
      <xdr:row>223</xdr:row>
      <xdr:rowOff>161925</xdr:rowOff>
    </xdr:to>
    <xdr:pic>
      <xdr:nvPicPr>
        <xdr:cNvPr id="1123" name="Picture 112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825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</xdr:row>
      <xdr:rowOff>0</xdr:rowOff>
    </xdr:from>
    <xdr:to>
      <xdr:col>9</xdr:col>
      <xdr:colOff>152400</xdr:colOff>
      <xdr:row>224</xdr:row>
      <xdr:rowOff>152400</xdr:rowOff>
    </xdr:to>
    <xdr:pic>
      <xdr:nvPicPr>
        <xdr:cNvPr id="1124" name="Picture 112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842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</xdr:row>
      <xdr:rowOff>0</xdr:rowOff>
    </xdr:from>
    <xdr:to>
      <xdr:col>9</xdr:col>
      <xdr:colOff>152400</xdr:colOff>
      <xdr:row>225</xdr:row>
      <xdr:rowOff>161925</xdr:rowOff>
    </xdr:to>
    <xdr:pic>
      <xdr:nvPicPr>
        <xdr:cNvPr id="1125" name="Picture 112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859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9</xdr:col>
      <xdr:colOff>152400</xdr:colOff>
      <xdr:row>240</xdr:row>
      <xdr:rowOff>152400</xdr:rowOff>
    </xdr:to>
    <xdr:pic>
      <xdr:nvPicPr>
        <xdr:cNvPr id="1126" name="Picture 112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149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240</xdr:row>
      <xdr:rowOff>0</xdr:rowOff>
    </xdr:from>
    <xdr:to>
      <xdr:col>9</xdr:col>
      <xdr:colOff>314325</xdr:colOff>
      <xdr:row>240</xdr:row>
      <xdr:rowOff>152400</xdr:rowOff>
    </xdr:to>
    <xdr:pic>
      <xdr:nvPicPr>
        <xdr:cNvPr id="1127" name="Picture 112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149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240</xdr:row>
      <xdr:rowOff>0</xdr:rowOff>
    </xdr:from>
    <xdr:to>
      <xdr:col>9</xdr:col>
      <xdr:colOff>476250</xdr:colOff>
      <xdr:row>240</xdr:row>
      <xdr:rowOff>152400</xdr:rowOff>
    </xdr:to>
    <xdr:pic>
      <xdr:nvPicPr>
        <xdr:cNvPr id="1128" name="Picture 112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149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241</xdr:row>
      <xdr:rowOff>0</xdr:rowOff>
    </xdr:from>
    <xdr:to>
      <xdr:col>9</xdr:col>
      <xdr:colOff>152400</xdr:colOff>
      <xdr:row>241</xdr:row>
      <xdr:rowOff>161925</xdr:rowOff>
    </xdr:to>
    <xdr:pic>
      <xdr:nvPicPr>
        <xdr:cNvPr id="1129" name="Picture 112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166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241</xdr:row>
      <xdr:rowOff>0</xdr:rowOff>
    </xdr:from>
    <xdr:to>
      <xdr:col>9</xdr:col>
      <xdr:colOff>314325</xdr:colOff>
      <xdr:row>241</xdr:row>
      <xdr:rowOff>161925</xdr:rowOff>
    </xdr:to>
    <xdr:pic>
      <xdr:nvPicPr>
        <xdr:cNvPr id="1130" name="Picture 112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166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230</xdr:row>
      <xdr:rowOff>0</xdr:rowOff>
    </xdr:from>
    <xdr:to>
      <xdr:col>9</xdr:col>
      <xdr:colOff>152400</xdr:colOff>
      <xdr:row>230</xdr:row>
      <xdr:rowOff>152400</xdr:rowOff>
    </xdr:to>
    <xdr:pic>
      <xdr:nvPicPr>
        <xdr:cNvPr id="1131" name="Picture 113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945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230</xdr:row>
      <xdr:rowOff>0</xdr:rowOff>
    </xdr:from>
    <xdr:to>
      <xdr:col>9</xdr:col>
      <xdr:colOff>314325</xdr:colOff>
      <xdr:row>230</xdr:row>
      <xdr:rowOff>152400</xdr:rowOff>
    </xdr:to>
    <xdr:pic>
      <xdr:nvPicPr>
        <xdr:cNvPr id="1132" name="Picture 113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945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231</xdr:row>
      <xdr:rowOff>0</xdr:rowOff>
    </xdr:from>
    <xdr:to>
      <xdr:col>9</xdr:col>
      <xdr:colOff>152400</xdr:colOff>
      <xdr:row>231</xdr:row>
      <xdr:rowOff>161925</xdr:rowOff>
    </xdr:to>
    <xdr:pic>
      <xdr:nvPicPr>
        <xdr:cNvPr id="1133" name="Picture 113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96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231</xdr:row>
      <xdr:rowOff>0</xdr:rowOff>
    </xdr:from>
    <xdr:to>
      <xdr:col>9</xdr:col>
      <xdr:colOff>314325</xdr:colOff>
      <xdr:row>231</xdr:row>
      <xdr:rowOff>161925</xdr:rowOff>
    </xdr:to>
    <xdr:pic>
      <xdr:nvPicPr>
        <xdr:cNvPr id="1134" name="Picture 113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396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242</xdr:row>
      <xdr:rowOff>0</xdr:rowOff>
    </xdr:from>
    <xdr:to>
      <xdr:col>9</xdr:col>
      <xdr:colOff>152400</xdr:colOff>
      <xdr:row>242</xdr:row>
      <xdr:rowOff>152400</xdr:rowOff>
    </xdr:to>
    <xdr:pic>
      <xdr:nvPicPr>
        <xdr:cNvPr id="1135" name="Picture 113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18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242</xdr:row>
      <xdr:rowOff>0</xdr:rowOff>
    </xdr:from>
    <xdr:to>
      <xdr:col>9</xdr:col>
      <xdr:colOff>314325</xdr:colOff>
      <xdr:row>242</xdr:row>
      <xdr:rowOff>152400</xdr:rowOff>
    </xdr:to>
    <xdr:pic>
      <xdr:nvPicPr>
        <xdr:cNvPr id="1136" name="Picture 113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18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237</xdr:row>
      <xdr:rowOff>0</xdr:rowOff>
    </xdr:from>
    <xdr:to>
      <xdr:col>9</xdr:col>
      <xdr:colOff>152400</xdr:colOff>
      <xdr:row>237</xdr:row>
      <xdr:rowOff>152400</xdr:rowOff>
    </xdr:to>
    <xdr:pic>
      <xdr:nvPicPr>
        <xdr:cNvPr id="1137" name="Picture 113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06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237</xdr:row>
      <xdr:rowOff>0</xdr:rowOff>
    </xdr:from>
    <xdr:to>
      <xdr:col>9</xdr:col>
      <xdr:colOff>314325</xdr:colOff>
      <xdr:row>237</xdr:row>
      <xdr:rowOff>152400</xdr:rowOff>
    </xdr:to>
    <xdr:pic>
      <xdr:nvPicPr>
        <xdr:cNvPr id="1138" name="Picture 113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06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232</xdr:row>
      <xdr:rowOff>0</xdr:rowOff>
    </xdr:from>
    <xdr:to>
      <xdr:col>9</xdr:col>
      <xdr:colOff>152400</xdr:colOff>
      <xdr:row>232</xdr:row>
      <xdr:rowOff>152400</xdr:rowOff>
    </xdr:to>
    <xdr:pic>
      <xdr:nvPicPr>
        <xdr:cNvPr id="1139" name="Picture 113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979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233</xdr:row>
      <xdr:rowOff>0</xdr:rowOff>
    </xdr:from>
    <xdr:to>
      <xdr:col>9</xdr:col>
      <xdr:colOff>152400</xdr:colOff>
      <xdr:row>233</xdr:row>
      <xdr:rowOff>161925</xdr:rowOff>
    </xdr:to>
    <xdr:pic>
      <xdr:nvPicPr>
        <xdr:cNvPr id="1140" name="Picture 113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99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234</xdr:row>
      <xdr:rowOff>0</xdr:rowOff>
    </xdr:from>
    <xdr:to>
      <xdr:col>9</xdr:col>
      <xdr:colOff>152400</xdr:colOff>
      <xdr:row>234</xdr:row>
      <xdr:rowOff>152400</xdr:rowOff>
    </xdr:to>
    <xdr:pic>
      <xdr:nvPicPr>
        <xdr:cNvPr id="1141" name="Picture 114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013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252</xdr:row>
      <xdr:rowOff>0</xdr:rowOff>
    </xdr:from>
    <xdr:to>
      <xdr:col>9</xdr:col>
      <xdr:colOff>152400</xdr:colOff>
      <xdr:row>252</xdr:row>
      <xdr:rowOff>152400</xdr:rowOff>
    </xdr:to>
    <xdr:pic>
      <xdr:nvPicPr>
        <xdr:cNvPr id="1142" name="Picture 114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354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252</xdr:row>
      <xdr:rowOff>0</xdr:rowOff>
    </xdr:from>
    <xdr:to>
      <xdr:col>9</xdr:col>
      <xdr:colOff>314325</xdr:colOff>
      <xdr:row>252</xdr:row>
      <xdr:rowOff>152400</xdr:rowOff>
    </xdr:to>
    <xdr:pic>
      <xdr:nvPicPr>
        <xdr:cNvPr id="1143" name="Picture 114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354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253</xdr:row>
      <xdr:rowOff>0</xdr:rowOff>
    </xdr:from>
    <xdr:to>
      <xdr:col>9</xdr:col>
      <xdr:colOff>152400</xdr:colOff>
      <xdr:row>253</xdr:row>
      <xdr:rowOff>161925</xdr:rowOff>
    </xdr:to>
    <xdr:pic>
      <xdr:nvPicPr>
        <xdr:cNvPr id="1144" name="Picture 114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371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253</xdr:row>
      <xdr:rowOff>0</xdr:rowOff>
    </xdr:from>
    <xdr:to>
      <xdr:col>9</xdr:col>
      <xdr:colOff>314325</xdr:colOff>
      <xdr:row>253</xdr:row>
      <xdr:rowOff>161925</xdr:rowOff>
    </xdr:to>
    <xdr:pic>
      <xdr:nvPicPr>
        <xdr:cNvPr id="1145" name="Picture 114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371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250</xdr:row>
      <xdr:rowOff>0</xdr:rowOff>
    </xdr:from>
    <xdr:to>
      <xdr:col>9</xdr:col>
      <xdr:colOff>152400</xdr:colOff>
      <xdr:row>250</xdr:row>
      <xdr:rowOff>152400</xdr:rowOff>
    </xdr:to>
    <xdr:pic>
      <xdr:nvPicPr>
        <xdr:cNvPr id="1146" name="Picture 114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32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250</xdr:row>
      <xdr:rowOff>0</xdr:rowOff>
    </xdr:from>
    <xdr:to>
      <xdr:col>9</xdr:col>
      <xdr:colOff>314325</xdr:colOff>
      <xdr:row>250</xdr:row>
      <xdr:rowOff>152400</xdr:rowOff>
    </xdr:to>
    <xdr:pic>
      <xdr:nvPicPr>
        <xdr:cNvPr id="1147" name="Picture 114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32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251</xdr:row>
      <xdr:rowOff>0</xdr:rowOff>
    </xdr:from>
    <xdr:to>
      <xdr:col>9</xdr:col>
      <xdr:colOff>152400</xdr:colOff>
      <xdr:row>251</xdr:row>
      <xdr:rowOff>161925</xdr:rowOff>
    </xdr:to>
    <xdr:pic>
      <xdr:nvPicPr>
        <xdr:cNvPr id="1148" name="Picture 114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337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254</xdr:row>
      <xdr:rowOff>0</xdr:rowOff>
    </xdr:from>
    <xdr:to>
      <xdr:col>9</xdr:col>
      <xdr:colOff>152400</xdr:colOff>
      <xdr:row>254</xdr:row>
      <xdr:rowOff>152400</xdr:rowOff>
    </xdr:to>
    <xdr:pic>
      <xdr:nvPicPr>
        <xdr:cNvPr id="1149" name="Picture 114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38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243</xdr:row>
      <xdr:rowOff>0</xdr:rowOff>
    </xdr:from>
    <xdr:to>
      <xdr:col>9</xdr:col>
      <xdr:colOff>152400</xdr:colOff>
      <xdr:row>243</xdr:row>
      <xdr:rowOff>161925</xdr:rowOff>
    </xdr:to>
    <xdr:pic>
      <xdr:nvPicPr>
        <xdr:cNvPr id="1150" name="Picture 114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200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244</xdr:row>
      <xdr:rowOff>0</xdr:rowOff>
    </xdr:from>
    <xdr:to>
      <xdr:col>9</xdr:col>
      <xdr:colOff>152400</xdr:colOff>
      <xdr:row>244</xdr:row>
      <xdr:rowOff>152400</xdr:rowOff>
    </xdr:to>
    <xdr:pic>
      <xdr:nvPicPr>
        <xdr:cNvPr id="1151" name="Picture 115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217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245</xdr:row>
      <xdr:rowOff>0</xdr:rowOff>
    </xdr:from>
    <xdr:to>
      <xdr:col>9</xdr:col>
      <xdr:colOff>152400</xdr:colOff>
      <xdr:row>245</xdr:row>
      <xdr:rowOff>161925</xdr:rowOff>
    </xdr:to>
    <xdr:pic>
      <xdr:nvPicPr>
        <xdr:cNvPr id="1152" name="Picture 115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234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246</xdr:row>
      <xdr:rowOff>0</xdr:rowOff>
    </xdr:from>
    <xdr:to>
      <xdr:col>9</xdr:col>
      <xdr:colOff>152400</xdr:colOff>
      <xdr:row>246</xdr:row>
      <xdr:rowOff>152400</xdr:rowOff>
    </xdr:to>
    <xdr:pic>
      <xdr:nvPicPr>
        <xdr:cNvPr id="1153" name="Picture 115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25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255</xdr:row>
      <xdr:rowOff>0</xdr:rowOff>
    </xdr:from>
    <xdr:to>
      <xdr:col>9</xdr:col>
      <xdr:colOff>152400</xdr:colOff>
      <xdr:row>255</xdr:row>
      <xdr:rowOff>161925</xdr:rowOff>
    </xdr:to>
    <xdr:pic>
      <xdr:nvPicPr>
        <xdr:cNvPr id="1154" name="Picture 115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40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255</xdr:row>
      <xdr:rowOff>0</xdr:rowOff>
    </xdr:from>
    <xdr:to>
      <xdr:col>9</xdr:col>
      <xdr:colOff>314325</xdr:colOff>
      <xdr:row>255</xdr:row>
      <xdr:rowOff>161925</xdr:rowOff>
    </xdr:to>
    <xdr:pic>
      <xdr:nvPicPr>
        <xdr:cNvPr id="1155" name="Picture 115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40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255</xdr:row>
      <xdr:rowOff>0</xdr:rowOff>
    </xdr:from>
    <xdr:to>
      <xdr:col>9</xdr:col>
      <xdr:colOff>476250</xdr:colOff>
      <xdr:row>255</xdr:row>
      <xdr:rowOff>161925</xdr:rowOff>
    </xdr:to>
    <xdr:pic>
      <xdr:nvPicPr>
        <xdr:cNvPr id="1156" name="Picture 115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40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256</xdr:row>
      <xdr:rowOff>0</xdr:rowOff>
    </xdr:from>
    <xdr:to>
      <xdr:col>9</xdr:col>
      <xdr:colOff>152400</xdr:colOff>
      <xdr:row>256</xdr:row>
      <xdr:rowOff>152400</xdr:rowOff>
    </xdr:to>
    <xdr:pic>
      <xdr:nvPicPr>
        <xdr:cNvPr id="1157" name="Picture 115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42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256</xdr:row>
      <xdr:rowOff>0</xdr:rowOff>
    </xdr:from>
    <xdr:to>
      <xdr:col>9</xdr:col>
      <xdr:colOff>314325</xdr:colOff>
      <xdr:row>256</xdr:row>
      <xdr:rowOff>152400</xdr:rowOff>
    </xdr:to>
    <xdr:pic>
      <xdr:nvPicPr>
        <xdr:cNvPr id="1158" name="Picture 115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42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256</xdr:row>
      <xdr:rowOff>0</xdr:rowOff>
    </xdr:from>
    <xdr:to>
      <xdr:col>9</xdr:col>
      <xdr:colOff>476250</xdr:colOff>
      <xdr:row>256</xdr:row>
      <xdr:rowOff>152400</xdr:rowOff>
    </xdr:to>
    <xdr:pic>
      <xdr:nvPicPr>
        <xdr:cNvPr id="1159" name="Picture 115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42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269</xdr:row>
      <xdr:rowOff>0</xdr:rowOff>
    </xdr:from>
    <xdr:to>
      <xdr:col>9</xdr:col>
      <xdr:colOff>152400</xdr:colOff>
      <xdr:row>269</xdr:row>
      <xdr:rowOff>161925</xdr:rowOff>
    </xdr:to>
    <xdr:pic>
      <xdr:nvPicPr>
        <xdr:cNvPr id="1160" name="Picture 115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646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269</xdr:row>
      <xdr:rowOff>0</xdr:rowOff>
    </xdr:from>
    <xdr:to>
      <xdr:col>9</xdr:col>
      <xdr:colOff>314325</xdr:colOff>
      <xdr:row>269</xdr:row>
      <xdr:rowOff>161925</xdr:rowOff>
    </xdr:to>
    <xdr:pic>
      <xdr:nvPicPr>
        <xdr:cNvPr id="1161" name="Picture 116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646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269</xdr:row>
      <xdr:rowOff>0</xdr:rowOff>
    </xdr:from>
    <xdr:to>
      <xdr:col>9</xdr:col>
      <xdr:colOff>476250</xdr:colOff>
      <xdr:row>269</xdr:row>
      <xdr:rowOff>161925</xdr:rowOff>
    </xdr:to>
    <xdr:pic>
      <xdr:nvPicPr>
        <xdr:cNvPr id="1162" name="Picture 116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646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267</xdr:row>
      <xdr:rowOff>0</xdr:rowOff>
    </xdr:from>
    <xdr:to>
      <xdr:col>9</xdr:col>
      <xdr:colOff>152400</xdr:colOff>
      <xdr:row>267</xdr:row>
      <xdr:rowOff>161925</xdr:rowOff>
    </xdr:to>
    <xdr:pic>
      <xdr:nvPicPr>
        <xdr:cNvPr id="1163" name="Picture 116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612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267</xdr:row>
      <xdr:rowOff>0</xdr:rowOff>
    </xdr:from>
    <xdr:to>
      <xdr:col>9</xdr:col>
      <xdr:colOff>314325</xdr:colOff>
      <xdr:row>267</xdr:row>
      <xdr:rowOff>161925</xdr:rowOff>
    </xdr:to>
    <xdr:pic>
      <xdr:nvPicPr>
        <xdr:cNvPr id="1164" name="Picture 116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612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267</xdr:row>
      <xdr:rowOff>0</xdr:rowOff>
    </xdr:from>
    <xdr:to>
      <xdr:col>9</xdr:col>
      <xdr:colOff>476250</xdr:colOff>
      <xdr:row>267</xdr:row>
      <xdr:rowOff>161925</xdr:rowOff>
    </xdr:to>
    <xdr:pic>
      <xdr:nvPicPr>
        <xdr:cNvPr id="1165" name="Picture 116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612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268</xdr:row>
      <xdr:rowOff>0</xdr:rowOff>
    </xdr:from>
    <xdr:to>
      <xdr:col>9</xdr:col>
      <xdr:colOff>152400</xdr:colOff>
      <xdr:row>268</xdr:row>
      <xdr:rowOff>152400</xdr:rowOff>
    </xdr:to>
    <xdr:pic>
      <xdr:nvPicPr>
        <xdr:cNvPr id="1166" name="Picture 116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268</xdr:row>
      <xdr:rowOff>0</xdr:rowOff>
    </xdr:from>
    <xdr:to>
      <xdr:col>9</xdr:col>
      <xdr:colOff>314325</xdr:colOff>
      <xdr:row>268</xdr:row>
      <xdr:rowOff>152400</xdr:rowOff>
    </xdr:to>
    <xdr:pic>
      <xdr:nvPicPr>
        <xdr:cNvPr id="1167" name="Picture 116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268</xdr:row>
      <xdr:rowOff>0</xdr:rowOff>
    </xdr:from>
    <xdr:to>
      <xdr:col>9</xdr:col>
      <xdr:colOff>476250</xdr:colOff>
      <xdr:row>268</xdr:row>
      <xdr:rowOff>152400</xdr:rowOff>
    </xdr:to>
    <xdr:pic>
      <xdr:nvPicPr>
        <xdr:cNvPr id="1168" name="Picture 116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257</xdr:row>
      <xdr:rowOff>0</xdr:rowOff>
    </xdr:from>
    <xdr:to>
      <xdr:col>9</xdr:col>
      <xdr:colOff>152400</xdr:colOff>
      <xdr:row>257</xdr:row>
      <xdr:rowOff>161925</xdr:rowOff>
    </xdr:to>
    <xdr:pic>
      <xdr:nvPicPr>
        <xdr:cNvPr id="1169" name="Picture 116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440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257</xdr:row>
      <xdr:rowOff>0</xdr:rowOff>
    </xdr:from>
    <xdr:to>
      <xdr:col>9</xdr:col>
      <xdr:colOff>314325</xdr:colOff>
      <xdr:row>257</xdr:row>
      <xdr:rowOff>161925</xdr:rowOff>
    </xdr:to>
    <xdr:pic>
      <xdr:nvPicPr>
        <xdr:cNvPr id="1170" name="Picture 116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440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257</xdr:row>
      <xdr:rowOff>0</xdr:rowOff>
    </xdr:from>
    <xdr:to>
      <xdr:col>9</xdr:col>
      <xdr:colOff>476250</xdr:colOff>
      <xdr:row>257</xdr:row>
      <xdr:rowOff>161925</xdr:rowOff>
    </xdr:to>
    <xdr:pic>
      <xdr:nvPicPr>
        <xdr:cNvPr id="1171" name="Picture 117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440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258</xdr:row>
      <xdr:rowOff>0</xdr:rowOff>
    </xdr:from>
    <xdr:to>
      <xdr:col>9</xdr:col>
      <xdr:colOff>152400</xdr:colOff>
      <xdr:row>258</xdr:row>
      <xdr:rowOff>152400</xdr:rowOff>
    </xdr:to>
    <xdr:pic>
      <xdr:nvPicPr>
        <xdr:cNvPr id="1172" name="Picture 117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258</xdr:row>
      <xdr:rowOff>0</xdr:rowOff>
    </xdr:from>
    <xdr:to>
      <xdr:col>9</xdr:col>
      <xdr:colOff>314325</xdr:colOff>
      <xdr:row>258</xdr:row>
      <xdr:rowOff>152400</xdr:rowOff>
    </xdr:to>
    <xdr:pic>
      <xdr:nvPicPr>
        <xdr:cNvPr id="1173" name="Picture 117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258</xdr:row>
      <xdr:rowOff>0</xdr:rowOff>
    </xdr:from>
    <xdr:to>
      <xdr:col>9</xdr:col>
      <xdr:colOff>476250</xdr:colOff>
      <xdr:row>258</xdr:row>
      <xdr:rowOff>152400</xdr:rowOff>
    </xdr:to>
    <xdr:pic>
      <xdr:nvPicPr>
        <xdr:cNvPr id="1174" name="Picture 117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</xdr:row>
      <xdr:rowOff>0</xdr:rowOff>
    </xdr:from>
    <xdr:to>
      <xdr:col>9</xdr:col>
      <xdr:colOff>152400</xdr:colOff>
      <xdr:row>272</xdr:row>
      <xdr:rowOff>152400</xdr:rowOff>
    </xdr:to>
    <xdr:pic>
      <xdr:nvPicPr>
        <xdr:cNvPr id="1175" name="Picture 117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697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272</xdr:row>
      <xdr:rowOff>0</xdr:rowOff>
    </xdr:from>
    <xdr:to>
      <xdr:col>9</xdr:col>
      <xdr:colOff>314325</xdr:colOff>
      <xdr:row>272</xdr:row>
      <xdr:rowOff>152400</xdr:rowOff>
    </xdr:to>
    <xdr:pic>
      <xdr:nvPicPr>
        <xdr:cNvPr id="1176" name="Picture 117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697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272</xdr:row>
      <xdr:rowOff>0</xdr:rowOff>
    </xdr:from>
    <xdr:to>
      <xdr:col>9</xdr:col>
      <xdr:colOff>476250</xdr:colOff>
      <xdr:row>272</xdr:row>
      <xdr:rowOff>152400</xdr:rowOff>
    </xdr:to>
    <xdr:pic>
      <xdr:nvPicPr>
        <xdr:cNvPr id="1177" name="Picture 117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697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273</xdr:row>
      <xdr:rowOff>0</xdr:rowOff>
    </xdr:from>
    <xdr:to>
      <xdr:col>9</xdr:col>
      <xdr:colOff>152400</xdr:colOff>
      <xdr:row>273</xdr:row>
      <xdr:rowOff>161925</xdr:rowOff>
    </xdr:to>
    <xdr:pic>
      <xdr:nvPicPr>
        <xdr:cNvPr id="1178" name="Picture 117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71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273</xdr:row>
      <xdr:rowOff>0</xdr:rowOff>
    </xdr:from>
    <xdr:to>
      <xdr:col>9</xdr:col>
      <xdr:colOff>314325</xdr:colOff>
      <xdr:row>273</xdr:row>
      <xdr:rowOff>161925</xdr:rowOff>
    </xdr:to>
    <xdr:pic>
      <xdr:nvPicPr>
        <xdr:cNvPr id="1179" name="Picture 117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71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</xdr:row>
      <xdr:rowOff>0</xdr:rowOff>
    </xdr:from>
    <xdr:to>
      <xdr:col>9</xdr:col>
      <xdr:colOff>152400</xdr:colOff>
      <xdr:row>266</xdr:row>
      <xdr:rowOff>152400</xdr:rowOff>
    </xdr:to>
    <xdr:pic>
      <xdr:nvPicPr>
        <xdr:cNvPr id="1180" name="Picture 117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59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266</xdr:row>
      <xdr:rowOff>0</xdr:rowOff>
    </xdr:from>
    <xdr:to>
      <xdr:col>9</xdr:col>
      <xdr:colOff>314325</xdr:colOff>
      <xdr:row>266</xdr:row>
      <xdr:rowOff>152400</xdr:rowOff>
    </xdr:to>
    <xdr:pic>
      <xdr:nvPicPr>
        <xdr:cNvPr id="1181" name="Picture 118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59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270</xdr:row>
      <xdr:rowOff>0</xdr:rowOff>
    </xdr:from>
    <xdr:to>
      <xdr:col>9</xdr:col>
      <xdr:colOff>152400</xdr:colOff>
      <xdr:row>270</xdr:row>
      <xdr:rowOff>152400</xdr:rowOff>
    </xdr:to>
    <xdr:pic>
      <xdr:nvPicPr>
        <xdr:cNvPr id="1182" name="Picture 118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66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270</xdr:row>
      <xdr:rowOff>0</xdr:rowOff>
    </xdr:from>
    <xdr:to>
      <xdr:col>9</xdr:col>
      <xdr:colOff>314325</xdr:colOff>
      <xdr:row>270</xdr:row>
      <xdr:rowOff>152400</xdr:rowOff>
    </xdr:to>
    <xdr:pic>
      <xdr:nvPicPr>
        <xdr:cNvPr id="1183" name="Picture 118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66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259</xdr:row>
      <xdr:rowOff>0</xdr:rowOff>
    </xdr:from>
    <xdr:to>
      <xdr:col>9</xdr:col>
      <xdr:colOff>152400</xdr:colOff>
      <xdr:row>259</xdr:row>
      <xdr:rowOff>161925</xdr:rowOff>
    </xdr:to>
    <xdr:pic>
      <xdr:nvPicPr>
        <xdr:cNvPr id="1184" name="Picture 118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474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259</xdr:row>
      <xdr:rowOff>0</xdr:rowOff>
    </xdr:from>
    <xdr:to>
      <xdr:col>9</xdr:col>
      <xdr:colOff>314325</xdr:colOff>
      <xdr:row>259</xdr:row>
      <xdr:rowOff>161925</xdr:rowOff>
    </xdr:to>
    <xdr:pic>
      <xdr:nvPicPr>
        <xdr:cNvPr id="1185" name="Picture 118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474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</xdr:row>
      <xdr:rowOff>0</xdr:rowOff>
    </xdr:from>
    <xdr:to>
      <xdr:col>9</xdr:col>
      <xdr:colOff>152400</xdr:colOff>
      <xdr:row>260</xdr:row>
      <xdr:rowOff>152400</xdr:rowOff>
    </xdr:to>
    <xdr:pic>
      <xdr:nvPicPr>
        <xdr:cNvPr id="1186" name="Picture 118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491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260</xdr:row>
      <xdr:rowOff>0</xdr:rowOff>
    </xdr:from>
    <xdr:to>
      <xdr:col>9</xdr:col>
      <xdr:colOff>314325</xdr:colOff>
      <xdr:row>260</xdr:row>
      <xdr:rowOff>152400</xdr:rowOff>
    </xdr:to>
    <xdr:pic>
      <xdr:nvPicPr>
        <xdr:cNvPr id="1187" name="Picture 118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491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</xdr:row>
      <xdr:rowOff>0</xdr:rowOff>
    </xdr:from>
    <xdr:to>
      <xdr:col>9</xdr:col>
      <xdr:colOff>152400</xdr:colOff>
      <xdr:row>261</xdr:row>
      <xdr:rowOff>161925</xdr:rowOff>
    </xdr:to>
    <xdr:pic>
      <xdr:nvPicPr>
        <xdr:cNvPr id="1188" name="Picture 118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509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261</xdr:row>
      <xdr:rowOff>0</xdr:rowOff>
    </xdr:from>
    <xdr:to>
      <xdr:col>9</xdr:col>
      <xdr:colOff>314325</xdr:colOff>
      <xdr:row>261</xdr:row>
      <xdr:rowOff>161925</xdr:rowOff>
    </xdr:to>
    <xdr:pic>
      <xdr:nvPicPr>
        <xdr:cNvPr id="1189" name="Picture 118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509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262</xdr:row>
      <xdr:rowOff>0</xdr:rowOff>
    </xdr:from>
    <xdr:to>
      <xdr:col>9</xdr:col>
      <xdr:colOff>152400</xdr:colOff>
      <xdr:row>262</xdr:row>
      <xdr:rowOff>152400</xdr:rowOff>
    </xdr:to>
    <xdr:pic>
      <xdr:nvPicPr>
        <xdr:cNvPr id="1190" name="Picture 118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526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271</xdr:row>
      <xdr:rowOff>0</xdr:rowOff>
    </xdr:from>
    <xdr:to>
      <xdr:col>9</xdr:col>
      <xdr:colOff>152400</xdr:colOff>
      <xdr:row>271</xdr:row>
      <xdr:rowOff>161925</xdr:rowOff>
    </xdr:to>
    <xdr:pic>
      <xdr:nvPicPr>
        <xdr:cNvPr id="1191" name="Picture 119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680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263</xdr:row>
      <xdr:rowOff>0</xdr:rowOff>
    </xdr:from>
    <xdr:to>
      <xdr:col>9</xdr:col>
      <xdr:colOff>152400</xdr:colOff>
      <xdr:row>263</xdr:row>
      <xdr:rowOff>161925</xdr:rowOff>
    </xdr:to>
    <xdr:pic>
      <xdr:nvPicPr>
        <xdr:cNvPr id="1192" name="Picture 119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543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</xdr:row>
      <xdr:rowOff>0</xdr:rowOff>
    </xdr:from>
    <xdr:to>
      <xdr:col>9</xdr:col>
      <xdr:colOff>152400</xdr:colOff>
      <xdr:row>264</xdr:row>
      <xdr:rowOff>152400</xdr:rowOff>
    </xdr:to>
    <xdr:pic>
      <xdr:nvPicPr>
        <xdr:cNvPr id="1193" name="Picture 119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560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275</xdr:row>
      <xdr:rowOff>0</xdr:rowOff>
    </xdr:from>
    <xdr:to>
      <xdr:col>9</xdr:col>
      <xdr:colOff>152400</xdr:colOff>
      <xdr:row>275</xdr:row>
      <xdr:rowOff>161925</xdr:rowOff>
    </xdr:to>
    <xdr:pic>
      <xdr:nvPicPr>
        <xdr:cNvPr id="1194" name="Picture 119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749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275</xdr:row>
      <xdr:rowOff>0</xdr:rowOff>
    </xdr:from>
    <xdr:to>
      <xdr:col>9</xdr:col>
      <xdr:colOff>314325</xdr:colOff>
      <xdr:row>275</xdr:row>
      <xdr:rowOff>161925</xdr:rowOff>
    </xdr:to>
    <xdr:pic>
      <xdr:nvPicPr>
        <xdr:cNvPr id="1195" name="Picture 119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749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275</xdr:row>
      <xdr:rowOff>0</xdr:rowOff>
    </xdr:from>
    <xdr:to>
      <xdr:col>9</xdr:col>
      <xdr:colOff>476250</xdr:colOff>
      <xdr:row>275</xdr:row>
      <xdr:rowOff>161925</xdr:rowOff>
    </xdr:to>
    <xdr:pic>
      <xdr:nvPicPr>
        <xdr:cNvPr id="1196" name="Picture 119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749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284</xdr:row>
      <xdr:rowOff>0</xdr:rowOff>
    </xdr:from>
    <xdr:to>
      <xdr:col>9</xdr:col>
      <xdr:colOff>152400</xdr:colOff>
      <xdr:row>284</xdr:row>
      <xdr:rowOff>152400</xdr:rowOff>
    </xdr:to>
    <xdr:pic>
      <xdr:nvPicPr>
        <xdr:cNvPr id="1197" name="Picture 119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919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284</xdr:row>
      <xdr:rowOff>0</xdr:rowOff>
    </xdr:from>
    <xdr:to>
      <xdr:col>9</xdr:col>
      <xdr:colOff>314325</xdr:colOff>
      <xdr:row>284</xdr:row>
      <xdr:rowOff>152400</xdr:rowOff>
    </xdr:to>
    <xdr:pic>
      <xdr:nvPicPr>
        <xdr:cNvPr id="1198" name="Picture 119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919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284</xdr:row>
      <xdr:rowOff>0</xdr:rowOff>
    </xdr:from>
    <xdr:to>
      <xdr:col>9</xdr:col>
      <xdr:colOff>476250</xdr:colOff>
      <xdr:row>284</xdr:row>
      <xdr:rowOff>152400</xdr:rowOff>
    </xdr:to>
    <xdr:pic>
      <xdr:nvPicPr>
        <xdr:cNvPr id="1199" name="Picture 119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919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288</xdr:row>
      <xdr:rowOff>0</xdr:rowOff>
    </xdr:from>
    <xdr:to>
      <xdr:col>9</xdr:col>
      <xdr:colOff>152400</xdr:colOff>
      <xdr:row>288</xdr:row>
      <xdr:rowOff>152400</xdr:rowOff>
    </xdr:to>
    <xdr:pic>
      <xdr:nvPicPr>
        <xdr:cNvPr id="1200" name="Picture 119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004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288</xdr:row>
      <xdr:rowOff>0</xdr:rowOff>
    </xdr:from>
    <xdr:to>
      <xdr:col>9</xdr:col>
      <xdr:colOff>314325</xdr:colOff>
      <xdr:row>288</xdr:row>
      <xdr:rowOff>152400</xdr:rowOff>
    </xdr:to>
    <xdr:pic>
      <xdr:nvPicPr>
        <xdr:cNvPr id="1201" name="Picture 120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004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288</xdr:row>
      <xdr:rowOff>0</xdr:rowOff>
    </xdr:from>
    <xdr:to>
      <xdr:col>9</xdr:col>
      <xdr:colOff>476250</xdr:colOff>
      <xdr:row>288</xdr:row>
      <xdr:rowOff>152400</xdr:rowOff>
    </xdr:to>
    <xdr:pic>
      <xdr:nvPicPr>
        <xdr:cNvPr id="1202" name="Picture 120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004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276</xdr:row>
      <xdr:rowOff>0</xdr:rowOff>
    </xdr:from>
    <xdr:to>
      <xdr:col>9</xdr:col>
      <xdr:colOff>152400</xdr:colOff>
      <xdr:row>276</xdr:row>
      <xdr:rowOff>152400</xdr:rowOff>
    </xdr:to>
    <xdr:pic>
      <xdr:nvPicPr>
        <xdr:cNvPr id="1203" name="Picture 120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76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276</xdr:row>
      <xdr:rowOff>0</xdr:rowOff>
    </xdr:from>
    <xdr:to>
      <xdr:col>9</xdr:col>
      <xdr:colOff>314325</xdr:colOff>
      <xdr:row>276</xdr:row>
      <xdr:rowOff>152400</xdr:rowOff>
    </xdr:to>
    <xdr:pic>
      <xdr:nvPicPr>
        <xdr:cNvPr id="1204" name="Picture 120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76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276</xdr:row>
      <xdr:rowOff>0</xdr:rowOff>
    </xdr:from>
    <xdr:to>
      <xdr:col>9</xdr:col>
      <xdr:colOff>476250</xdr:colOff>
      <xdr:row>276</xdr:row>
      <xdr:rowOff>152400</xdr:rowOff>
    </xdr:to>
    <xdr:pic>
      <xdr:nvPicPr>
        <xdr:cNvPr id="1205" name="Picture 120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76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277</xdr:row>
      <xdr:rowOff>0</xdr:rowOff>
    </xdr:from>
    <xdr:to>
      <xdr:col>9</xdr:col>
      <xdr:colOff>152400</xdr:colOff>
      <xdr:row>277</xdr:row>
      <xdr:rowOff>161925</xdr:rowOff>
    </xdr:to>
    <xdr:pic>
      <xdr:nvPicPr>
        <xdr:cNvPr id="1206" name="Picture 120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783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277</xdr:row>
      <xdr:rowOff>0</xdr:rowOff>
    </xdr:from>
    <xdr:to>
      <xdr:col>9</xdr:col>
      <xdr:colOff>314325</xdr:colOff>
      <xdr:row>277</xdr:row>
      <xdr:rowOff>161925</xdr:rowOff>
    </xdr:to>
    <xdr:pic>
      <xdr:nvPicPr>
        <xdr:cNvPr id="1207" name="Picture 120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783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277</xdr:row>
      <xdr:rowOff>0</xdr:rowOff>
    </xdr:from>
    <xdr:to>
      <xdr:col>9</xdr:col>
      <xdr:colOff>476250</xdr:colOff>
      <xdr:row>277</xdr:row>
      <xdr:rowOff>161925</xdr:rowOff>
    </xdr:to>
    <xdr:pic>
      <xdr:nvPicPr>
        <xdr:cNvPr id="1208" name="Picture 120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783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285</xdr:row>
      <xdr:rowOff>0</xdr:rowOff>
    </xdr:from>
    <xdr:to>
      <xdr:col>9</xdr:col>
      <xdr:colOff>152400</xdr:colOff>
      <xdr:row>285</xdr:row>
      <xdr:rowOff>161925</xdr:rowOff>
    </xdr:to>
    <xdr:pic>
      <xdr:nvPicPr>
        <xdr:cNvPr id="1209" name="Picture 120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936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285</xdr:row>
      <xdr:rowOff>0</xdr:rowOff>
    </xdr:from>
    <xdr:to>
      <xdr:col>9</xdr:col>
      <xdr:colOff>314325</xdr:colOff>
      <xdr:row>285</xdr:row>
      <xdr:rowOff>161925</xdr:rowOff>
    </xdr:to>
    <xdr:pic>
      <xdr:nvPicPr>
        <xdr:cNvPr id="1210" name="Picture 120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936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285</xdr:row>
      <xdr:rowOff>0</xdr:rowOff>
    </xdr:from>
    <xdr:to>
      <xdr:col>9</xdr:col>
      <xdr:colOff>476250</xdr:colOff>
      <xdr:row>285</xdr:row>
      <xdr:rowOff>161925</xdr:rowOff>
    </xdr:to>
    <xdr:pic>
      <xdr:nvPicPr>
        <xdr:cNvPr id="1211" name="Picture 121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936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152400</xdr:colOff>
      <xdr:row>278</xdr:row>
      <xdr:rowOff>152400</xdr:rowOff>
    </xdr:to>
    <xdr:pic>
      <xdr:nvPicPr>
        <xdr:cNvPr id="1212" name="Picture 121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80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278</xdr:row>
      <xdr:rowOff>0</xdr:rowOff>
    </xdr:from>
    <xdr:to>
      <xdr:col>9</xdr:col>
      <xdr:colOff>314325</xdr:colOff>
      <xdr:row>278</xdr:row>
      <xdr:rowOff>152400</xdr:rowOff>
    </xdr:to>
    <xdr:pic>
      <xdr:nvPicPr>
        <xdr:cNvPr id="1213" name="Picture 121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80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278</xdr:row>
      <xdr:rowOff>0</xdr:rowOff>
    </xdr:from>
    <xdr:to>
      <xdr:col>9</xdr:col>
      <xdr:colOff>476250</xdr:colOff>
      <xdr:row>278</xdr:row>
      <xdr:rowOff>152400</xdr:rowOff>
    </xdr:to>
    <xdr:pic>
      <xdr:nvPicPr>
        <xdr:cNvPr id="1214" name="Picture 121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80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287</xdr:row>
      <xdr:rowOff>0</xdr:rowOff>
    </xdr:from>
    <xdr:to>
      <xdr:col>9</xdr:col>
      <xdr:colOff>152400</xdr:colOff>
      <xdr:row>287</xdr:row>
      <xdr:rowOff>161925</xdr:rowOff>
    </xdr:to>
    <xdr:pic>
      <xdr:nvPicPr>
        <xdr:cNvPr id="1215" name="Picture 121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987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287</xdr:row>
      <xdr:rowOff>0</xdr:rowOff>
    </xdr:from>
    <xdr:to>
      <xdr:col>9</xdr:col>
      <xdr:colOff>314325</xdr:colOff>
      <xdr:row>287</xdr:row>
      <xdr:rowOff>161925</xdr:rowOff>
    </xdr:to>
    <xdr:pic>
      <xdr:nvPicPr>
        <xdr:cNvPr id="1216" name="Picture 121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987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287</xdr:row>
      <xdr:rowOff>0</xdr:rowOff>
    </xdr:from>
    <xdr:to>
      <xdr:col>9</xdr:col>
      <xdr:colOff>476250</xdr:colOff>
      <xdr:row>287</xdr:row>
      <xdr:rowOff>161925</xdr:rowOff>
    </xdr:to>
    <xdr:pic>
      <xdr:nvPicPr>
        <xdr:cNvPr id="1217" name="Picture 121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987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286</xdr:row>
      <xdr:rowOff>0</xdr:rowOff>
    </xdr:from>
    <xdr:to>
      <xdr:col>9</xdr:col>
      <xdr:colOff>152400</xdr:colOff>
      <xdr:row>286</xdr:row>
      <xdr:rowOff>152400</xdr:rowOff>
    </xdr:to>
    <xdr:pic>
      <xdr:nvPicPr>
        <xdr:cNvPr id="1218" name="Picture 121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970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286</xdr:row>
      <xdr:rowOff>0</xdr:rowOff>
    </xdr:from>
    <xdr:to>
      <xdr:col>9</xdr:col>
      <xdr:colOff>314325</xdr:colOff>
      <xdr:row>286</xdr:row>
      <xdr:rowOff>152400</xdr:rowOff>
    </xdr:to>
    <xdr:pic>
      <xdr:nvPicPr>
        <xdr:cNvPr id="1219" name="Picture 121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970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286</xdr:row>
      <xdr:rowOff>0</xdr:rowOff>
    </xdr:from>
    <xdr:to>
      <xdr:col>9</xdr:col>
      <xdr:colOff>476250</xdr:colOff>
      <xdr:row>286</xdr:row>
      <xdr:rowOff>152400</xdr:rowOff>
    </xdr:to>
    <xdr:pic>
      <xdr:nvPicPr>
        <xdr:cNvPr id="1220" name="Picture 121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970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280</xdr:row>
      <xdr:rowOff>0</xdr:rowOff>
    </xdr:from>
    <xdr:to>
      <xdr:col>9</xdr:col>
      <xdr:colOff>152400</xdr:colOff>
      <xdr:row>280</xdr:row>
      <xdr:rowOff>152400</xdr:rowOff>
    </xdr:to>
    <xdr:pic>
      <xdr:nvPicPr>
        <xdr:cNvPr id="1221" name="Picture 122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851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280</xdr:row>
      <xdr:rowOff>0</xdr:rowOff>
    </xdr:from>
    <xdr:to>
      <xdr:col>9</xdr:col>
      <xdr:colOff>314325</xdr:colOff>
      <xdr:row>280</xdr:row>
      <xdr:rowOff>152400</xdr:rowOff>
    </xdr:to>
    <xdr:pic>
      <xdr:nvPicPr>
        <xdr:cNvPr id="1222" name="Picture 122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851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281</xdr:row>
      <xdr:rowOff>0</xdr:rowOff>
    </xdr:from>
    <xdr:to>
      <xdr:col>9</xdr:col>
      <xdr:colOff>152400</xdr:colOff>
      <xdr:row>281</xdr:row>
      <xdr:rowOff>161925</xdr:rowOff>
    </xdr:to>
    <xdr:pic>
      <xdr:nvPicPr>
        <xdr:cNvPr id="1223" name="Picture 122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868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281</xdr:row>
      <xdr:rowOff>0</xdr:rowOff>
    </xdr:from>
    <xdr:to>
      <xdr:col>9</xdr:col>
      <xdr:colOff>314325</xdr:colOff>
      <xdr:row>281</xdr:row>
      <xdr:rowOff>161925</xdr:rowOff>
    </xdr:to>
    <xdr:pic>
      <xdr:nvPicPr>
        <xdr:cNvPr id="1224" name="Picture 122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868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274</xdr:row>
      <xdr:rowOff>0</xdr:rowOff>
    </xdr:from>
    <xdr:to>
      <xdr:col>9</xdr:col>
      <xdr:colOff>152400</xdr:colOff>
      <xdr:row>274</xdr:row>
      <xdr:rowOff>152400</xdr:rowOff>
    </xdr:to>
    <xdr:pic>
      <xdr:nvPicPr>
        <xdr:cNvPr id="1225" name="Picture 122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73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274</xdr:row>
      <xdr:rowOff>0</xdr:rowOff>
    </xdr:from>
    <xdr:to>
      <xdr:col>9</xdr:col>
      <xdr:colOff>314325</xdr:colOff>
      <xdr:row>274</xdr:row>
      <xdr:rowOff>152400</xdr:rowOff>
    </xdr:to>
    <xdr:pic>
      <xdr:nvPicPr>
        <xdr:cNvPr id="1226" name="Picture 122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73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279</xdr:row>
      <xdr:rowOff>0</xdr:rowOff>
    </xdr:from>
    <xdr:to>
      <xdr:col>9</xdr:col>
      <xdr:colOff>152400</xdr:colOff>
      <xdr:row>280</xdr:row>
      <xdr:rowOff>152400</xdr:rowOff>
    </xdr:to>
    <xdr:pic>
      <xdr:nvPicPr>
        <xdr:cNvPr id="1227" name="Picture 122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833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279</xdr:row>
      <xdr:rowOff>0</xdr:rowOff>
    </xdr:from>
    <xdr:to>
      <xdr:col>9</xdr:col>
      <xdr:colOff>314325</xdr:colOff>
      <xdr:row>280</xdr:row>
      <xdr:rowOff>152400</xdr:rowOff>
    </xdr:to>
    <xdr:pic>
      <xdr:nvPicPr>
        <xdr:cNvPr id="1228" name="Picture 122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4833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282</xdr:row>
      <xdr:rowOff>0</xdr:rowOff>
    </xdr:from>
    <xdr:to>
      <xdr:col>9</xdr:col>
      <xdr:colOff>152400</xdr:colOff>
      <xdr:row>282</xdr:row>
      <xdr:rowOff>152400</xdr:rowOff>
    </xdr:to>
    <xdr:pic>
      <xdr:nvPicPr>
        <xdr:cNvPr id="1229" name="Picture 122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885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291</xdr:row>
      <xdr:rowOff>0</xdr:rowOff>
    </xdr:from>
    <xdr:to>
      <xdr:col>9</xdr:col>
      <xdr:colOff>152400</xdr:colOff>
      <xdr:row>291</xdr:row>
      <xdr:rowOff>161925</xdr:rowOff>
    </xdr:to>
    <xdr:pic>
      <xdr:nvPicPr>
        <xdr:cNvPr id="1230" name="Picture 122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055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291</xdr:row>
      <xdr:rowOff>0</xdr:rowOff>
    </xdr:from>
    <xdr:to>
      <xdr:col>9</xdr:col>
      <xdr:colOff>314325</xdr:colOff>
      <xdr:row>291</xdr:row>
      <xdr:rowOff>161925</xdr:rowOff>
    </xdr:to>
    <xdr:pic>
      <xdr:nvPicPr>
        <xdr:cNvPr id="1231" name="Picture 123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055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291</xdr:row>
      <xdr:rowOff>0</xdr:rowOff>
    </xdr:from>
    <xdr:to>
      <xdr:col>9</xdr:col>
      <xdr:colOff>476250</xdr:colOff>
      <xdr:row>291</xdr:row>
      <xdr:rowOff>161925</xdr:rowOff>
    </xdr:to>
    <xdr:pic>
      <xdr:nvPicPr>
        <xdr:cNvPr id="1232" name="Picture 123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055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292</xdr:row>
      <xdr:rowOff>0</xdr:rowOff>
    </xdr:from>
    <xdr:to>
      <xdr:col>9</xdr:col>
      <xdr:colOff>152400</xdr:colOff>
      <xdr:row>292</xdr:row>
      <xdr:rowOff>152400</xdr:rowOff>
    </xdr:to>
    <xdr:pic>
      <xdr:nvPicPr>
        <xdr:cNvPr id="1233" name="Picture 123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073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292</xdr:row>
      <xdr:rowOff>0</xdr:rowOff>
    </xdr:from>
    <xdr:to>
      <xdr:col>9</xdr:col>
      <xdr:colOff>314325</xdr:colOff>
      <xdr:row>292</xdr:row>
      <xdr:rowOff>152400</xdr:rowOff>
    </xdr:to>
    <xdr:pic>
      <xdr:nvPicPr>
        <xdr:cNvPr id="1234" name="Picture 123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073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292</xdr:row>
      <xdr:rowOff>0</xdr:rowOff>
    </xdr:from>
    <xdr:to>
      <xdr:col>9</xdr:col>
      <xdr:colOff>476250</xdr:colOff>
      <xdr:row>292</xdr:row>
      <xdr:rowOff>152400</xdr:rowOff>
    </xdr:to>
    <xdr:pic>
      <xdr:nvPicPr>
        <xdr:cNvPr id="1235" name="Picture 123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073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294</xdr:row>
      <xdr:rowOff>0</xdr:rowOff>
    </xdr:from>
    <xdr:to>
      <xdr:col>9</xdr:col>
      <xdr:colOff>152400</xdr:colOff>
      <xdr:row>294</xdr:row>
      <xdr:rowOff>152400</xdr:rowOff>
    </xdr:to>
    <xdr:pic>
      <xdr:nvPicPr>
        <xdr:cNvPr id="1236" name="Picture 123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107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294</xdr:row>
      <xdr:rowOff>0</xdr:rowOff>
    </xdr:from>
    <xdr:to>
      <xdr:col>9</xdr:col>
      <xdr:colOff>314325</xdr:colOff>
      <xdr:row>294</xdr:row>
      <xdr:rowOff>152400</xdr:rowOff>
    </xdr:to>
    <xdr:pic>
      <xdr:nvPicPr>
        <xdr:cNvPr id="1237" name="Picture 123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107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294</xdr:row>
      <xdr:rowOff>0</xdr:rowOff>
    </xdr:from>
    <xdr:to>
      <xdr:col>9</xdr:col>
      <xdr:colOff>476250</xdr:colOff>
      <xdr:row>294</xdr:row>
      <xdr:rowOff>152400</xdr:rowOff>
    </xdr:to>
    <xdr:pic>
      <xdr:nvPicPr>
        <xdr:cNvPr id="1238" name="Picture 123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107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293</xdr:row>
      <xdr:rowOff>0</xdr:rowOff>
    </xdr:from>
    <xdr:to>
      <xdr:col>9</xdr:col>
      <xdr:colOff>152400</xdr:colOff>
      <xdr:row>293</xdr:row>
      <xdr:rowOff>161925</xdr:rowOff>
    </xdr:to>
    <xdr:pic>
      <xdr:nvPicPr>
        <xdr:cNvPr id="1239" name="Picture 123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09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293</xdr:row>
      <xdr:rowOff>0</xdr:rowOff>
    </xdr:from>
    <xdr:to>
      <xdr:col>9</xdr:col>
      <xdr:colOff>314325</xdr:colOff>
      <xdr:row>293</xdr:row>
      <xdr:rowOff>161925</xdr:rowOff>
    </xdr:to>
    <xdr:pic>
      <xdr:nvPicPr>
        <xdr:cNvPr id="1240" name="Picture 123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09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293</xdr:row>
      <xdr:rowOff>0</xdr:rowOff>
    </xdr:from>
    <xdr:to>
      <xdr:col>9</xdr:col>
      <xdr:colOff>476250</xdr:colOff>
      <xdr:row>293</xdr:row>
      <xdr:rowOff>161925</xdr:rowOff>
    </xdr:to>
    <xdr:pic>
      <xdr:nvPicPr>
        <xdr:cNvPr id="1241" name="Picture 124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09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295</xdr:row>
      <xdr:rowOff>0</xdr:rowOff>
    </xdr:from>
    <xdr:to>
      <xdr:col>9</xdr:col>
      <xdr:colOff>152400</xdr:colOff>
      <xdr:row>295</xdr:row>
      <xdr:rowOff>161925</xdr:rowOff>
    </xdr:to>
    <xdr:pic>
      <xdr:nvPicPr>
        <xdr:cNvPr id="1242" name="Picture 124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12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295</xdr:row>
      <xdr:rowOff>0</xdr:rowOff>
    </xdr:from>
    <xdr:to>
      <xdr:col>9</xdr:col>
      <xdr:colOff>314325</xdr:colOff>
      <xdr:row>295</xdr:row>
      <xdr:rowOff>161925</xdr:rowOff>
    </xdr:to>
    <xdr:pic>
      <xdr:nvPicPr>
        <xdr:cNvPr id="1243" name="Picture 124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12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295</xdr:row>
      <xdr:rowOff>0</xdr:rowOff>
    </xdr:from>
    <xdr:to>
      <xdr:col>9</xdr:col>
      <xdr:colOff>476250</xdr:colOff>
      <xdr:row>295</xdr:row>
      <xdr:rowOff>161925</xdr:rowOff>
    </xdr:to>
    <xdr:pic>
      <xdr:nvPicPr>
        <xdr:cNvPr id="1244" name="Picture 124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12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297</xdr:row>
      <xdr:rowOff>0</xdr:rowOff>
    </xdr:from>
    <xdr:to>
      <xdr:col>9</xdr:col>
      <xdr:colOff>152400</xdr:colOff>
      <xdr:row>297</xdr:row>
      <xdr:rowOff>161925</xdr:rowOff>
    </xdr:to>
    <xdr:pic>
      <xdr:nvPicPr>
        <xdr:cNvPr id="1245" name="Picture 124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15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297</xdr:row>
      <xdr:rowOff>0</xdr:rowOff>
    </xdr:from>
    <xdr:to>
      <xdr:col>9</xdr:col>
      <xdr:colOff>314325</xdr:colOff>
      <xdr:row>297</xdr:row>
      <xdr:rowOff>161925</xdr:rowOff>
    </xdr:to>
    <xdr:pic>
      <xdr:nvPicPr>
        <xdr:cNvPr id="1246" name="Picture 124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15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297</xdr:row>
      <xdr:rowOff>0</xdr:rowOff>
    </xdr:from>
    <xdr:to>
      <xdr:col>9</xdr:col>
      <xdr:colOff>476250</xdr:colOff>
      <xdr:row>297</xdr:row>
      <xdr:rowOff>161925</xdr:rowOff>
    </xdr:to>
    <xdr:pic>
      <xdr:nvPicPr>
        <xdr:cNvPr id="1247" name="Picture 124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15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296</xdr:row>
      <xdr:rowOff>0</xdr:rowOff>
    </xdr:from>
    <xdr:to>
      <xdr:col>9</xdr:col>
      <xdr:colOff>152400</xdr:colOff>
      <xdr:row>296</xdr:row>
      <xdr:rowOff>152400</xdr:rowOff>
    </xdr:to>
    <xdr:pic>
      <xdr:nvPicPr>
        <xdr:cNvPr id="1248" name="Picture 124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14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296</xdr:row>
      <xdr:rowOff>0</xdr:rowOff>
    </xdr:from>
    <xdr:to>
      <xdr:col>9</xdr:col>
      <xdr:colOff>314325</xdr:colOff>
      <xdr:row>296</xdr:row>
      <xdr:rowOff>152400</xdr:rowOff>
    </xdr:to>
    <xdr:pic>
      <xdr:nvPicPr>
        <xdr:cNvPr id="1249" name="Picture 124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14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296</xdr:row>
      <xdr:rowOff>0</xdr:rowOff>
    </xdr:from>
    <xdr:to>
      <xdr:col>9</xdr:col>
      <xdr:colOff>476250</xdr:colOff>
      <xdr:row>296</xdr:row>
      <xdr:rowOff>152400</xdr:rowOff>
    </xdr:to>
    <xdr:pic>
      <xdr:nvPicPr>
        <xdr:cNvPr id="1250" name="Picture 124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14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299</xdr:row>
      <xdr:rowOff>0</xdr:rowOff>
    </xdr:from>
    <xdr:to>
      <xdr:col>9</xdr:col>
      <xdr:colOff>152400</xdr:colOff>
      <xdr:row>299</xdr:row>
      <xdr:rowOff>161925</xdr:rowOff>
    </xdr:to>
    <xdr:pic>
      <xdr:nvPicPr>
        <xdr:cNvPr id="1251" name="Picture 125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193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299</xdr:row>
      <xdr:rowOff>0</xdr:rowOff>
    </xdr:from>
    <xdr:to>
      <xdr:col>9</xdr:col>
      <xdr:colOff>314325</xdr:colOff>
      <xdr:row>299</xdr:row>
      <xdr:rowOff>161925</xdr:rowOff>
    </xdr:to>
    <xdr:pic>
      <xdr:nvPicPr>
        <xdr:cNvPr id="1252" name="Picture 125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193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299</xdr:row>
      <xdr:rowOff>0</xdr:rowOff>
    </xdr:from>
    <xdr:to>
      <xdr:col>9</xdr:col>
      <xdr:colOff>476250</xdr:colOff>
      <xdr:row>299</xdr:row>
      <xdr:rowOff>161925</xdr:rowOff>
    </xdr:to>
    <xdr:pic>
      <xdr:nvPicPr>
        <xdr:cNvPr id="1253" name="Picture 125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193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298</xdr:row>
      <xdr:rowOff>0</xdr:rowOff>
    </xdr:from>
    <xdr:to>
      <xdr:col>9</xdr:col>
      <xdr:colOff>152400</xdr:colOff>
      <xdr:row>298</xdr:row>
      <xdr:rowOff>152400</xdr:rowOff>
    </xdr:to>
    <xdr:pic>
      <xdr:nvPicPr>
        <xdr:cNvPr id="1254" name="Picture 125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175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298</xdr:row>
      <xdr:rowOff>0</xdr:rowOff>
    </xdr:from>
    <xdr:to>
      <xdr:col>9</xdr:col>
      <xdr:colOff>314325</xdr:colOff>
      <xdr:row>298</xdr:row>
      <xdr:rowOff>152400</xdr:rowOff>
    </xdr:to>
    <xdr:pic>
      <xdr:nvPicPr>
        <xdr:cNvPr id="1255" name="Picture 125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175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298</xdr:row>
      <xdr:rowOff>0</xdr:rowOff>
    </xdr:from>
    <xdr:to>
      <xdr:col>9</xdr:col>
      <xdr:colOff>476250</xdr:colOff>
      <xdr:row>298</xdr:row>
      <xdr:rowOff>152400</xdr:rowOff>
    </xdr:to>
    <xdr:pic>
      <xdr:nvPicPr>
        <xdr:cNvPr id="1256" name="Picture 125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175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301</xdr:row>
      <xdr:rowOff>0</xdr:rowOff>
    </xdr:from>
    <xdr:to>
      <xdr:col>9</xdr:col>
      <xdr:colOff>152400</xdr:colOff>
      <xdr:row>301</xdr:row>
      <xdr:rowOff>161925</xdr:rowOff>
    </xdr:to>
    <xdr:pic>
      <xdr:nvPicPr>
        <xdr:cNvPr id="1257" name="Picture 125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22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301</xdr:row>
      <xdr:rowOff>0</xdr:rowOff>
    </xdr:from>
    <xdr:to>
      <xdr:col>9</xdr:col>
      <xdr:colOff>314325</xdr:colOff>
      <xdr:row>301</xdr:row>
      <xdr:rowOff>161925</xdr:rowOff>
    </xdr:to>
    <xdr:pic>
      <xdr:nvPicPr>
        <xdr:cNvPr id="1258" name="Picture 125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22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301</xdr:row>
      <xdr:rowOff>0</xdr:rowOff>
    </xdr:from>
    <xdr:to>
      <xdr:col>9</xdr:col>
      <xdr:colOff>476250</xdr:colOff>
      <xdr:row>301</xdr:row>
      <xdr:rowOff>161925</xdr:rowOff>
    </xdr:to>
    <xdr:pic>
      <xdr:nvPicPr>
        <xdr:cNvPr id="1259" name="Picture 125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22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300</xdr:row>
      <xdr:rowOff>0</xdr:rowOff>
    </xdr:from>
    <xdr:to>
      <xdr:col>9</xdr:col>
      <xdr:colOff>152400</xdr:colOff>
      <xdr:row>300</xdr:row>
      <xdr:rowOff>152400</xdr:rowOff>
    </xdr:to>
    <xdr:pic>
      <xdr:nvPicPr>
        <xdr:cNvPr id="1260" name="Picture 125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210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300</xdr:row>
      <xdr:rowOff>0</xdr:rowOff>
    </xdr:from>
    <xdr:to>
      <xdr:col>9</xdr:col>
      <xdr:colOff>314325</xdr:colOff>
      <xdr:row>300</xdr:row>
      <xdr:rowOff>152400</xdr:rowOff>
    </xdr:to>
    <xdr:pic>
      <xdr:nvPicPr>
        <xdr:cNvPr id="1261" name="Picture 126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210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300</xdr:row>
      <xdr:rowOff>0</xdr:rowOff>
    </xdr:from>
    <xdr:to>
      <xdr:col>9</xdr:col>
      <xdr:colOff>476250</xdr:colOff>
      <xdr:row>300</xdr:row>
      <xdr:rowOff>152400</xdr:rowOff>
    </xdr:to>
    <xdr:pic>
      <xdr:nvPicPr>
        <xdr:cNvPr id="1262" name="Picture 126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210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302</xdr:row>
      <xdr:rowOff>0</xdr:rowOff>
    </xdr:from>
    <xdr:to>
      <xdr:col>9</xdr:col>
      <xdr:colOff>152400</xdr:colOff>
      <xdr:row>302</xdr:row>
      <xdr:rowOff>152400</xdr:rowOff>
    </xdr:to>
    <xdr:pic>
      <xdr:nvPicPr>
        <xdr:cNvPr id="1263" name="Picture 126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244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302</xdr:row>
      <xdr:rowOff>0</xdr:rowOff>
    </xdr:from>
    <xdr:to>
      <xdr:col>9</xdr:col>
      <xdr:colOff>314325</xdr:colOff>
      <xdr:row>302</xdr:row>
      <xdr:rowOff>152400</xdr:rowOff>
    </xdr:to>
    <xdr:pic>
      <xdr:nvPicPr>
        <xdr:cNvPr id="1264" name="Picture 126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244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307</xdr:row>
      <xdr:rowOff>0</xdr:rowOff>
    </xdr:from>
    <xdr:to>
      <xdr:col>9</xdr:col>
      <xdr:colOff>152400</xdr:colOff>
      <xdr:row>307</xdr:row>
      <xdr:rowOff>161925</xdr:rowOff>
    </xdr:to>
    <xdr:pic>
      <xdr:nvPicPr>
        <xdr:cNvPr id="1265" name="Picture 126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33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307</xdr:row>
      <xdr:rowOff>0</xdr:rowOff>
    </xdr:from>
    <xdr:to>
      <xdr:col>9</xdr:col>
      <xdr:colOff>314325</xdr:colOff>
      <xdr:row>307</xdr:row>
      <xdr:rowOff>161925</xdr:rowOff>
    </xdr:to>
    <xdr:pic>
      <xdr:nvPicPr>
        <xdr:cNvPr id="1266" name="Picture 126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33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303</xdr:row>
      <xdr:rowOff>0</xdr:rowOff>
    </xdr:from>
    <xdr:to>
      <xdr:col>9</xdr:col>
      <xdr:colOff>152400</xdr:colOff>
      <xdr:row>303</xdr:row>
      <xdr:rowOff>161925</xdr:rowOff>
    </xdr:to>
    <xdr:pic>
      <xdr:nvPicPr>
        <xdr:cNvPr id="1267" name="Picture 126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261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303</xdr:row>
      <xdr:rowOff>0</xdr:rowOff>
    </xdr:from>
    <xdr:to>
      <xdr:col>9</xdr:col>
      <xdr:colOff>314325</xdr:colOff>
      <xdr:row>303</xdr:row>
      <xdr:rowOff>161925</xdr:rowOff>
    </xdr:to>
    <xdr:pic>
      <xdr:nvPicPr>
        <xdr:cNvPr id="1268" name="Picture 126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261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304</xdr:row>
      <xdr:rowOff>0</xdr:rowOff>
    </xdr:from>
    <xdr:to>
      <xdr:col>9</xdr:col>
      <xdr:colOff>152400</xdr:colOff>
      <xdr:row>304</xdr:row>
      <xdr:rowOff>152400</xdr:rowOff>
    </xdr:to>
    <xdr:pic>
      <xdr:nvPicPr>
        <xdr:cNvPr id="1269" name="Picture 126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278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304</xdr:row>
      <xdr:rowOff>0</xdr:rowOff>
    </xdr:from>
    <xdr:to>
      <xdr:col>9</xdr:col>
      <xdr:colOff>314325</xdr:colOff>
      <xdr:row>304</xdr:row>
      <xdr:rowOff>152400</xdr:rowOff>
    </xdr:to>
    <xdr:pic>
      <xdr:nvPicPr>
        <xdr:cNvPr id="1270" name="Picture 126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278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306</xdr:row>
      <xdr:rowOff>0</xdr:rowOff>
    </xdr:from>
    <xdr:to>
      <xdr:col>9</xdr:col>
      <xdr:colOff>152400</xdr:colOff>
      <xdr:row>306</xdr:row>
      <xdr:rowOff>152400</xdr:rowOff>
    </xdr:to>
    <xdr:pic>
      <xdr:nvPicPr>
        <xdr:cNvPr id="1271" name="Picture 127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313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306</xdr:row>
      <xdr:rowOff>0</xdr:rowOff>
    </xdr:from>
    <xdr:to>
      <xdr:col>9</xdr:col>
      <xdr:colOff>314325</xdr:colOff>
      <xdr:row>306</xdr:row>
      <xdr:rowOff>152400</xdr:rowOff>
    </xdr:to>
    <xdr:pic>
      <xdr:nvPicPr>
        <xdr:cNvPr id="1272" name="Picture 127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313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305</xdr:row>
      <xdr:rowOff>0</xdr:rowOff>
    </xdr:from>
    <xdr:to>
      <xdr:col>9</xdr:col>
      <xdr:colOff>152400</xdr:colOff>
      <xdr:row>305</xdr:row>
      <xdr:rowOff>161925</xdr:rowOff>
    </xdr:to>
    <xdr:pic>
      <xdr:nvPicPr>
        <xdr:cNvPr id="1273" name="Picture 127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29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305</xdr:row>
      <xdr:rowOff>0</xdr:rowOff>
    </xdr:from>
    <xdr:to>
      <xdr:col>9</xdr:col>
      <xdr:colOff>314325</xdr:colOff>
      <xdr:row>305</xdr:row>
      <xdr:rowOff>161925</xdr:rowOff>
    </xdr:to>
    <xdr:pic>
      <xdr:nvPicPr>
        <xdr:cNvPr id="1274" name="Picture 127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29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290</xdr:row>
      <xdr:rowOff>0</xdr:rowOff>
    </xdr:from>
    <xdr:to>
      <xdr:col>9</xdr:col>
      <xdr:colOff>152400</xdr:colOff>
      <xdr:row>290</xdr:row>
      <xdr:rowOff>152400</xdr:rowOff>
    </xdr:to>
    <xdr:pic>
      <xdr:nvPicPr>
        <xdr:cNvPr id="1275" name="Picture 127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038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290</xdr:row>
      <xdr:rowOff>0</xdr:rowOff>
    </xdr:from>
    <xdr:to>
      <xdr:col>9</xdr:col>
      <xdr:colOff>314325</xdr:colOff>
      <xdr:row>290</xdr:row>
      <xdr:rowOff>152400</xdr:rowOff>
    </xdr:to>
    <xdr:pic>
      <xdr:nvPicPr>
        <xdr:cNvPr id="1276" name="Picture 127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038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289</xdr:row>
      <xdr:rowOff>0</xdr:rowOff>
    </xdr:from>
    <xdr:to>
      <xdr:col>9</xdr:col>
      <xdr:colOff>152400</xdr:colOff>
      <xdr:row>289</xdr:row>
      <xdr:rowOff>161925</xdr:rowOff>
    </xdr:to>
    <xdr:pic>
      <xdr:nvPicPr>
        <xdr:cNvPr id="1277" name="Picture 127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02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289</xdr:row>
      <xdr:rowOff>0</xdr:rowOff>
    </xdr:from>
    <xdr:to>
      <xdr:col>9</xdr:col>
      <xdr:colOff>314325</xdr:colOff>
      <xdr:row>289</xdr:row>
      <xdr:rowOff>161925</xdr:rowOff>
    </xdr:to>
    <xdr:pic>
      <xdr:nvPicPr>
        <xdr:cNvPr id="1278" name="Picture 127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02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309</xdr:row>
      <xdr:rowOff>0</xdr:rowOff>
    </xdr:from>
    <xdr:to>
      <xdr:col>9</xdr:col>
      <xdr:colOff>152400</xdr:colOff>
      <xdr:row>309</xdr:row>
      <xdr:rowOff>161925</xdr:rowOff>
    </xdr:to>
    <xdr:pic>
      <xdr:nvPicPr>
        <xdr:cNvPr id="1279" name="Picture 127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36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309</xdr:row>
      <xdr:rowOff>0</xdr:rowOff>
    </xdr:from>
    <xdr:to>
      <xdr:col>9</xdr:col>
      <xdr:colOff>314325</xdr:colOff>
      <xdr:row>309</xdr:row>
      <xdr:rowOff>161925</xdr:rowOff>
    </xdr:to>
    <xdr:pic>
      <xdr:nvPicPr>
        <xdr:cNvPr id="1280" name="Picture 127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36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308</xdr:row>
      <xdr:rowOff>0</xdr:rowOff>
    </xdr:from>
    <xdr:to>
      <xdr:col>9</xdr:col>
      <xdr:colOff>152400</xdr:colOff>
      <xdr:row>308</xdr:row>
      <xdr:rowOff>152400</xdr:rowOff>
    </xdr:to>
    <xdr:pic>
      <xdr:nvPicPr>
        <xdr:cNvPr id="1281" name="Picture 128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347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308</xdr:row>
      <xdr:rowOff>0</xdr:rowOff>
    </xdr:from>
    <xdr:to>
      <xdr:col>9</xdr:col>
      <xdr:colOff>314325</xdr:colOff>
      <xdr:row>308</xdr:row>
      <xdr:rowOff>152400</xdr:rowOff>
    </xdr:to>
    <xdr:pic>
      <xdr:nvPicPr>
        <xdr:cNvPr id="1282" name="Picture 128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347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310</xdr:row>
      <xdr:rowOff>0</xdr:rowOff>
    </xdr:from>
    <xdr:to>
      <xdr:col>9</xdr:col>
      <xdr:colOff>152400</xdr:colOff>
      <xdr:row>310</xdr:row>
      <xdr:rowOff>152400</xdr:rowOff>
    </xdr:to>
    <xdr:pic>
      <xdr:nvPicPr>
        <xdr:cNvPr id="1283" name="Picture 128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381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310</xdr:row>
      <xdr:rowOff>0</xdr:rowOff>
    </xdr:from>
    <xdr:to>
      <xdr:col>9</xdr:col>
      <xdr:colOff>314325</xdr:colOff>
      <xdr:row>310</xdr:row>
      <xdr:rowOff>152400</xdr:rowOff>
    </xdr:to>
    <xdr:pic>
      <xdr:nvPicPr>
        <xdr:cNvPr id="1284" name="Picture 128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381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311</xdr:row>
      <xdr:rowOff>0</xdr:rowOff>
    </xdr:from>
    <xdr:to>
      <xdr:col>9</xdr:col>
      <xdr:colOff>152400</xdr:colOff>
      <xdr:row>311</xdr:row>
      <xdr:rowOff>161925</xdr:rowOff>
    </xdr:to>
    <xdr:pic>
      <xdr:nvPicPr>
        <xdr:cNvPr id="1285" name="Picture 128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39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311</xdr:row>
      <xdr:rowOff>0</xdr:rowOff>
    </xdr:from>
    <xdr:to>
      <xdr:col>9</xdr:col>
      <xdr:colOff>314325</xdr:colOff>
      <xdr:row>311</xdr:row>
      <xdr:rowOff>161925</xdr:rowOff>
    </xdr:to>
    <xdr:pic>
      <xdr:nvPicPr>
        <xdr:cNvPr id="1286" name="Picture 128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39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312</xdr:row>
      <xdr:rowOff>0</xdr:rowOff>
    </xdr:from>
    <xdr:to>
      <xdr:col>9</xdr:col>
      <xdr:colOff>152400</xdr:colOff>
      <xdr:row>312</xdr:row>
      <xdr:rowOff>152400</xdr:rowOff>
    </xdr:to>
    <xdr:pic>
      <xdr:nvPicPr>
        <xdr:cNvPr id="1287" name="Picture 128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415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321</xdr:row>
      <xdr:rowOff>0</xdr:rowOff>
    </xdr:from>
    <xdr:to>
      <xdr:col>9</xdr:col>
      <xdr:colOff>152400</xdr:colOff>
      <xdr:row>321</xdr:row>
      <xdr:rowOff>161925</xdr:rowOff>
    </xdr:to>
    <xdr:pic>
      <xdr:nvPicPr>
        <xdr:cNvPr id="1288" name="Picture 128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57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321</xdr:row>
      <xdr:rowOff>0</xdr:rowOff>
    </xdr:from>
    <xdr:to>
      <xdr:col>9</xdr:col>
      <xdr:colOff>314325</xdr:colOff>
      <xdr:row>321</xdr:row>
      <xdr:rowOff>161925</xdr:rowOff>
    </xdr:to>
    <xdr:pic>
      <xdr:nvPicPr>
        <xdr:cNvPr id="1289" name="Picture 128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57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321</xdr:row>
      <xdr:rowOff>0</xdr:rowOff>
    </xdr:from>
    <xdr:to>
      <xdr:col>9</xdr:col>
      <xdr:colOff>476250</xdr:colOff>
      <xdr:row>321</xdr:row>
      <xdr:rowOff>161925</xdr:rowOff>
    </xdr:to>
    <xdr:pic>
      <xdr:nvPicPr>
        <xdr:cNvPr id="1290" name="Picture 128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57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317</xdr:row>
      <xdr:rowOff>0</xdr:rowOff>
    </xdr:from>
    <xdr:to>
      <xdr:col>9</xdr:col>
      <xdr:colOff>152400</xdr:colOff>
      <xdr:row>317</xdr:row>
      <xdr:rowOff>161925</xdr:rowOff>
    </xdr:to>
    <xdr:pic>
      <xdr:nvPicPr>
        <xdr:cNvPr id="1291" name="Picture 129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50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317</xdr:row>
      <xdr:rowOff>0</xdr:rowOff>
    </xdr:from>
    <xdr:to>
      <xdr:col>9</xdr:col>
      <xdr:colOff>314325</xdr:colOff>
      <xdr:row>317</xdr:row>
      <xdr:rowOff>161925</xdr:rowOff>
    </xdr:to>
    <xdr:pic>
      <xdr:nvPicPr>
        <xdr:cNvPr id="1292" name="Picture 129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50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152400</xdr:colOff>
      <xdr:row>319</xdr:row>
      <xdr:rowOff>161925</xdr:rowOff>
    </xdr:to>
    <xdr:pic>
      <xdr:nvPicPr>
        <xdr:cNvPr id="1293" name="Picture 129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535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319</xdr:row>
      <xdr:rowOff>0</xdr:rowOff>
    </xdr:from>
    <xdr:to>
      <xdr:col>9</xdr:col>
      <xdr:colOff>314325</xdr:colOff>
      <xdr:row>319</xdr:row>
      <xdr:rowOff>161925</xdr:rowOff>
    </xdr:to>
    <xdr:pic>
      <xdr:nvPicPr>
        <xdr:cNvPr id="1294" name="Picture 129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535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318</xdr:row>
      <xdr:rowOff>0</xdr:rowOff>
    </xdr:from>
    <xdr:to>
      <xdr:col>9</xdr:col>
      <xdr:colOff>152400</xdr:colOff>
      <xdr:row>318</xdr:row>
      <xdr:rowOff>152400</xdr:rowOff>
    </xdr:to>
    <xdr:pic>
      <xdr:nvPicPr>
        <xdr:cNvPr id="1295" name="Picture 129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518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318</xdr:row>
      <xdr:rowOff>0</xdr:rowOff>
    </xdr:from>
    <xdr:to>
      <xdr:col>9</xdr:col>
      <xdr:colOff>314325</xdr:colOff>
      <xdr:row>318</xdr:row>
      <xdr:rowOff>152400</xdr:rowOff>
    </xdr:to>
    <xdr:pic>
      <xdr:nvPicPr>
        <xdr:cNvPr id="1296" name="Picture 129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518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322</xdr:row>
      <xdr:rowOff>0</xdr:rowOff>
    </xdr:from>
    <xdr:to>
      <xdr:col>9</xdr:col>
      <xdr:colOff>152400</xdr:colOff>
      <xdr:row>322</xdr:row>
      <xdr:rowOff>152400</xdr:rowOff>
    </xdr:to>
    <xdr:pic>
      <xdr:nvPicPr>
        <xdr:cNvPr id="1297" name="Picture 129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587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322</xdr:row>
      <xdr:rowOff>0</xdr:rowOff>
    </xdr:from>
    <xdr:to>
      <xdr:col>9</xdr:col>
      <xdr:colOff>314325</xdr:colOff>
      <xdr:row>322</xdr:row>
      <xdr:rowOff>152400</xdr:rowOff>
    </xdr:to>
    <xdr:pic>
      <xdr:nvPicPr>
        <xdr:cNvPr id="1298" name="Picture 129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587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314</xdr:row>
      <xdr:rowOff>0</xdr:rowOff>
    </xdr:from>
    <xdr:to>
      <xdr:col>9</xdr:col>
      <xdr:colOff>152400</xdr:colOff>
      <xdr:row>314</xdr:row>
      <xdr:rowOff>152400</xdr:rowOff>
    </xdr:to>
    <xdr:pic>
      <xdr:nvPicPr>
        <xdr:cNvPr id="1299" name="Picture 129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450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314</xdr:row>
      <xdr:rowOff>0</xdr:rowOff>
    </xdr:from>
    <xdr:to>
      <xdr:col>9</xdr:col>
      <xdr:colOff>314325</xdr:colOff>
      <xdr:row>314</xdr:row>
      <xdr:rowOff>152400</xdr:rowOff>
    </xdr:to>
    <xdr:pic>
      <xdr:nvPicPr>
        <xdr:cNvPr id="1300" name="Picture 129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450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320</xdr:row>
      <xdr:rowOff>0</xdr:rowOff>
    </xdr:from>
    <xdr:to>
      <xdr:col>9</xdr:col>
      <xdr:colOff>152400</xdr:colOff>
      <xdr:row>320</xdr:row>
      <xdr:rowOff>152400</xdr:rowOff>
    </xdr:to>
    <xdr:pic>
      <xdr:nvPicPr>
        <xdr:cNvPr id="1301" name="Picture 130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553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320</xdr:row>
      <xdr:rowOff>0</xdr:rowOff>
    </xdr:from>
    <xdr:to>
      <xdr:col>9</xdr:col>
      <xdr:colOff>314325</xdr:colOff>
      <xdr:row>320</xdr:row>
      <xdr:rowOff>152400</xdr:rowOff>
    </xdr:to>
    <xdr:pic>
      <xdr:nvPicPr>
        <xdr:cNvPr id="1302" name="Picture 130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553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315</xdr:row>
      <xdr:rowOff>0</xdr:rowOff>
    </xdr:from>
    <xdr:to>
      <xdr:col>9</xdr:col>
      <xdr:colOff>152400</xdr:colOff>
      <xdr:row>315</xdr:row>
      <xdr:rowOff>161925</xdr:rowOff>
    </xdr:to>
    <xdr:pic>
      <xdr:nvPicPr>
        <xdr:cNvPr id="1303" name="Picture 130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46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315</xdr:row>
      <xdr:rowOff>0</xdr:rowOff>
    </xdr:from>
    <xdr:to>
      <xdr:col>9</xdr:col>
      <xdr:colOff>314325</xdr:colOff>
      <xdr:row>315</xdr:row>
      <xdr:rowOff>161925</xdr:rowOff>
    </xdr:to>
    <xdr:pic>
      <xdr:nvPicPr>
        <xdr:cNvPr id="1304" name="Picture 130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46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316</xdr:row>
      <xdr:rowOff>0</xdr:rowOff>
    </xdr:from>
    <xdr:to>
      <xdr:col>9</xdr:col>
      <xdr:colOff>152400</xdr:colOff>
      <xdr:row>316</xdr:row>
      <xdr:rowOff>152400</xdr:rowOff>
    </xdr:to>
    <xdr:pic>
      <xdr:nvPicPr>
        <xdr:cNvPr id="1305" name="Picture 130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484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331</xdr:row>
      <xdr:rowOff>0</xdr:rowOff>
    </xdr:from>
    <xdr:to>
      <xdr:col>9</xdr:col>
      <xdr:colOff>152400</xdr:colOff>
      <xdr:row>331</xdr:row>
      <xdr:rowOff>161925</xdr:rowOff>
    </xdr:to>
    <xdr:pic>
      <xdr:nvPicPr>
        <xdr:cNvPr id="1306" name="Picture 130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741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331</xdr:row>
      <xdr:rowOff>0</xdr:rowOff>
    </xdr:from>
    <xdr:to>
      <xdr:col>9</xdr:col>
      <xdr:colOff>314325</xdr:colOff>
      <xdr:row>331</xdr:row>
      <xdr:rowOff>161925</xdr:rowOff>
    </xdr:to>
    <xdr:pic>
      <xdr:nvPicPr>
        <xdr:cNvPr id="1307" name="Picture 130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741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331</xdr:row>
      <xdr:rowOff>0</xdr:rowOff>
    </xdr:from>
    <xdr:to>
      <xdr:col>9</xdr:col>
      <xdr:colOff>476250</xdr:colOff>
      <xdr:row>331</xdr:row>
      <xdr:rowOff>161925</xdr:rowOff>
    </xdr:to>
    <xdr:pic>
      <xdr:nvPicPr>
        <xdr:cNvPr id="1308" name="Picture 130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741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330</xdr:row>
      <xdr:rowOff>0</xdr:rowOff>
    </xdr:from>
    <xdr:to>
      <xdr:col>9</xdr:col>
      <xdr:colOff>152400</xdr:colOff>
      <xdr:row>330</xdr:row>
      <xdr:rowOff>152400</xdr:rowOff>
    </xdr:to>
    <xdr:pic>
      <xdr:nvPicPr>
        <xdr:cNvPr id="1309" name="Picture 130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724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330</xdr:row>
      <xdr:rowOff>0</xdr:rowOff>
    </xdr:from>
    <xdr:to>
      <xdr:col>9</xdr:col>
      <xdr:colOff>314325</xdr:colOff>
      <xdr:row>330</xdr:row>
      <xdr:rowOff>152400</xdr:rowOff>
    </xdr:to>
    <xdr:pic>
      <xdr:nvPicPr>
        <xdr:cNvPr id="1310" name="Picture 130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724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330</xdr:row>
      <xdr:rowOff>0</xdr:rowOff>
    </xdr:from>
    <xdr:to>
      <xdr:col>9</xdr:col>
      <xdr:colOff>476250</xdr:colOff>
      <xdr:row>330</xdr:row>
      <xdr:rowOff>152400</xdr:rowOff>
    </xdr:to>
    <xdr:pic>
      <xdr:nvPicPr>
        <xdr:cNvPr id="1311" name="Picture 131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724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332</xdr:row>
      <xdr:rowOff>0</xdr:rowOff>
    </xdr:from>
    <xdr:to>
      <xdr:col>9</xdr:col>
      <xdr:colOff>152400</xdr:colOff>
      <xdr:row>332</xdr:row>
      <xdr:rowOff>152400</xdr:rowOff>
    </xdr:to>
    <xdr:pic>
      <xdr:nvPicPr>
        <xdr:cNvPr id="1312" name="Picture 131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758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332</xdr:row>
      <xdr:rowOff>0</xdr:rowOff>
    </xdr:from>
    <xdr:to>
      <xdr:col>9</xdr:col>
      <xdr:colOff>314325</xdr:colOff>
      <xdr:row>332</xdr:row>
      <xdr:rowOff>152400</xdr:rowOff>
    </xdr:to>
    <xdr:pic>
      <xdr:nvPicPr>
        <xdr:cNvPr id="1313" name="Picture 131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758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332</xdr:row>
      <xdr:rowOff>0</xdr:rowOff>
    </xdr:from>
    <xdr:to>
      <xdr:col>9</xdr:col>
      <xdr:colOff>476250</xdr:colOff>
      <xdr:row>332</xdr:row>
      <xdr:rowOff>152400</xdr:rowOff>
    </xdr:to>
    <xdr:pic>
      <xdr:nvPicPr>
        <xdr:cNvPr id="1314" name="Picture 131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758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323</xdr:row>
      <xdr:rowOff>0</xdr:rowOff>
    </xdr:from>
    <xdr:to>
      <xdr:col>9</xdr:col>
      <xdr:colOff>152400</xdr:colOff>
      <xdr:row>323</xdr:row>
      <xdr:rowOff>161925</xdr:rowOff>
    </xdr:to>
    <xdr:pic>
      <xdr:nvPicPr>
        <xdr:cNvPr id="1315" name="Picture 131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604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323</xdr:row>
      <xdr:rowOff>0</xdr:rowOff>
    </xdr:from>
    <xdr:to>
      <xdr:col>9</xdr:col>
      <xdr:colOff>314325</xdr:colOff>
      <xdr:row>323</xdr:row>
      <xdr:rowOff>161925</xdr:rowOff>
    </xdr:to>
    <xdr:pic>
      <xdr:nvPicPr>
        <xdr:cNvPr id="1316" name="Picture 131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604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323</xdr:row>
      <xdr:rowOff>0</xdr:rowOff>
    </xdr:from>
    <xdr:to>
      <xdr:col>9</xdr:col>
      <xdr:colOff>476250</xdr:colOff>
      <xdr:row>323</xdr:row>
      <xdr:rowOff>161925</xdr:rowOff>
    </xdr:to>
    <xdr:pic>
      <xdr:nvPicPr>
        <xdr:cNvPr id="1317" name="Picture 131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604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334</xdr:row>
      <xdr:rowOff>0</xdr:rowOff>
    </xdr:from>
    <xdr:to>
      <xdr:col>9</xdr:col>
      <xdr:colOff>152400</xdr:colOff>
      <xdr:row>334</xdr:row>
      <xdr:rowOff>152400</xdr:rowOff>
    </xdr:to>
    <xdr:pic>
      <xdr:nvPicPr>
        <xdr:cNvPr id="1318" name="Picture 131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793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334</xdr:row>
      <xdr:rowOff>0</xdr:rowOff>
    </xdr:from>
    <xdr:to>
      <xdr:col>9</xdr:col>
      <xdr:colOff>314325</xdr:colOff>
      <xdr:row>334</xdr:row>
      <xdr:rowOff>152400</xdr:rowOff>
    </xdr:to>
    <xdr:pic>
      <xdr:nvPicPr>
        <xdr:cNvPr id="1319" name="Picture 131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793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334</xdr:row>
      <xdr:rowOff>0</xdr:rowOff>
    </xdr:from>
    <xdr:to>
      <xdr:col>9</xdr:col>
      <xdr:colOff>476250</xdr:colOff>
      <xdr:row>334</xdr:row>
      <xdr:rowOff>152400</xdr:rowOff>
    </xdr:to>
    <xdr:pic>
      <xdr:nvPicPr>
        <xdr:cNvPr id="1320" name="Picture 131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793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326</xdr:row>
      <xdr:rowOff>0</xdr:rowOff>
    </xdr:from>
    <xdr:to>
      <xdr:col>9</xdr:col>
      <xdr:colOff>152400</xdr:colOff>
      <xdr:row>326</xdr:row>
      <xdr:rowOff>152400</xdr:rowOff>
    </xdr:to>
    <xdr:pic>
      <xdr:nvPicPr>
        <xdr:cNvPr id="1321" name="Picture 132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655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326</xdr:row>
      <xdr:rowOff>0</xdr:rowOff>
    </xdr:from>
    <xdr:to>
      <xdr:col>9</xdr:col>
      <xdr:colOff>314325</xdr:colOff>
      <xdr:row>326</xdr:row>
      <xdr:rowOff>152400</xdr:rowOff>
    </xdr:to>
    <xdr:pic>
      <xdr:nvPicPr>
        <xdr:cNvPr id="1322" name="Picture 132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655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326</xdr:row>
      <xdr:rowOff>0</xdr:rowOff>
    </xdr:from>
    <xdr:to>
      <xdr:col>9</xdr:col>
      <xdr:colOff>476250</xdr:colOff>
      <xdr:row>326</xdr:row>
      <xdr:rowOff>152400</xdr:rowOff>
    </xdr:to>
    <xdr:pic>
      <xdr:nvPicPr>
        <xdr:cNvPr id="1323" name="Picture 132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655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327</xdr:row>
      <xdr:rowOff>0</xdr:rowOff>
    </xdr:from>
    <xdr:to>
      <xdr:col>9</xdr:col>
      <xdr:colOff>152400</xdr:colOff>
      <xdr:row>327</xdr:row>
      <xdr:rowOff>161925</xdr:rowOff>
    </xdr:to>
    <xdr:pic>
      <xdr:nvPicPr>
        <xdr:cNvPr id="1324" name="Picture 132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67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327</xdr:row>
      <xdr:rowOff>0</xdr:rowOff>
    </xdr:from>
    <xdr:to>
      <xdr:col>9</xdr:col>
      <xdr:colOff>314325</xdr:colOff>
      <xdr:row>327</xdr:row>
      <xdr:rowOff>161925</xdr:rowOff>
    </xdr:to>
    <xdr:pic>
      <xdr:nvPicPr>
        <xdr:cNvPr id="1325" name="Picture 132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67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327</xdr:row>
      <xdr:rowOff>0</xdr:rowOff>
    </xdr:from>
    <xdr:to>
      <xdr:col>9</xdr:col>
      <xdr:colOff>476250</xdr:colOff>
      <xdr:row>327</xdr:row>
      <xdr:rowOff>161925</xdr:rowOff>
    </xdr:to>
    <xdr:pic>
      <xdr:nvPicPr>
        <xdr:cNvPr id="1326" name="Picture 132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67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333</xdr:row>
      <xdr:rowOff>0</xdr:rowOff>
    </xdr:from>
    <xdr:to>
      <xdr:col>9</xdr:col>
      <xdr:colOff>152400</xdr:colOff>
      <xdr:row>333</xdr:row>
      <xdr:rowOff>161925</xdr:rowOff>
    </xdr:to>
    <xdr:pic>
      <xdr:nvPicPr>
        <xdr:cNvPr id="1327" name="Picture 132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77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333</xdr:row>
      <xdr:rowOff>0</xdr:rowOff>
    </xdr:from>
    <xdr:to>
      <xdr:col>9</xdr:col>
      <xdr:colOff>314325</xdr:colOff>
      <xdr:row>333</xdr:row>
      <xdr:rowOff>161925</xdr:rowOff>
    </xdr:to>
    <xdr:pic>
      <xdr:nvPicPr>
        <xdr:cNvPr id="1328" name="Picture 132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77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333</xdr:row>
      <xdr:rowOff>0</xdr:rowOff>
    </xdr:from>
    <xdr:to>
      <xdr:col>9</xdr:col>
      <xdr:colOff>476250</xdr:colOff>
      <xdr:row>333</xdr:row>
      <xdr:rowOff>161925</xdr:rowOff>
    </xdr:to>
    <xdr:pic>
      <xdr:nvPicPr>
        <xdr:cNvPr id="1329" name="Picture 132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77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328</xdr:row>
      <xdr:rowOff>0</xdr:rowOff>
    </xdr:from>
    <xdr:to>
      <xdr:col>9</xdr:col>
      <xdr:colOff>152400</xdr:colOff>
      <xdr:row>328</xdr:row>
      <xdr:rowOff>152400</xdr:rowOff>
    </xdr:to>
    <xdr:pic>
      <xdr:nvPicPr>
        <xdr:cNvPr id="1330" name="Picture 132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690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328</xdr:row>
      <xdr:rowOff>0</xdr:rowOff>
    </xdr:from>
    <xdr:to>
      <xdr:col>9</xdr:col>
      <xdr:colOff>314325</xdr:colOff>
      <xdr:row>328</xdr:row>
      <xdr:rowOff>152400</xdr:rowOff>
    </xdr:to>
    <xdr:pic>
      <xdr:nvPicPr>
        <xdr:cNvPr id="1331" name="Picture 133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690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329</xdr:row>
      <xdr:rowOff>0</xdr:rowOff>
    </xdr:from>
    <xdr:to>
      <xdr:col>9</xdr:col>
      <xdr:colOff>152400</xdr:colOff>
      <xdr:row>329</xdr:row>
      <xdr:rowOff>161925</xdr:rowOff>
    </xdr:to>
    <xdr:pic>
      <xdr:nvPicPr>
        <xdr:cNvPr id="1332" name="Picture 133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70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329</xdr:row>
      <xdr:rowOff>0</xdr:rowOff>
    </xdr:from>
    <xdr:to>
      <xdr:col>9</xdr:col>
      <xdr:colOff>314325</xdr:colOff>
      <xdr:row>329</xdr:row>
      <xdr:rowOff>161925</xdr:rowOff>
    </xdr:to>
    <xdr:pic>
      <xdr:nvPicPr>
        <xdr:cNvPr id="1333" name="Picture 133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70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324</xdr:row>
      <xdr:rowOff>0</xdr:rowOff>
    </xdr:from>
    <xdr:to>
      <xdr:col>9</xdr:col>
      <xdr:colOff>152400</xdr:colOff>
      <xdr:row>324</xdr:row>
      <xdr:rowOff>152400</xdr:rowOff>
    </xdr:to>
    <xdr:pic>
      <xdr:nvPicPr>
        <xdr:cNvPr id="1334" name="Picture 133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621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152400</xdr:colOff>
      <xdr:row>325</xdr:row>
      <xdr:rowOff>161925</xdr:rowOff>
    </xdr:to>
    <xdr:pic>
      <xdr:nvPicPr>
        <xdr:cNvPr id="1335" name="Picture 133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338</xdr:row>
      <xdr:rowOff>0</xdr:rowOff>
    </xdr:from>
    <xdr:to>
      <xdr:col>9</xdr:col>
      <xdr:colOff>152400</xdr:colOff>
      <xdr:row>338</xdr:row>
      <xdr:rowOff>152400</xdr:rowOff>
    </xdr:to>
    <xdr:pic>
      <xdr:nvPicPr>
        <xdr:cNvPr id="1336" name="Picture 133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861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338</xdr:row>
      <xdr:rowOff>0</xdr:rowOff>
    </xdr:from>
    <xdr:to>
      <xdr:col>9</xdr:col>
      <xdr:colOff>314325</xdr:colOff>
      <xdr:row>338</xdr:row>
      <xdr:rowOff>152400</xdr:rowOff>
    </xdr:to>
    <xdr:pic>
      <xdr:nvPicPr>
        <xdr:cNvPr id="1337" name="Picture 133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861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338</xdr:row>
      <xdr:rowOff>0</xdr:rowOff>
    </xdr:from>
    <xdr:to>
      <xdr:col>9</xdr:col>
      <xdr:colOff>476250</xdr:colOff>
      <xdr:row>338</xdr:row>
      <xdr:rowOff>152400</xdr:rowOff>
    </xdr:to>
    <xdr:pic>
      <xdr:nvPicPr>
        <xdr:cNvPr id="1338" name="Picture 133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861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340</xdr:row>
      <xdr:rowOff>0</xdr:rowOff>
    </xdr:from>
    <xdr:to>
      <xdr:col>9</xdr:col>
      <xdr:colOff>152400</xdr:colOff>
      <xdr:row>340</xdr:row>
      <xdr:rowOff>152400</xdr:rowOff>
    </xdr:to>
    <xdr:pic>
      <xdr:nvPicPr>
        <xdr:cNvPr id="1339" name="Picture 133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895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340</xdr:row>
      <xdr:rowOff>0</xdr:rowOff>
    </xdr:from>
    <xdr:to>
      <xdr:col>9</xdr:col>
      <xdr:colOff>314325</xdr:colOff>
      <xdr:row>340</xdr:row>
      <xdr:rowOff>152400</xdr:rowOff>
    </xdr:to>
    <xdr:pic>
      <xdr:nvPicPr>
        <xdr:cNvPr id="1340" name="Picture 133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895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340</xdr:row>
      <xdr:rowOff>0</xdr:rowOff>
    </xdr:from>
    <xdr:to>
      <xdr:col>9</xdr:col>
      <xdr:colOff>476250</xdr:colOff>
      <xdr:row>340</xdr:row>
      <xdr:rowOff>152400</xdr:rowOff>
    </xdr:to>
    <xdr:pic>
      <xdr:nvPicPr>
        <xdr:cNvPr id="1341" name="Picture 134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895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339</xdr:row>
      <xdr:rowOff>0</xdr:rowOff>
    </xdr:from>
    <xdr:to>
      <xdr:col>9</xdr:col>
      <xdr:colOff>152400</xdr:colOff>
      <xdr:row>339</xdr:row>
      <xdr:rowOff>161925</xdr:rowOff>
    </xdr:to>
    <xdr:pic>
      <xdr:nvPicPr>
        <xdr:cNvPr id="1342" name="Picture 134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878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339</xdr:row>
      <xdr:rowOff>0</xdr:rowOff>
    </xdr:from>
    <xdr:to>
      <xdr:col>9</xdr:col>
      <xdr:colOff>314325</xdr:colOff>
      <xdr:row>339</xdr:row>
      <xdr:rowOff>161925</xdr:rowOff>
    </xdr:to>
    <xdr:pic>
      <xdr:nvPicPr>
        <xdr:cNvPr id="1343" name="Picture 134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878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339</xdr:row>
      <xdr:rowOff>0</xdr:rowOff>
    </xdr:from>
    <xdr:to>
      <xdr:col>9</xdr:col>
      <xdr:colOff>476250</xdr:colOff>
      <xdr:row>339</xdr:row>
      <xdr:rowOff>161925</xdr:rowOff>
    </xdr:to>
    <xdr:pic>
      <xdr:nvPicPr>
        <xdr:cNvPr id="1344" name="Picture 134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5878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343</xdr:row>
      <xdr:rowOff>0</xdr:rowOff>
    </xdr:from>
    <xdr:to>
      <xdr:col>9</xdr:col>
      <xdr:colOff>152400</xdr:colOff>
      <xdr:row>343</xdr:row>
      <xdr:rowOff>161925</xdr:rowOff>
    </xdr:to>
    <xdr:pic>
      <xdr:nvPicPr>
        <xdr:cNvPr id="1345" name="Picture 134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947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343</xdr:row>
      <xdr:rowOff>0</xdr:rowOff>
    </xdr:from>
    <xdr:to>
      <xdr:col>9</xdr:col>
      <xdr:colOff>314325</xdr:colOff>
      <xdr:row>343</xdr:row>
      <xdr:rowOff>161925</xdr:rowOff>
    </xdr:to>
    <xdr:pic>
      <xdr:nvPicPr>
        <xdr:cNvPr id="1346" name="Picture 134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947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342</xdr:row>
      <xdr:rowOff>0</xdr:rowOff>
    </xdr:from>
    <xdr:to>
      <xdr:col>9</xdr:col>
      <xdr:colOff>152400</xdr:colOff>
      <xdr:row>342</xdr:row>
      <xdr:rowOff>152400</xdr:rowOff>
    </xdr:to>
    <xdr:pic>
      <xdr:nvPicPr>
        <xdr:cNvPr id="1347" name="Picture 134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930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342</xdr:row>
      <xdr:rowOff>0</xdr:rowOff>
    </xdr:from>
    <xdr:to>
      <xdr:col>9</xdr:col>
      <xdr:colOff>314325</xdr:colOff>
      <xdr:row>342</xdr:row>
      <xdr:rowOff>152400</xdr:rowOff>
    </xdr:to>
    <xdr:pic>
      <xdr:nvPicPr>
        <xdr:cNvPr id="1348" name="Picture 134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930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341</xdr:row>
      <xdr:rowOff>0</xdr:rowOff>
    </xdr:from>
    <xdr:to>
      <xdr:col>9</xdr:col>
      <xdr:colOff>152400</xdr:colOff>
      <xdr:row>341</xdr:row>
      <xdr:rowOff>161925</xdr:rowOff>
    </xdr:to>
    <xdr:pic>
      <xdr:nvPicPr>
        <xdr:cNvPr id="1349" name="Picture 134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91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341</xdr:row>
      <xdr:rowOff>0</xdr:rowOff>
    </xdr:from>
    <xdr:to>
      <xdr:col>9</xdr:col>
      <xdr:colOff>314325</xdr:colOff>
      <xdr:row>341</xdr:row>
      <xdr:rowOff>161925</xdr:rowOff>
    </xdr:to>
    <xdr:pic>
      <xdr:nvPicPr>
        <xdr:cNvPr id="1350" name="Picture 134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91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346</xdr:row>
      <xdr:rowOff>0</xdr:rowOff>
    </xdr:from>
    <xdr:to>
      <xdr:col>9</xdr:col>
      <xdr:colOff>152400</xdr:colOff>
      <xdr:row>346</xdr:row>
      <xdr:rowOff>152400</xdr:rowOff>
    </xdr:to>
    <xdr:pic>
      <xdr:nvPicPr>
        <xdr:cNvPr id="1351" name="Picture 135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998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346</xdr:row>
      <xdr:rowOff>0</xdr:rowOff>
    </xdr:from>
    <xdr:to>
      <xdr:col>9</xdr:col>
      <xdr:colOff>314325</xdr:colOff>
      <xdr:row>346</xdr:row>
      <xdr:rowOff>152400</xdr:rowOff>
    </xdr:to>
    <xdr:pic>
      <xdr:nvPicPr>
        <xdr:cNvPr id="1352" name="Picture 135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998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345</xdr:row>
      <xdr:rowOff>0</xdr:rowOff>
    </xdr:from>
    <xdr:to>
      <xdr:col>9</xdr:col>
      <xdr:colOff>152400</xdr:colOff>
      <xdr:row>345</xdr:row>
      <xdr:rowOff>161925</xdr:rowOff>
    </xdr:to>
    <xdr:pic>
      <xdr:nvPicPr>
        <xdr:cNvPr id="1353" name="Picture 135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345</xdr:row>
      <xdr:rowOff>0</xdr:rowOff>
    </xdr:from>
    <xdr:to>
      <xdr:col>9</xdr:col>
      <xdr:colOff>314325</xdr:colOff>
      <xdr:row>345</xdr:row>
      <xdr:rowOff>161925</xdr:rowOff>
    </xdr:to>
    <xdr:pic>
      <xdr:nvPicPr>
        <xdr:cNvPr id="1354" name="Picture 135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347</xdr:row>
      <xdr:rowOff>0</xdr:rowOff>
    </xdr:from>
    <xdr:to>
      <xdr:col>9</xdr:col>
      <xdr:colOff>152400</xdr:colOff>
      <xdr:row>347</xdr:row>
      <xdr:rowOff>161925</xdr:rowOff>
    </xdr:to>
    <xdr:pic>
      <xdr:nvPicPr>
        <xdr:cNvPr id="1355" name="Picture 135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015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347</xdr:row>
      <xdr:rowOff>0</xdr:rowOff>
    </xdr:from>
    <xdr:to>
      <xdr:col>9</xdr:col>
      <xdr:colOff>314325</xdr:colOff>
      <xdr:row>347</xdr:row>
      <xdr:rowOff>161925</xdr:rowOff>
    </xdr:to>
    <xdr:pic>
      <xdr:nvPicPr>
        <xdr:cNvPr id="1356" name="Picture 135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015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335</xdr:row>
      <xdr:rowOff>0</xdr:rowOff>
    </xdr:from>
    <xdr:to>
      <xdr:col>9</xdr:col>
      <xdr:colOff>152400</xdr:colOff>
      <xdr:row>335</xdr:row>
      <xdr:rowOff>161925</xdr:rowOff>
    </xdr:to>
    <xdr:pic>
      <xdr:nvPicPr>
        <xdr:cNvPr id="1357" name="Picture 135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81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335</xdr:row>
      <xdr:rowOff>0</xdr:rowOff>
    </xdr:from>
    <xdr:to>
      <xdr:col>9</xdr:col>
      <xdr:colOff>314325</xdr:colOff>
      <xdr:row>335</xdr:row>
      <xdr:rowOff>161925</xdr:rowOff>
    </xdr:to>
    <xdr:pic>
      <xdr:nvPicPr>
        <xdr:cNvPr id="1358" name="Picture 135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81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344</xdr:row>
      <xdr:rowOff>0</xdr:rowOff>
    </xdr:from>
    <xdr:to>
      <xdr:col>9</xdr:col>
      <xdr:colOff>152400</xdr:colOff>
      <xdr:row>344</xdr:row>
      <xdr:rowOff>152400</xdr:rowOff>
    </xdr:to>
    <xdr:pic>
      <xdr:nvPicPr>
        <xdr:cNvPr id="1359" name="Picture 135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964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344</xdr:row>
      <xdr:rowOff>0</xdr:rowOff>
    </xdr:from>
    <xdr:to>
      <xdr:col>9</xdr:col>
      <xdr:colOff>314325</xdr:colOff>
      <xdr:row>344</xdr:row>
      <xdr:rowOff>152400</xdr:rowOff>
    </xdr:to>
    <xdr:pic>
      <xdr:nvPicPr>
        <xdr:cNvPr id="1360" name="Picture 135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964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336</xdr:row>
      <xdr:rowOff>0</xdr:rowOff>
    </xdr:from>
    <xdr:to>
      <xdr:col>9</xdr:col>
      <xdr:colOff>152400</xdr:colOff>
      <xdr:row>336</xdr:row>
      <xdr:rowOff>152400</xdr:rowOff>
    </xdr:to>
    <xdr:pic>
      <xdr:nvPicPr>
        <xdr:cNvPr id="1361" name="Picture 136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5827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336</xdr:row>
      <xdr:rowOff>0</xdr:rowOff>
    </xdr:from>
    <xdr:to>
      <xdr:col>9</xdr:col>
      <xdr:colOff>314325</xdr:colOff>
      <xdr:row>336</xdr:row>
      <xdr:rowOff>152400</xdr:rowOff>
    </xdr:to>
    <xdr:pic>
      <xdr:nvPicPr>
        <xdr:cNvPr id="1362" name="Picture 136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5827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348</xdr:row>
      <xdr:rowOff>0</xdr:rowOff>
    </xdr:from>
    <xdr:to>
      <xdr:col>9</xdr:col>
      <xdr:colOff>152400</xdr:colOff>
      <xdr:row>348</xdr:row>
      <xdr:rowOff>152400</xdr:rowOff>
    </xdr:to>
    <xdr:pic>
      <xdr:nvPicPr>
        <xdr:cNvPr id="1363" name="Picture 136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033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351</xdr:row>
      <xdr:rowOff>0</xdr:rowOff>
    </xdr:from>
    <xdr:to>
      <xdr:col>9</xdr:col>
      <xdr:colOff>152400</xdr:colOff>
      <xdr:row>351</xdr:row>
      <xdr:rowOff>152400</xdr:rowOff>
    </xdr:to>
    <xdr:pic>
      <xdr:nvPicPr>
        <xdr:cNvPr id="1364" name="Picture 136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084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351</xdr:row>
      <xdr:rowOff>0</xdr:rowOff>
    </xdr:from>
    <xdr:to>
      <xdr:col>9</xdr:col>
      <xdr:colOff>314325</xdr:colOff>
      <xdr:row>351</xdr:row>
      <xdr:rowOff>152400</xdr:rowOff>
    </xdr:to>
    <xdr:pic>
      <xdr:nvPicPr>
        <xdr:cNvPr id="1365" name="Picture 136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084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351</xdr:row>
      <xdr:rowOff>0</xdr:rowOff>
    </xdr:from>
    <xdr:to>
      <xdr:col>9</xdr:col>
      <xdr:colOff>476250</xdr:colOff>
      <xdr:row>351</xdr:row>
      <xdr:rowOff>152400</xdr:rowOff>
    </xdr:to>
    <xdr:pic>
      <xdr:nvPicPr>
        <xdr:cNvPr id="1366" name="Picture 136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084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353</xdr:row>
      <xdr:rowOff>0</xdr:rowOff>
    </xdr:from>
    <xdr:to>
      <xdr:col>9</xdr:col>
      <xdr:colOff>152400</xdr:colOff>
      <xdr:row>353</xdr:row>
      <xdr:rowOff>152400</xdr:rowOff>
    </xdr:to>
    <xdr:pic>
      <xdr:nvPicPr>
        <xdr:cNvPr id="1367" name="Picture 136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118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353</xdr:row>
      <xdr:rowOff>0</xdr:rowOff>
    </xdr:from>
    <xdr:to>
      <xdr:col>9</xdr:col>
      <xdr:colOff>314325</xdr:colOff>
      <xdr:row>353</xdr:row>
      <xdr:rowOff>152400</xdr:rowOff>
    </xdr:to>
    <xdr:pic>
      <xdr:nvPicPr>
        <xdr:cNvPr id="1368" name="Picture 136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118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353</xdr:row>
      <xdr:rowOff>0</xdr:rowOff>
    </xdr:from>
    <xdr:to>
      <xdr:col>9</xdr:col>
      <xdr:colOff>476250</xdr:colOff>
      <xdr:row>353</xdr:row>
      <xdr:rowOff>152400</xdr:rowOff>
    </xdr:to>
    <xdr:pic>
      <xdr:nvPicPr>
        <xdr:cNvPr id="1369" name="Picture 136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118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356</xdr:row>
      <xdr:rowOff>0</xdr:rowOff>
    </xdr:from>
    <xdr:to>
      <xdr:col>9</xdr:col>
      <xdr:colOff>152400</xdr:colOff>
      <xdr:row>356</xdr:row>
      <xdr:rowOff>152400</xdr:rowOff>
    </xdr:to>
    <xdr:pic>
      <xdr:nvPicPr>
        <xdr:cNvPr id="1370" name="Picture 136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170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356</xdr:row>
      <xdr:rowOff>0</xdr:rowOff>
    </xdr:from>
    <xdr:to>
      <xdr:col>9</xdr:col>
      <xdr:colOff>314325</xdr:colOff>
      <xdr:row>356</xdr:row>
      <xdr:rowOff>152400</xdr:rowOff>
    </xdr:to>
    <xdr:pic>
      <xdr:nvPicPr>
        <xdr:cNvPr id="1371" name="Picture 137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170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356</xdr:row>
      <xdr:rowOff>0</xdr:rowOff>
    </xdr:from>
    <xdr:to>
      <xdr:col>9</xdr:col>
      <xdr:colOff>476250</xdr:colOff>
      <xdr:row>356</xdr:row>
      <xdr:rowOff>152400</xdr:rowOff>
    </xdr:to>
    <xdr:pic>
      <xdr:nvPicPr>
        <xdr:cNvPr id="1372" name="Picture 137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170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349</xdr:row>
      <xdr:rowOff>0</xdr:rowOff>
    </xdr:from>
    <xdr:to>
      <xdr:col>9</xdr:col>
      <xdr:colOff>152400</xdr:colOff>
      <xdr:row>349</xdr:row>
      <xdr:rowOff>152400</xdr:rowOff>
    </xdr:to>
    <xdr:pic>
      <xdr:nvPicPr>
        <xdr:cNvPr id="1373" name="Picture 137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050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349</xdr:row>
      <xdr:rowOff>0</xdr:rowOff>
    </xdr:from>
    <xdr:to>
      <xdr:col>9</xdr:col>
      <xdr:colOff>314325</xdr:colOff>
      <xdr:row>349</xdr:row>
      <xdr:rowOff>152400</xdr:rowOff>
    </xdr:to>
    <xdr:pic>
      <xdr:nvPicPr>
        <xdr:cNvPr id="1374" name="Picture 137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050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349</xdr:row>
      <xdr:rowOff>0</xdr:rowOff>
    </xdr:from>
    <xdr:to>
      <xdr:col>9</xdr:col>
      <xdr:colOff>476250</xdr:colOff>
      <xdr:row>349</xdr:row>
      <xdr:rowOff>152400</xdr:rowOff>
    </xdr:to>
    <xdr:pic>
      <xdr:nvPicPr>
        <xdr:cNvPr id="1375" name="Picture 137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050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357</xdr:row>
      <xdr:rowOff>0</xdr:rowOff>
    </xdr:from>
    <xdr:to>
      <xdr:col>9</xdr:col>
      <xdr:colOff>152400</xdr:colOff>
      <xdr:row>357</xdr:row>
      <xdr:rowOff>152400</xdr:rowOff>
    </xdr:to>
    <xdr:pic>
      <xdr:nvPicPr>
        <xdr:cNvPr id="1376" name="Picture 137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18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357</xdr:row>
      <xdr:rowOff>0</xdr:rowOff>
    </xdr:from>
    <xdr:to>
      <xdr:col>9</xdr:col>
      <xdr:colOff>314325</xdr:colOff>
      <xdr:row>357</xdr:row>
      <xdr:rowOff>152400</xdr:rowOff>
    </xdr:to>
    <xdr:pic>
      <xdr:nvPicPr>
        <xdr:cNvPr id="1377" name="Picture 137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18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357</xdr:row>
      <xdr:rowOff>0</xdr:rowOff>
    </xdr:from>
    <xdr:to>
      <xdr:col>9</xdr:col>
      <xdr:colOff>476250</xdr:colOff>
      <xdr:row>357</xdr:row>
      <xdr:rowOff>152400</xdr:rowOff>
    </xdr:to>
    <xdr:pic>
      <xdr:nvPicPr>
        <xdr:cNvPr id="1378" name="Picture 137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18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352</xdr:row>
      <xdr:rowOff>0</xdr:rowOff>
    </xdr:from>
    <xdr:to>
      <xdr:col>9</xdr:col>
      <xdr:colOff>152400</xdr:colOff>
      <xdr:row>352</xdr:row>
      <xdr:rowOff>152400</xdr:rowOff>
    </xdr:to>
    <xdr:pic>
      <xdr:nvPicPr>
        <xdr:cNvPr id="1379" name="Picture 137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101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352</xdr:row>
      <xdr:rowOff>0</xdr:rowOff>
    </xdr:from>
    <xdr:to>
      <xdr:col>9</xdr:col>
      <xdr:colOff>314325</xdr:colOff>
      <xdr:row>352</xdr:row>
      <xdr:rowOff>152400</xdr:rowOff>
    </xdr:to>
    <xdr:pic>
      <xdr:nvPicPr>
        <xdr:cNvPr id="1380" name="Picture 137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101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350</xdr:row>
      <xdr:rowOff>0</xdr:rowOff>
    </xdr:from>
    <xdr:to>
      <xdr:col>9</xdr:col>
      <xdr:colOff>152400</xdr:colOff>
      <xdr:row>350</xdr:row>
      <xdr:rowOff>152400</xdr:rowOff>
    </xdr:to>
    <xdr:pic>
      <xdr:nvPicPr>
        <xdr:cNvPr id="1381" name="Picture 138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067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350</xdr:row>
      <xdr:rowOff>0</xdr:rowOff>
    </xdr:from>
    <xdr:to>
      <xdr:col>9</xdr:col>
      <xdr:colOff>314325</xdr:colOff>
      <xdr:row>350</xdr:row>
      <xdr:rowOff>152400</xdr:rowOff>
    </xdr:to>
    <xdr:pic>
      <xdr:nvPicPr>
        <xdr:cNvPr id="1382" name="Picture 138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067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358</xdr:row>
      <xdr:rowOff>0</xdr:rowOff>
    </xdr:from>
    <xdr:to>
      <xdr:col>9</xdr:col>
      <xdr:colOff>152400</xdr:colOff>
      <xdr:row>358</xdr:row>
      <xdr:rowOff>152400</xdr:rowOff>
    </xdr:to>
    <xdr:pic>
      <xdr:nvPicPr>
        <xdr:cNvPr id="1383" name="Picture 138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204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358</xdr:row>
      <xdr:rowOff>0</xdr:rowOff>
    </xdr:from>
    <xdr:to>
      <xdr:col>9</xdr:col>
      <xdr:colOff>314325</xdr:colOff>
      <xdr:row>358</xdr:row>
      <xdr:rowOff>152400</xdr:rowOff>
    </xdr:to>
    <xdr:pic>
      <xdr:nvPicPr>
        <xdr:cNvPr id="1384" name="Picture 138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204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355</xdr:row>
      <xdr:rowOff>0</xdr:rowOff>
    </xdr:from>
    <xdr:to>
      <xdr:col>9</xdr:col>
      <xdr:colOff>152400</xdr:colOff>
      <xdr:row>355</xdr:row>
      <xdr:rowOff>152400</xdr:rowOff>
    </xdr:to>
    <xdr:pic>
      <xdr:nvPicPr>
        <xdr:cNvPr id="1385" name="Picture 138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355</xdr:row>
      <xdr:rowOff>0</xdr:rowOff>
    </xdr:from>
    <xdr:to>
      <xdr:col>9</xdr:col>
      <xdr:colOff>314325</xdr:colOff>
      <xdr:row>355</xdr:row>
      <xdr:rowOff>152400</xdr:rowOff>
    </xdr:to>
    <xdr:pic>
      <xdr:nvPicPr>
        <xdr:cNvPr id="1386" name="Picture 138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354</xdr:row>
      <xdr:rowOff>0</xdr:rowOff>
    </xdr:from>
    <xdr:to>
      <xdr:col>9</xdr:col>
      <xdr:colOff>152400</xdr:colOff>
      <xdr:row>354</xdr:row>
      <xdr:rowOff>152400</xdr:rowOff>
    </xdr:to>
    <xdr:pic>
      <xdr:nvPicPr>
        <xdr:cNvPr id="1387" name="Picture 138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136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354</xdr:row>
      <xdr:rowOff>0</xdr:rowOff>
    </xdr:from>
    <xdr:to>
      <xdr:col>9</xdr:col>
      <xdr:colOff>314325</xdr:colOff>
      <xdr:row>354</xdr:row>
      <xdr:rowOff>152400</xdr:rowOff>
    </xdr:to>
    <xdr:pic>
      <xdr:nvPicPr>
        <xdr:cNvPr id="1388" name="Picture 138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136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359</xdr:row>
      <xdr:rowOff>0</xdr:rowOff>
    </xdr:from>
    <xdr:to>
      <xdr:col>9</xdr:col>
      <xdr:colOff>152400</xdr:colOff>
      <xdr:row>359</xdr:row>
      <xdr:rowOff>152400</xdr:rowOff>
    </xdr:to>
    <xdr:pic>
      <xdr:nvPicPr>
        <xdr:cNvPr id="1389" name="Picture 138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221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359</xdr:row>
      <xdr:rowOff>0</xdr:rowOff>
    </xdr:from>
    <xdr:to>
      <xdr:col>9</xdr:col>
      <xdr:colOff>314325</xdr:colOff>
      <xdr:row>359</xdr:row>
      <xdr:rowOff>152400</xdr:rowOff>
    </xdr:to>
    <xdr:pic>
      <xdr:nvPicPr>
        <xdr:cNvPr id="1390" name="Picture 138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221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360</xdr:row>
      <xdr:rowOff>0</xdr:rowOff>
    </xdr:from>
    <xdr:to>
      <xdr:col>9</xdr:col>
      <xdr:colOff>152400</xdr:colOff>
      <xdr:row>360</xdr:row>
      <xdr:rowOff>152400</xdr:rowOff>
    </xdr:to>
    <xdr:pic>
      <xdr:nvPicPr>
        <xdr:cNvPr id="1391" name="Picture 139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238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362</xdr:row>
      <xdr:rowOff>0</xdr:rowOff>
    </xdr:from>
    <xdr:to>
      <xdr:col>9</xdr:col>
      <xdr:colOff>152400</xdr:colOff>
      <xdr:row>362</xdr:row>
      <xdr:rowOff>152400</xdr:rowOff>
    </xdr:to>
    <xdr:pic>
      <xdr:nvPicPr>
        <xdr:cNvPr id="1392" name="Picture 139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273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362</xdr:row>
      <xdr:rowOff>0</xdr:rowOff>
    </xdr:from>
    <xdr:to>
      <xdr:col>9</xdr:col>
      <xdr:colOff>314325</xdr:colOff>
      <xdr:row>362</xdr:row>
      <xdr:rowOff>152400</xdr:rowOff>
    </xdr:to>
    <xdr:pic>
      <xdr:nvPicPr>
        <xdr:cNvPr id="1393" name="Picture 139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273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362</xdr:row>
      <xdr:rowOff>0</xdr:rowOff>
    </xdr:from>
    <xdr:to>
      <xdr:col>9</xdr:col>
      <xdr:colOff>476250</xdr:colOff>
      <xdr:row>362</xdr:row>
      <xdr:rowOff>152400</xdr:rowOff>
    </xdr:to>
    <xdr:pic>
      <xdr:nvPicPr>
        <xdr:cNvPr id="1394" name="Picture 139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273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361</xdr:row>
      <xdr:rowOff>0</xdr:rowOff>
    </xdr:from>
    <xdr:to>
      <xdr:col>9</xdr:col>
      <xdr:colOff>152400</xdr:colOff>
      <xdr:row>361</xdr:row>
      <xdr:rowOff>152400</xdr:rowOff>
    </xdr:to>
    <xdr:pic>
      <xdr:nvPicPr>
        <xdr:cNvPr id="1395" name="Picture 139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25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361</xdr:row>
      <xdr:rowOff>0</xdr:rowOff>
    </xdr:from>
    <xdr:to>
      <xdr:col>9</xdr:col>
      <xdr:colOff>314325</xdr:colOff>
      <xdr:row>361</xdr:row>
      <xdr:rowOff>152400</xdr:rowOff>
    </xdr:to>
    <xdr:pic>
      <xdr:nvPicPr>
        <xdr:cNvPr id="1396" name="Picture 139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25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361</xdr:row>
      <xdr:rowOff>0</xdr:rowOff>
    </xdr:from>
    <xdr:to>
      <xdr:col>9</xdr:col>
      <xdr:colOff>476250</xdr:colOff>
      <xdr:row>361</xdr:row>
      <xdr:rowOff>152400</xdr:rowOff>
    </xdr:to>
    <xdr:pic>
      <xdr:nvPicPr>
        <xdr:cNvPr id="1397" name="Picture 139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25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363</xdr:row>
      <xdr:rowOff>0</xdr:rowOff>
    </xdr:from>
    <xdr:to>
      <xdr:col>9</xdr:col>
      <xdr:colOff>152400</xdr:colOff>
      <xdr:row>363</xdr:row>
      <xdr:rowOff>152400</xdr:rowOff>
    </xdr:to>
    <xdr:pic>
      <xdr:nvPicPr>
        <xdr:cNvPr id="1398" name="Picture 139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290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363</xdr:row>
      <xdr:rowOff>0</xdr:rowOff>
    </xdr:from>
    <xdr:to>
      <xdr:col>9</xdr:col>
      <xdr:colOff>314325</xdr:colOff>
      <xdr:row>363</xdr:row>
      <xdr:rowOff>152400</xdr:rowOff>
    </xdr:to>
    <xdr:pic>
      <xdr:nvPicPr>
        <xdr:cNvPr id="1399" name="Picture 139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290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363</xdr:row>
      <xdr:rowOff>0</xdr:rowOff>
    </xdr:from>
    <xdr:to>
      <xdr:col>9</xdr:col>
      <xdr:colOff>476250</xdr:colOff>
      <xdr:row>363</xdr:row>
      <xdr:rowOff>152400</xdr:rowOff>
    </xdr:to>
    <xdr:pic>
      <xdr:nvPicPr>
        <xdr:cNvPr id="1400" name="Picture 139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290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364</xdr:row>
      <xdr:rowOff>0</xdr:rowOff>
    </xdr:from>
    <xdr:to>
      <xdr:col>9</xdr:col>
      <xdr:colOff>152400</xdr:colOff>
      <xdr:row>364</xdr:row>
      <xdr:rowOff>152400</xdr:rowOff>
    </xdr:to>
    <xdr:pic>
      <xdr:nvPicPr>
        <xdr:cNvPr id="1401" name="Picture 140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307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364</xdr:row>
      <xdr:rowOff>0</xdr:rowOff>
    </xdr:from>
    <xdr:to>
      <xdr:col>9</xdr:col>
      <xdr:colOff>314325</xdr:colOff>
      <xdr:row>364</xdr:row>
      <xdr:rowOff>152400</xdr:rowOff>
    </xdr:to>
    <xdr:pic>
      <xdr:nvPicPr>
        <xdr:cNvPr id="1402" name="Picture 140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307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364</xdr:row>
      <xdr:rowOff>0</xdr:rowOff>
    </xdr:from>
    <xdr:to>
      <xdr:col>9</xdr:col>
      <xdr:colOff>476250</xdr:colOff>
      <xdr:row>364</xdr:row>
      <xdr:rowOff>152400</xdr:rowOff>
    </xdr:to>
    <xdr:pic>
      <xdr:nvPicPr>
        <xdr:cNvPr id="1403" name="Picture 140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307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376</xdr:row>
      <xdr:rowOff>0</xdr:rowOff>
    </xdr:from>
    <xdr:to>
      <xdr:col>9</xdr:col>
      <xdr:colOff>152400</xdr:colOff>
      <xdr:row>376</xdr:row>
      <xdr:rowOff>152400</xdr:rowOff>
    </xdr:to>
    <xdr:pic>
      <xdr:nvPicPr>
        <xdr:cNvPr id="1404" name="Picture 140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513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376</xdr:row>
      <xdr:rowOff>0</xdr:rowOff>
    </xdr:from>
    <xdr:to>
      <xdr:col>9</xdr:col>
      <xdr:colOff>314325</xdr:colOff>
      <xdr:row>376</xdr:row>
      <xdr:rowOff>152400</xdr:rowOff>
    </xdr:to>
    <xdr:pic>
      <xdr:nvPicPr>
        <xdr:cNvPr id="1405" name="Picture 140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513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376</xdr:row>
      <xdr:rowOff>0</xdr:rowOff>
    </xdr:from>
    <xdr:to>
      <xdr:col>9</xdr:col>
      <xdr:colOff>476250</xdr:colOff>
      <xdr:row>376</xdr:row>
      <xdr:rowOff>152400</xdr:rowOff>
    </xdr:to>
    <xdr:pic>
      <xdr:nvPicPr>
        <xdr:cNvPr id="1406" name="Picture 140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513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377</xdr:row>
      <xdr:rowOff>0</xdr:rowOff>
    </xdr:from>
    <xdr:to>
      <xdr:col>9</xdr:col>
      <xdr:colOff>152400</xdr:colOff>
      <xdr:row>377</xdr:row>
      <xdr:rowOff>152400</xdr:rowOff>
    </xdr:to>
    <xdr:pic>
      <xdr:nvPicPr>
        <xdr:cNvPr id="1407" name="Picture 140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53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377</xdr:row>
      <xdr:rowOff>0</xdr:rowOff>
    </xdr:from>
    <xdr:to>
      <xdr:col>9</xdr:col>
      <xdr:colOff>314325</xdr:colOff>
      <xdr:row>377</xdr:row>
      <xdr:rowOff>152400</xdr:rowOff>
    </xdr:to>
    <xdr:pic>
      <xdr:nvPicPr>
        <xdr:cNvPr id="1408" name="Picture 140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53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377</xdr:row>
      <xdr:rowOff>0</xdr:rowOff>
    </xdr:from>
    <xdr:to>
      <xdr:col>9</xdr:col>
      <xdr:colOff>476250</xdr:colOff>
      <xdr:row>377</xdr:row>
      <xdr:rowOff>152400</xdr:rowOff>
    </xdr:to>
    <xdr:pic>
      <xdr:nvPicPr>
        <xdr:cNvPr id="1409" name="Picture 140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53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375</xdr:row>
      <xdr:rowOff>0</xdr:rowOff>
    </xdr:from>
    <xdr:to>
      <xdr:col>9</xdr:col>
      <xdr:colOff>152400</xdr:colOff>
      <xdr:row>375</xdr:row>
      <xdr:rowOff>152400</xdr:rowOff>
    </xdr:to>
    <xdr:pic>
      <xdr:nvPicPr>
        <xdr:cNvPr id="1410" name="Picture 140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49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375</xdr:row>
      <xdr:rowOff>0</xdr:rowOff>
    </xdr:from>
    <xdr:to>
      <xdr:col>9</xdr:col>
      <xdr:colOff>314325</xdr:colOff>
      <xdr:row>375</xdr:row>
      <xdr:rowOff>152400</xdr:rowOff>
    </xdr:to>
    <xdr:pic>
      <xdr:nvPicPr>
        <xdr:cNvPr id="1411" name="Picture 141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49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375</xdr:row>
      <xdr:rowOff>0</xdr:rowOff>
    </xdr:from>
    <xdr:to>
      <xdr:col>9</xdr:col>
      <xdr:colOff>476250</xdr:colOff>
      <xdr:row>375</xdr:row>
      <xdr:rowOff>152400</xdr:rowOff>
    </xdr:to>
    <xdr:pic>
      <xdr:nvPicPr>
        <xdr:cNvPr id="1412" name="Picture 141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496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365</xdr:row>
      <xdr:rowOff>0</xdr:rowOff>
    </xdr:from>
    <xdr:to>
      <xdr:col>9</xdr:col>
      <xdr:colOff>152400</xdr:colOff>
      <xdr:row>365</xdr:row>
      <xdr:rowOff>152400</xdr:rowOff>
    </xdr:to>
    <xdr:pic>
      <xdr:nvPicPr>
        <xdr:cNvPr id="1413" name="Picture 141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32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365</xdr:row>
      <xdr:rowOff>0</xdr:rowOff>
    </xdr:from>
    <xdr:to>
      <xdr:col>9</xdr:col>
      <xdr:colOff>314325</xdr:colOff>
      <xdr:row>365</xdr:row>
      <xdr:rowOff>152400</xdr:rowOff>
    </xdr:to>
    <xdr:pic>
      <xdr:nvPicPr>
        <xdr:cNvPr id="1414" name="Picture 141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32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365</xdr:row>
      <xdr:rowOff>0</xdr:rowOff>
    </xdr:from>
    <xdr:to>
      <xdr:col>9</xdr:col>
      <xdr:colOff>476250</xdr:colOff>
      <xdr:row>365</xdr:row>
      <xdr:rowOff>152400</xdr:rowOff>
    </xdr:to>
    <xdr:pic>
      <xdr:nvPicPr>
        <xdr:cNvPr id="1415" name="Picture 141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32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366</xdr:row>
      <xdr:rowOff>0</xdr:rowOff>
    </xdr:from>
    <xdr:to>
      <xdr:col>9</xdr:col>
      <xdr:colOff>152400</xdr:colOff>
      <xdr:row>366</xdr:row>
      <xdr:rowOff>152400</xdr:rowOff>
    </xdr:to>
    <xdr:pic>
      <xdr:nvPicPr>
        <xdr:cNvPr id="1416" name="Picture 141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341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366</xdr:row>
      <xdr:rowOff>0</xdr:rowOff>
    </xdr:from>
    <xdr:to>
      <xdr:col>9</xdr:col>
      <xdr:colOff>314325</xdr:colOff>
      <xdr:row>366</xdr:row>
      <xdr:rowOff>152400</xdr:rowOff>
    </xdr:to>
    <xdr:pic>
      <xdr:nvPicPr>
        <xdr:cNvPr id="1417" name="Picture 141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341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366</xdr:row>
      <xdr:rowOff>0</xdr:rowOff>
    </xdr:from>
    <xdr:to>
      <xdr:col>9</xdr:col>
      <xdr:colOff>476250</xdr:colOff>
      <xdr:row>366</xdr:row>
      <xdr:rowOff>152400</xdr:rowOff>
    </xdr:to>
    <xdr:pic>
      <xdr:nvPicPr>
        <xdr:cNvPr id="1418" name="Picture 141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341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378</xdr:row>
      <xdr:rowOff>0</xdr:rowOff>
    </xdr:from>
    <xdr:to>
      <xdr:col>9</xdr:col>
      <xdr:colOff>152400</xdr:colOff>
      <xdr:row>378</xdr:row>
      <xdr:rowOff>152400</xdr:rowOff>
    </xdr:to>
    <xdr:pic>
      <xdr:nvPicPr>
        <xdr:cNvPr id="1419" name="Picture 141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547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378</xdr:row>
      <xdr:rowOff>0</xdr:rowOff>
    </xdr:from>
    <xdr:to>
      <xdr:col>9</xdr:col>
      <xdr:colOff>314325</xdr:colOff>
      <xdr:row>378</xdr:row>
      <xdr:rowOff>152400</xdr:rowOff>
    </xdr:to>
    <xdr:pic>
      <xdr:nvPicPr>
        <xdr:cNvPr id="1420" name="Picture 141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547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378</xdr:row>
      <xdr:rowOff>0</xdr:rowOff>
    </xdr:from>
    <xdr:to>
      <xdr:col>9</xdr:col>
      <xdr:colOff>476250</xdr:colOff>
      <xdr:row>378</xdr:row>
      <xdr:rowOff>152400</xdr:rowOff>
    </xdr:to>
    <xdr:pic>
      <xdr:nvPicPr>
        <xdr:cNvPr id="1421" name="Picture 142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547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379</xdr:row>
      <xdr:rowOff>0</xdr:rowOff>
    </xdr:from>
    <xdr:to>
      <xdr:col>9</xdr:col>
      <xdr:colOff>152400</xdr:colOff>
      <xdr:row>379</xdr:row>
      <xdr:rowOff>152400</xdr:rowOff>
    </xdr:to>
    <xdr:pic>
      <xdr:nvPicPr>
        <xdr:cNvPr id="1422" name="Picture 142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564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379</xdr:row>
      <xdr:rowOff>0</xdr:rowOff>
    </xdr:from>
    <xdr:to>
      <xdr:col>9</xdr:col>
      <xdr:colOff>314325</xdr:colOff>
      <xdr:row>379</xdr:row>
      <xdr:rowOff>152400</xdr:rowOff>
    </xdr:to>
    <xdr:pic>
      <xdr:nvPicPr>
        <xdr:cNvPr id="1423" name="Picture 142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564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379</xdr:row>
      <xdr:rowOff>0</xdr:rowOff>
    </xdr:from>
    <xdr:to>
      <xdr:col>9</xdr:col>
      <xdr:colOff>476250</xdr:colOff>
      <xdr:row>379</xdr:row>
      <xdr:rowOff>152400</xdr:rowOff>
    </xdr:to>
    <xdr:pic>
      <xdr:nvPicPr>
        <xdr:cNvPr id="1424" name="Picture 142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564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369</xdr:row>
      <xdr:rowOff>0</xdr:rowOff>
    </xdr:from>
    <xdr:to>
      <xdr:col>9</xdr:col>
      <xdr:colOff>152400</xdr:colOff>
      <xdr:row>369</xdr:row>
      <xdr:rowOff>152400</xdr:rowOff>
    </xdr:to>
    <xdr:pic>
      <xdr:nvPicPr>
        <xdr:cNvPr id="1425" name="Picture 142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39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369</xdr:row>
      <xdr:rowOff>0</xdr:rowOff>
    </xdr:from>
    <xdr:to>
      <xdr:col>9</xdr:col>
      <xdr:colOff>314325</xdr:colOff>
      <xdr:row>369</xdr:row>
      <xdr:rowOff>152400</xdr:rowOff>
    </xdr:to>
    <xdr:pic>
      <xdr:nvPicPr>
        <xdr:cNvPr id="1426" name="Picture 142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39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369</xdr:row>
      <xdr:rowOff>0</xdr:rowOff>
    </xdr:from>
    <xdr:to>
      <xdr:col>9</xdr:col>
      <xdr:colOff>476250</xdr:colOff>
      <xdr:row>369</xdr:row>
      <xdr:rowOff>152400</xdr:rowOff>
    </xdr:to>
    <xdr:pic>
      <xdr:nvPicPr>
        <xdr:cNvPr id="1427" name="Picture 142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39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368</xdr:row>
      <xdr:rowOff>0</xdr:rowOff>
    </xdr:from>
    <xdr:to>
      <xdr:col>9</xdr:col>
      <xdr:colOff>152400</xdr:colOff>
      <xdr:row>368</xdr:row>
      <xdr:rowOff>152400</xdr:rowOff>
    </xdr:to>
    <xdr:pic>
      <xdr:nvPicPr>
        <xdr:cNvPr id="1428" name="Picture 142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376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368</xdr:row>
      <xdr:rowOff>0</xdr:rowOff>
    </xdr:from>
    <xdr:to>
      <xdr:col>9</xdr:col>
      <xdr:colOff>314325</xdr:colOff>
      <xdr:row>368</xdr:row>
      <xdr:rowOff>152400</xdr:rowOff>
    </xdr:to>
    <xdr:pic>
      <xdr:nvPicPr>
        <xdr:cNvPr id="1429" name="Picture 142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376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368</xdr:row>
      <xdr:rowOff>0</xdr:rowOff>
    </xdr:from>
    <xdr:to>
      <xdr:col>9</xdr:col>
      <xdr:colOff>476250</xdr:colOff>
      <xdr:row>368</xdr:row>
      <xdr:rowOff>152400</xdr:rowOff>
    </xdr:to>
    <xdr:pic>
      <xdr:nvPicPr>
        <xdr:cNvPr id="1430" name="Picture 142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376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367</xdr:row>
      <xdr:rowOff>0</xdr:rowOff>
    </xdr:from>
    <xdr:to>
      <xdr:col>9</xdr:col>
      <xdr:colOff>152400</xdr:colOff>
      <xdr:row>367</xdr:row>
      <xdr:rowOff>152400</xdr:rowOff>
    </xdr:to>
    <xdr:pic>
      <xdr:nvPicPr>
        <xdr:cNvPr id="1431" name="Picture 143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358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367</xdr:row>
      <xdr:rowOff>0</xdr:rowOff>
    </xdr:from>
    <xdr:to>
      <xdr:col>9</xdr:col>
      <xdr:colOff>314325</xdr:colOff>
      <xdr:row>367</xdr:row>
      <xdr:rowOff>152400</xdr:rowOff>
    </xdr:to>
    <xdr:pic>
      <xdr:nvPicPr>
        <xdr:cNvPr id="1432" name="Picture 143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358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367</xdr:row>
      <xdr:rowOff>0</xdr:rowOff>
    </xdr:from>
    <xdr:to>
      <xdr:col>9</xdr:col>
      <xdr:colOff>476250</xdr:colOff>
      <xdr:row>367</xdr:row>
      <xdr:rowOff>152400</xdr:rowOff>
    </xdr:to>
    <xdr:pic>
      <xdr:nvPicPr>
        <xdr:cNvPr id="1433" name="Picture 143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358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380</xdr:row>
      <xdr:rowOff>0</xdr:rowOff>
    </xdr:from>
    <xdr:to>
      <xdr:col>9</xdr:col>
      <xdr:colOff>152400</xdr:colOff>
      <xdr:row>380</xdr:row>
      <xdr:rowOff>152400</xdr:rowOff>
    </xdr:to>
    <xdr:pic>
      <xdr:nvPicPr>
        <xdr:cNvPr id="1434" name="Picture 143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581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380</xdr:row>
      <xdr:rowOff>0</xdr:rowOff>
    </xdr:from>
    <xdr:to>
      <xdr:col>9</xdr:col>
      <xdr:colOff>314325</xdr:colOff>
      <xdr:row>380</xdr:row>
      <xdr:rowOff>152400</xdr:rowOff>
    </xdr:to>
    <xdr:pic>
      <xdr:nvPicPr>
        <xdr:cNvPr id="1435" name="Picture 143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581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380</xdr:row>
      <xdr:rowOff>0</xdr:rowOff>
    </xdr:from>
    <xdr:to>
      <xdr:col>9</xdr:col>
      <xdr:colOff>476250</xdr:colOff>
      <xdr:row>380</xdr:row>
      <xdr:rowOff>152400</xdr:rowOff>
    </xdr:to>
    <xdr:pic>
      <xdr:nvPicPr>
        <xdr:cNvPr id="1436" name="Picture 143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581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371</xdr:row>
      <xdr:rowOff>0</xdr:rowOff>
    </xdr:from>
    <xdr:to>
      <xdr:col>9</xdr:col>
      <xdr:colOff>152400</xdr:colOff>
      <xdr:row>371</xdr:row>
      <xdr:rowOff>152400</xdr:rowOff>
    </xdr:to>
    <xdr:pic>
      <xdr:nvPicPr>
        <xdr:cNvPr id="1437" name="Picture 143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427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371</xdr:row>
      <xdr:rowOff>0</xdr:rowOff>
    </xdr:from>
    <xdr:to>
      <xdr:col>9</xdr:col>
      <xdr:colOff>314325</xdr:colOff>
      <xdr:row>371</xdr:row>
      <xdr:rowOff>152400</xdr:rowOff>
    </xdr:to>
    <xdr:pic>
      <xdr:nvPicPr>
        <xdr:cNvPr id="1438" name="Picture 143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427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370</xdr:row>
      <xdr:rowOff>0</xdr:rowOff>
    </xdr:from>
    <xdr:to>
      <xdr:col>9</xdr:col>
      <xdr:colOff>152400</xdr:colOff>
      <xdr:row>370</xdr:row>
      <xdr:rowOff>152400</xdr:rowOff>
    </xdr:to>
    <xdr:pic>
      <xdr:nvPicPr>
        <xdr:cNvPr id="1439" name="Picture 143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410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370</xdr:row>
      <xdr:rowOff>0</xdr:rowOff>
    </xdr:from>
    <xdr:to>
      <xdr:col>9</xdr:col>
      <xdr:colOff>314325</xdr:colOff>
      <xdr:row>370</xdr:row>
      <xdr:rowOff>152400</xdr:rowOff>
    </xdr:to>
    <xdr:pic>
      <xdr:nvPicPr>
        <xdr:cNvPr id="1440" name="Picture 143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410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372</xdr:row>
      <xdr:rowOff>0</xdr:rowOff>
    </xdr:from>
    <xdr:to>
      <xdr:col>9</xdr:col>
      <xdr:colOff>152400</xdr:colOff>
      <xdr:row>372</xdr:row>
      <xdr:rowOff>152400</xdr:rowOff>
    </xdr:to>
    <xdr:pic>
      <xdr:nvPicPr>
        <xdr:cNvPr id="1441" name="Picture 144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444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372</xdr:row>
      <xdr:rowOff>0</xdr:rowOff>
    </xdr:from>
    <xdr:to>
      <xdr:col>9</xdr:col>
      <xdr:colOff>314325</xdr:colOff>
      <xdr:row>372</xdr:row>
      <xdr:rowOff>152400</xdr:rowOff>
    </xdr:to>
    <xdr:pic>
      <xdr:nvPicPr>
        <xdr:cNvPr id="1442" name="Picture 144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444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373</xdr:row>
      <xdr:rowOff>0</xdr:rowOff>
    </xdr:from>
    <xdr:to>
      <xdr:col>9</xdr:col>
      <xdr:colOff>152400</xdr:colOff>
      <xdr:row>373</xdr:row>
      <xdr:rowOff>152400</xdr:rowOff>
    </xdr:to>
    <xdr:pic>
      <xdr:nvPicPr>
        <xdr:cNvPr id="1443" name="Picture 144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46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374</xdr:row>
      <xdr:rowOff>0</xdr:rowOff>
    </xdr:from>
    <xdr:to>
      <xdr:col>9</xdr:col>
      <xdr:colOff>152400</xdr:colOff>
      <xdr:row>374</xdr:row>
      <xdr:rowOff>152400</xdr:rowOff>
    </xdr:to>
    <xdr:pic>
      <xdr:nvPicPr>
        <xdr:cNvPr id="1444" name="Picture 144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478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387</xdr:row>
      <xdr:rowOff>0</xdr:rowOff>
    </xdr:from>
    <xdr:to>
      <xdr:col>9</xdr:col>
      <xdr:colOff>152400</xdr:colOff>
      <xdr:row>387</xdr:row>
      <xdr:rowOff>152400</xdr:rowOff>
    </xdr:to>
    <xdr:pic>
      <xdr:nvPicPr>
        <xdr:cNvPr id="1445" name="Picture 144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701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387</xdr:row>
      <xdr:rowOff>0</xdr:rowOff>
    </xdr:from>
    <xdr:to>
      <xdr:col>9</xdr:col>
      <xdr:colOff>314325</xdr:colOff>
      <xdr:row>387</xdr:row>
      <xdr:rowOff>152400</xdr:rowOff>
    </xdr:to>
    <xdr:pic>
      <xdr:nvPicPr>
        <xdr:cNvPr id="1446" name="Picture 144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701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387</xdr:row>
      <xdr:rowOff>0</xdr:rowOff>
    </xdr:from>
    <xdr:to>
      <xdr:col>9</xdr:col>
      <xdr:colOff>476250</xdr:colOff>
      <xdr:row>387</xdr:row>
      <xdr:rowOff>152400</xdr:rowOff>
    </xdr:to>
    <xdr:pic>
      <xdr:nvPicPr>
        <xdr:cNvPr id="1447" name="Picture 144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701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389</xdr:row>
      <xdr:rowOff>0</xdr:rowOff>
    </xdr:from>
    <xdr:to>
      <xdr:col>9</xdr:col>
      <xdr:colOff>152400</xdr:colOff>
      <xdr:row>389</xdr:row>
      <xdr:rowOff>152400</xdr:rowOff>
    </xdr:to>
    <xdr:pic>
      <xdr:nvPicPr>
        <xdr:cNvPr id="1448" name="Picture 144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752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389</xdr:row>
      <xdr:rowOff>0</xdr:rowOff>
    </xdr:from>
    <xdr:to>
      <xdr:col>9</xdr:col>
      <xdr:colOff>314325</xdr:colOff>
      <xdr:row>389</xdr:row>
      <xdr:rowOff>152400</xdr:rowOff>
    </xdr:to>
    <xdr:pic>
      <xdr:nvPicPr>
        <xdr:cNvPr id="1449" name="Picture 144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752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389</xdr:row>
      <xdr:rowOff>0</xdr:rowOff>
    </xdr:from>
    <xdr:to>
      <xdr:col>9</xdr:col>
      <xdr:colOff>476250</xdr:colOff>
      <xdr:row>389</xdr:row>
      <xdr:rowOff>152400</xdr:rowOff>
    </xdr:to>
    <xdr:pic>
      <xdr:nvPicPr>
        <xdr:cNvPr id="1450" name="Picture 144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752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381</xdr:row>
      <xdr:rowOff>0</xdr:rowOff>
    </xdr:from>
    <xdr:to>
      <xdr:col>9</xdr:col>
      <xdr:colOff>152400</xdr:colOff>
      <xdr:row>381</xdr:row>
      <xdr:rowOff>152400</xdr:rowOff>
    </xdr:to>
    <xdr:pic>
      <xdr:nvPicPr>
        <xdr:cNvPr id="1451" name="Picture 145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59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381</xdr:row>
      <xdr:rowOff>0</xdr:rowOff>
    </xdr:from>
    <xdr:to>
      <xdr:col>9</xdr:col>
      <xdr:colOff>314325</xdr:colOff>
      <xdr:row>381</xdr:row>
      <xdr:rowOff>152400</xdr:rowOff>
    </xdr:to>
    <xdr:pic>
      <xdr:nvPicPr>
        <xdr:cNvPr id="1452" name="Picture 145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59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388</xdr:row>
      <xdr:rowOff>0</xdr:rowOff>
    </xdr:from>
    <xdr:to>
      <xdr:col>9</xdr:col>
      <xdr:colOff>152400</xdr:colOff>
      <xdr:row>388</xdr:row>
      <xdr:rowOff>152400</xdr:rowOff>
    </xdr:to>
    <xdr:pic>
      <xdr:nvPicPr>
        <xdr:cNvPr id="1453" name="Picture 145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71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388</xdr:row>
      <xdr:rowOff>0</xdr:rowOff>
    </xdr:from>
    <xdr:to>
      <xdr:col>9</xdr:col>
      <xdr:colOff>314325</xdr:colOff>
      <xdr:row>388</xdr:row>
      <xdr:rowOff>152400</xdr:rowOff>
    </xdr:to>
    <xdr:pic>
      <xdr:nvPicPr>
        <xdr:cNvPr id="1454" name="Picture 145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71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390</xdr:row>
      <xdr:rowOff>0</xdr:rowOff>
    </xdr:from>
    <xdr:to>
      <xdr:col>9</xdr:col>
      <xdr:colOff>152400</xdr:colOff>
      <xdr:row>390</xdr:row>
      <xdr:rowOff>152400</xdr:rowOff>
    </xdr:to>
    <xdr:pic>
      <xdr:nvPicPr>
        <xdr:cNvPr id="1455" name="Picture 145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769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390</xdr:row>
      <xdr:rowOff>0</xdr:rowOff>
    </xdr:from>
    <xdr:to>
      <xdr:col>9</xdr:col>
      <xdr:colOff>314325</xdr:colOff>
      <xdr:row>390</xdr:row>
      <xdr:rowOff>152400</xdr:rowOff>
    </xdr:to>
    <xdr:pic>
      <xdr:nvPicPr>
        <xdr:cNvPr id="1456" name="Picture 145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769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383</xdr:row>
      <xdr:rowOff>0</xdr:rowOff>
    </xdr:from>
    <xdr:to>
      <xdr:col>9</xdr:col>
      <xdr:colOff>152400</xdr:colOff>
      <xdr:row>383</xdr:row>
      <xdr:rowOff>152400</xdr:rowOff>
    </xdr:to>
    <xdr:pic>
      <xdr:nvPicPr>
        <xdr:cNvPr id="1457" name="Picture 145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633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383</xdr:row>
      <xdr:rowOff>0</xdr:rowOff>
    </xdr:from>
    <xdr:to>
      <xdr:col>9</xdr:col>
      <xdr:colOff>314325</xdr:colOff>
      <xdr:row>383</xdr:row>
      <xdr:rowOff>152400</xdr:rowOff>
    </xdr:to>
    <xdr:pic>
      <xdr:nvPicPr>
        <xdr:cNvPr id="1458" name="Picture 145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633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382</xdr:row>
      <xdr:rowOff>0</xdr:rowOff>
    </xdr:from>
    <xdr:to>
      <xdr:col>9</xdr:col>
      <xdr:colOff>152400</xdr:colOff>
      <xdr:row>382</xdr:row>
      <xdr:rowOff>152400</xdr:rowOff>
    </xdr:to>
    <xdr:pic>
      <xdr:nvPicPr>
        <xdr:cNvPr id="1459" name="Picture 145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616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382</xdr:row>
      <xdr:rowOff>0</xdr:rowOff>
    </xdr:from>
    <xdr:to>
      <xdr:col>9</xdr:col>
      <xdr:colOff>314325</xdr:colOff>
      <xdr:row>382</xdr:row>
      <xdr:rowOff>152400</xdr:rowOff>
    </xdr:to>
    <xdr:pic>
      <xdr:nvPicPr>
        <xdr:cNvPr id="1460" name="Picture 145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616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384</xdr:row>
      <xdr:rowOff>0</xdr:rowOff>
    </xdr:from>
    <xdr:to>
      <xdr:col>9</xdr:col>
      <xdr:colOff>152400</xdr:colOff>
      <xdr:row>384</xdr:row>
      <xdr:rowOff>152400</xdr:rowOff>
    </xdr:to>
    <xdr:pic>
      <xdr:nvPicPr>
        <xdr:cNvPr id="1461" name="Picture 146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650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384</xdr:row>
      <xdr:rowOff>0</xdr:rowOff>
    </xdr:from>
    <xdr:to>
      <xdr:col>9</xdr:col>
      <xdr:colOff>314325</xdr:colOff>
      <xdr:row>384</xdr:row>
      <xdr:rowOff>152400</xdr:rowOff>
    </xdr:to>
    <xdr:pic>
      <xdr:nvPicPr>
        <xdr:cNvPr id="1462" name="Picture 146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650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391</xdr:row>
      <xdr:rowOff>0</xdr:rowOff>
    </xdr:from>
    <xdr:to>
      <xdr:col>9</xdr:col>
      <xdr:colOff>152400</xdr:colOff>
      <xdr:row>391</xdr:row>
      <xdr:rowOff>152400</xdr:rowOff>
    </xdr:to>
    <xdr:pic>
      <xdr:nvPicPr>
        <xdr:cNvPr id="1463" name="Picture 146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786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391</xdr:row>
      <xdr:rowOff>0</xdr:rowOff>
    </xdr:from>
    <xdr:to>
      <xdr:col>9</xdr:col>
      <xdr:colOff>314325</xdr:colOff>
      <xdr:row>391</xdr:row>
      <xdr:rowOff>152400</xdr:rowOff>
    </xdr:to>
    <xdr:pic>
      <xdr:nvPicPr>
        <xdr:cNvPr id="1464" name="Picture 146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786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385</xdr:row>
      <xdr:rowOff>0</xdr:rowOff>
    </xdr:from>
    <xdr:to>
      <xdr:col>9</xdr:col>
      <xdr:colOff>152400</xdr:colOff>
      <xdr:row>385</xdr:row>
      <xdr:rowOff>152400</xdr:rowOff>
    </xdr:to>
    <xdr:pic>
      <xdr:nvPicPr>
        <xdr:cNvPr id="1465" name="Picture 146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401</xdr:row>
      <xdr:rowOff>0</xdr:rowOff>
    </xdr:from>
    <xdr:to>
      <xdr:col>9</xdr:col>
      <xdr:colOff>152400</xdr:colOff>
      <xdr:row>401</xdr:row>
      <xdr:rowOff>152400</xdr:rowOff>
    </xdr:to>
    <xdr:pic>
      <xdr:nvPicPr>
        <xdr:cNvPr id="1466" name="Picture 146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974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401</xdr:row>
      <xdr:rowOff>0</xdr:rowOff>
    </xdr:from>
    <xdr:to>
      <xdr:col>9</xdr:col>
      <xdr:colOff>314325</xdr:colOff>
      <xdr:row>401</xdr:row>
      <xdr:rowOff>152400</xdr:rowOff>
    </xdr:to>
    <xdr:pic>
      <xdr:nvPicPr>
        <xdr:cNvPr id="1467" name="Picture 146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974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401</xdr:row>
      <xdr:rowOff>0</xdr:rowOff>
    </xdr:from>
    <xdr:to>
      <xdr:col>9</xdr:col>
      <xdr:colOff>476250</xdr:colOff>
      <xdr:row>401</xdr:row>
      <xdr:rowOff>152400</xdr:rowOff>
    </xdr:to>
    <xdr:pic>
      <xdr:nvPicPr>
        <xdr:cNvPr id="1468" name="Picture 146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974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392</xdr:row>
      <xdr:rowOff>0</xdr:rowOff>
    </xdr:from>
    <xdr:to>
      <xdr:col>9</xdr:col>
      <xdr:colOff>152400</xdr:colOff>
      <xdr:row>392</xdr:row>
      <xdr:rowOff>152400</xdr:rowOff>
    </xdr:to>
    <xdr:pic>
      <xdr:nvPicPr>
        <xdr:cNvPr id="1469" name="Picture 146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803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392</xdr:row>
      <xdr:rowOff>0</xdr:rowOff>
    </xdr:from>
    <xdr:to>
      <xdr:col>9</xdr:col>
      <xdr:colOff>314325</xdr:colOff>
      <xdr:row>392</xdr:row>
      <xdr:rowOff>152400</xdr:rowOff>
    </xdr:to>
    <xdr:pic>
      <xdr:nvPicPr>
        <xdr:cNvPr id="1470" name="Picture 146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803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392</xdr:row>
      <xdr:rowOff>0</xdr:rowOff>
    </xdr:from>
    <xdr:to>
      <xdr:col>9</xdr:col>
      <xdr:colOff>476250</xdr:colOff>
      <xdr:row>392</xdr:row>
      <xdr:rowOff>152400</xdr:rowOff>
    </xdr:to>
    <xdr:pic>
      <xdr:nvPicPr>
        <xdr:cNvPr id="1471" name="Picture 147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6803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397</xdr:row>
      <xdr:rowOff>0</xdr:rowOff>
    </xdr:from>
    <xdr:to>
      <xdr:col>9</xdr:col>
      <xdr:colOff>152400</xdr:colOff>
      <xdr:row>397</xdr:row>
      <xdr:rowOff>152400</xdr:rowOff>
    </xdr:to>
    <xdr:pic>
      <xdr:nvPicPr>
        <xdr:cNvPr id="1472" name="Picture 147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889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397</xdr:row>
      <xdr:rowOff>0</xdr:rowOff>
    </xdr:from>
    <xdr:to>
      <xdr:col>9</xdr:col>
      <xdr:colOff>314325</xdr:colOff>
      <xdr:row>397</xdr:row>
      <xdr:rowOff>152400</xdr:rowOff>
    </xdr:to>
    <xdr:pic>
      <xdr:nvPicPr>
        <xdr:cNvPr id="1473" name="Picture 147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889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396</xdr:row>
      <xdr:rowOff>0</xdr:rowOff>
    </xdr:from>
    <xdr:to>
      <xdr:col>9</xdr:col>
      <xdr:colOff>152400</xdr:colOff>
      <xdr:row>396</xdr:row>
      <xdr:rowOff>152400</xdr:rowOff>
    </xdr:to>
    <xdr:pic>
      <xdr:nvPicPr>
        <xdr:cNvPr id="1474" name="Picture 147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872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396</xdr:row>
      <xdr:rowOff>0</xdr:rowOff>
    </xdr:from>
    <xdr:to>
      <xdr:col>9</xdr:col>
      <xdr:colOff>314325</xdr:colOff>
      <xdr:row>396</xdr:row>
      <xdr:rowOff>152400</xdr:rowOff>
    </xdr:to>
    <xdr:pic>
      <xdr:nvPicPr>
        <xdr:cNvPr id="1475" name="Picture 147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872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402</xdr:row>
      <xdr:rowOff>0</xdr:rowOff>
    </xdr:from>
    <xdr:to>
      <xdr:col>9</xdr:col>
      <xdr:colOff>152400</xdr:colOff>
      <xdr:row>402</xdr:row>
      <xdr:rowOff>152400</xdr:rowOff>
    </xdr:to>
    <xdr:pic>
      <xdr:nvPicPr>
        <xdr:cNvPr id="1476" name="Picture 147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99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402</xdr:row>
      <xdr:rowOff>0</xdr:rowOff>
    </xdr:from>
    <xdr:to>
      <xdr:col>9</xdr:col>
      <xdr:colOff>314325</xdr:colOff>
      <xdr:row>402</xdr:row>
      <xdr:rowOff>152400</xdr:rowOff>
    </xdr:to>
    <xdr:pic>
      <xdr:nvPicPr>
        <xdr:cNvPr id="1477" name="Picture 147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99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393</xdr:row>
      <xdr:rowOff>0</xdr:rowOff>
    </xdr:from>
    <xdr:to>
      <xdr:col>9</xdr:col>
      <xdr:colOff>152400</xdr:colOff>
      <xdr:row>393</xdr:row>
      <xdr:rowOff>152400</xdr:rowOff>
    </xdr:to>
    <xdr:pic>
      <xdr:nvPicPr>
        <xdr:cNvPr id="1478" name="Picture 147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820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393</xdr:row>
      <xdr:rowOff>0</xdr:rowOff>
    </xdr:from>
    <xdr:to>
      <xdr:col>9</xdr:col>
      <xdr:colOff>314325</xdr:colOff>
      <xdr:row>393</xdr:row>
      <xdr:rowOff>152400</xdr:rowOff>
    </xdr:to>
    <xdr:pic>
      <xdr:nvPicPr>
        <xdr:cNvPr id="1479" name="Picture 147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6820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398</xdr:row>
      <xdr:rowOff>0</xdr:rowOff>
    </xdr:from>
    <xdr:to>
      <xdr:col>9</xdr:col>
      <xdr:colOff>152400</xdr:colOff>
      <xdr:row>398</xdr:row>
      <xdr:rowOff>152400</xdr:rowOff>
    </xdr:to>
    <xdr:pic>
      <xdr:nvPicPr>
        <xdr:cNvPr id="1480" name="Picture 147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906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394</xdr:row>
      <xdr:rowOff>0</xdr:rowOff>
    </xdr:from>
    <xdr:to>
      <xdr:col>9</xdr:col>
      <xdr:colOff>152400</xdr:colOff>
      <xdr:row>394</xdr:row>
      <xdr:rowOff>152400</xdr:rowOff>
    </xdr:to>
    <xdr:pic>
      <xdr:nvPicPr>
        <xdr:cNvPr id="1481" name="Picture 148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837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399</xdr:row>
      <xdr:rowOff>0</xdr:rowOff>
    </xdr:from>
    <xdr:to>
      <xdr:col>9</xdr:col>
      <xdr:colOff>152400</xdr:colOff>
      <xdr:row>399</xdr:row>
      <xdr:rowOff>152400</xdr:rowOff>
    </xdr:to>
    <xdr:pic>
      <xdr:nvPicPr>
        <xdr:cNvPr id="1482" name="Picture 148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6923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412</xdr:row>
      <xdr:rowOff>0</xdr:rowOff>
    </xdr:from>
    <xdr:to>
      <xdr:col>9</xdr:col>
      <xdr:colOff>152400</xdr:colOff>
      <xdr:row>412</xdr:row>
      <xdr:rowOff>152400</xdr:rowOff>
    </xdr:to>
    <xdr:pic>
      <xdr:nvPicPr>
        <xdr:cNvPr id="1483" name="Picture 148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16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412</xdr:row>
      <xdr:rowOff>0</xdr:rowOff>
    </xdr:from>
    <xdr:to>
      <xdr:col>9</xdr:col>
      <xdr:colOff>314325</xdr:colOff>
      <xdr:row>412</xdr:row>
      <xdr:rowOff>152400</xdr:rowOff>
    </xdr:to>
    <xdr:pic>
      <xdr:nvPicPr>
        <xdr:cNvPr id="1484" name="Picture 148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16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412</xdr:row>
      <xdr:rowOff>0</xdr:rowOff>
    </xdr:from>
    <xdr:to>
      <xdr:col>9</xdr:col>
      <xdr:colOff>476250</xdr:colOff>
      <xdr:row>412</xdr:row>
      <xdr:rowOff>152400</xdr:rowOff>
    </xdr:to>
    <xdr:pic>
      <xdr:nvPicPr>
        <xdr:cNvPr id="1485" name="Picture 148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716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413</xdr:row>
      <xdr:rowOff>0</xdr:rowOff>
    </xdr:from>
    <xdr:to>
      <xdr:col>9</xdr:col>
      <xdr:colOff>152400</xdr:colOff>
      <xdr:row>413</xdr:row>
      <xdr:rowOff>152400</xdr:rowOff>
    </xdr:to>
    <xdr:pic>
      <xdr:nvPicPr>
        <xdr:cNvPr id="1486" name="Picture 148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179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413</xdr:row>
      <xdr:rowOff>0</xdr:rowOff>
    </xdr:from>
    <xdr:to>
      <xdr:col>9</xdr:col>
      <xdr:colOff>314325</xdr:colOff>
      <xdr:row>413</xdr:row>
      <xdr:rowOff>152400</xdr:rowOff>
    </xdr:to>
    <xdr:pic>
      <xdr:nvPicPr>
        <xdr:cNvPr id="1487" name="Picture 148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179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413</xdr:row>
      <xdr:rowOff>0</xdr:rowOff>
    </xdr:from>
    <xdr:to>
      <xdr:col>9</xdr:col>
      <xdr:colOff>476250</xdr:colOff>
      <xdr:row>413</xdr:row>
      <xdr:rowOff>152400</xdr:rowOff>
    </xdr:to>
    <xdr:pic>
      <xdr:nvPicPr>
        <xdr:cNvPr id="1488" name="Picture 148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7179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403</xdr:row>
      <xdr:rowOff>0</xdr:rowOff>
    </xdr:from>
    <xdr:to>
      <xdr:col>9</xdr:col>
      <xdr:colOff>152400</xdr:colOff>
      <xdr:row>403</xdr:row>
      <xdr:rowOff>152400</xdr:rowOff>
    </xdr:to>
    <xdr:pic>
      <xdr:nvPicPr>
        <xdr:cNvPr id="1489" name="Picture 148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008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403</xdr:row>
      <xdr:rowOff>0</xdr:rowOff>
    </xdr:from>
    <xdr:to>
      <xdr:col>9</xdr:col>
      <xdr:colOff>314325</xdr:colOff>
      <xdr:row>403</xdr:row>
      <xdr:rowOff>152400</xdr:rowOff>
    </xdr:to>
    <xdr:pic>
      <xdr:nvPicPr>
        <xdr:cNvPr id="1490" name="Picture 148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008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403</xdr:row>
      <xdr:rowOff>0</xdr:rowOff>
    </xdr:from>
    <xdr:to>
      <xdr:col>9</xdr:col>
      <xdr:colOff>476250</xdr:colOff>
      <xdr:row>403</xdr:row>
      <xdr:rowOff>152400</xdr:rowOff>
    </xdr:to>
    <xdr:pic>
      <xdr:nvPicPr>
        <xdr:cNvPr id="1491" name="Picture 149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7008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418</xdr:row>
      <xdr:rowOff>0</xdr:rowOff>
    </xdr:from>
    <xdr:to>
      <xdr:col>9</xdr:col>
      <xdr:colOff>152400</xdr:colOff>
      <xdr:row>418</xdr:row>
      <xdr:rowOff>152400</xdr:rowOff>
    </xdr:to>
    <xdr:pic>
      <xdr:nvPicPr>
        <xdr:cNvPr id="1492" name="Picture 149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265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418</xdr:row>
      <xdr:rowOff>0</xdr:rowOff>
    </xdr:from>
    <xdr:to>
      <xdr:col>9</xdr:col>
      <xdr:colOff>314325</xdr:colOff>
      <xdr:row>418</xdr:row>
      <xdr:rowOff>152400</xdr:rowOff>
    </xdr:to>
    <xdr:pic>
      <xdr:nvPicPr>
        <xdr:cNvPr id="1493" name="Picture 149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265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414</xdr:row>
      <xdr:rowOff>0</xdr:rowOff>
    </xdr:from>
    <xdr:to>
      <xdr:col>9</xdr:col>
      <xdr:colOff>152400</xdr:colOff>
      <xdr:row>414</xdr:row>
      <xdr:rowOff>152400</xdr:rowOff>
    </xdr:to>
    <xdr:pic>
      <xdr:nvPicPr>
        <xdr:cNvPr id="1494" name="Picture 149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197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414</xdr:row>
      <xdr:rowOff>0</xdr:rowOff>
    </xdr:from>
    <xdr:to>
      <xdr:col>9</xdr:col>
      <xdr:colOff>314325</xdr:colOff>
      <xdr:row>414</xdr:row>
      <xdr:rowOff>152400</xdr:rowOff>
    </xdr:to>
    <xdr:pic>
      <xdr:nvPicPr>
        <xdr:cNvPr id="1495" name="Picture 149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197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417</xdr:row>
      <xdr:rowOff>0</xdr:rowOff>
    </xdr:from>
    <xdr:to>
      <xdr:col>9</xdr:col>
      <xdr:colOff>152400</xdr:colOff>
      <xdr:row>417</xdr:row>
      <xdr:rowOff>152400</xdr:rowOff>
    </xdr:to>
    <xdr:pic>
      <xdr:nvPicPr>
        <xdr:cNvPr id="1496" name="Picture 149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248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417</xdr:row>
      <xdr:rowOff>0</xdr:rowOff>
    </xdr:from>
    <xdr:to>
      <xdr:col>9</xdr:col>
      <xdr:colOff>314325</xdr:colOff>
      <xdr:row>417</xdr:row>
      <xdr:rowOff>152400</xdr:rowOff>
    </xdr:to>
    <xdr:pic>
      <xdr:nvPicPr>
        <xdr:cNvPr id="1497" name="Picture 149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248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416</xdr:row>
      <xdr:rowOff>0</xdr:rowOff>
    </xdr:from>
    <xdr:to>
      <xdr:col>9</xdr:col>
      <xdr:colOff>152400</xdr:colOff>
      <xdr:row>416</xdr:row>
      <xdr:rowOff>152400</xdr:rowOff>
    </xdr:to>
    <xdr:pic>
      <xdr:nvPicPr>
        <xdr:cNvPr id="1498" name="Picture 149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23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416</xdr:row>
      <xdr:rowOff>0</xdr:rowOff>
    </xdr:from>
    <xdr:to>
      <xdr:col>9</xdr:col>
      <xdr:colOff>314325</xdr:colOff>
      <xdr:row>416</xdr:row>
      <xdr:rowOff>152400</xdr:rowOff>
    </xdr:to>
    <xdr:pic>
      <xdr:nvPicPr>
        <xdr:cNvPr id="1499" name="Picture 149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23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415</xdr:row>
      <xdr:rowOff>0</xdr:rowOff>
    </xdr:from>
    <xdr:to>
      <xdr:col>9</xdr:col>
      <xdr:colOff>152400</xdr:colOff>
      <xdr:row>415</xdr:row>
      <xdr:rowOff>152400</xdr:rowOff>
    </xdr:to>
    <xdr:pic>
      <xdr:nvPicPr>
        <xdr:cNvPr id="1500" name="Picture 149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214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415</xdr:row>
      <xdr:rowOff>0</xdr:rowOff>
    </xdr:from>
    <xdr:to>
      <xdr:col>9</xdr:col>
      <xdr:colOff>314325</xdr:colOff>
      <xdr:row>415</xdr:row>
      <xdr:rowOff>152400</xdr:rowOff>
    </xdr:to>
    <xdr:pic>
      <xdr:nvPicPr>
        <xdr:cNvPr id="1501" name="Picture 150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214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404</xdr:row>
      <xdr:rowOff>0</xdr:rowOff>
    </xdr:from>
    <xdr:to>
      <xdr:col>9</xdr:col>
      <xdr:colOff>152400</xdr:colOff>
      <xdr:row>404</xdr:row>
      <xdr:rowOff>152400</xdr:rowOff>
    </xdr:to>
    <xdr:pic>
      <xdr:nvPicPr>
        <xdr:cNvPr id="1502" name="Picture 150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02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404</xdr:row>
      <xdr:rowOff>0</xdr:rowOff>
    </xdr:from>
    <xdr:to>
      <xdr:col>9</xdr:col>
      <xdr:colOff>314325</xdr:colOff>
      <xdr:row>404</xdr:row>
      <xdr:rowOff>152400</xdr:rowOff>
    </xdr:to>
    <xdr:pic>
      <xdr:nvPicPr>
        <xdr:cNvPr id="1503" name="Picture 150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025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405</xdr:row>
      <xdr:rowOff>0</xdr:rowOff>
    </xdr:from>
    <xdr:to>
      <xdr:col>9</xdr:col>
      <xdr:colOff>152400</xdr:colOff>
      <xdr:row>405</xdr:row>
      <xdr:rowOff>152400</xdr:rowOff>
    </xdr:to>
    <xdr:pic>
      <xdr:nvPicPr>
        <xdr:cNvPr id="1504" name="Picture 150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042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405</xdr:row>
      <xdr:rowOff>0</xdr:rowOff>
    </xdr:from>
    <xdr:to>
      <xdr:col>9</xdr:col>
      <xdr:colOff>314325</xdr:colOff>
      <xdr:row>405</xdr:row>
      <xdr:rowOff>152400</xdr:rowOff>
    </xdr:to>
    <xdr:pic>
      <xdr:nvPicPr>
        <xdr:cNvPr id="1505" name="Picture 150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042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406</xdr:row>
      <xdr:rowOff>0</xdr:rowOff>
    </xdr:from>
    <xdr:to>
      <xdr:col>9</xdr:col>
      <xdr:colOff>152400</xdr:colOff>
      <xdr:row>406</xdr:row>
      <xdr:rowOff>152400</xdr:rowOff>
    </xdr:to>
    <xdr:pic>
      <xdr:nvPicPr>
        <xdr:cNvPr id="1506" name="Picture 150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059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406</xdr:row>
      <xdr:rowOff>0</xdr:rowOff>
    </xdr:from>
    <xdr:to>
      <xdr:col>9</xdr:col>
      <xdr:colOff>314325</xdr:colOff>
      <xdr:row>406</xdr:row>
      <xdr:rowOff>152400</xdr:rowOff>
    </xdr:to>
    <xdr:pic>
      <xdr:nvPicPr>
        <xdr:cNvPr id="1507" name="Picture 150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059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407</xdr:row>
      <xdr:rowOff>0</xdr:rowOff>
    </xdr:from>
    <xdr:to>
      <xdr:col>9</xdr:col>
      <xdr:colOff>152400</xdr:colOff>
      <xdr:row>407</xdr:row>
      <xdr:rowOff>152400</xdr:rowOff>
    </xdr:to>
    <xdr:pic>
      <xdr:nvPicPr>
        <xdr:cNvPr id="1508" name="Picture 150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077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408</xdr:row>
      <xdr:rowOff>0</xdr:rowOff>
    </xdr:from>
    <xdr:to>
      <xdr:col>9</xdr:col>
      <xdr:colOff>152400</xdr:colOff>
      <xdr:row>408</xdr:row>
      <xdr:rowOff>152400</xdr:rowOff>
    </xdr:to>
    <xdr:pic>
      <xdr:nvPicPr>
        <xdr:cNvPr id="1509" name="Picture 150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09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422</xdr:row>
      <xdr:rowOff>0</xdr:rowOff>
    </xdr:from>
    <xdr:to>
      <xdr:col>9</xdr:col>
      <xdr:colOff>152400</xdr:colOff>
      <xdr:row>422</xdr:row>
      <xdr:rowOff>152400</xdr:rowOff>
    </xdr:to>
    <xdr:pic>
      <xdr:nvPicPr>
        <xdr:cNvPr id="1510" name="Picture 150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33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422</xdr:row>
      <xdr:rowOff>0</xdr:rowOff>
    </xdr:from>
    <xdr:to>
      <xdr:col>9</xdr:col>
      <xdr:colOff>314325</xdr:colOff>
      <xdr:row>422</xdr:row>
      <xdr:rowOff>152400</xdr:rowOff>
    </xdr:to>
    <xdr:pic>
      <xdr:nvPicPr>
        <xdr:cNvPr id="1511" name="Picture 151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33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422</xdr:row>
      <xdr:rowOff>0</xdr:rowOff>
    </xdr:from>
    <xdr:to>
      <xdr:col>9</xdr:col>
      <xdr:colOff>476250</xdr:colOff>
      <xdr:row>422</xdr:row>
      <xdr:rowOff>152400</xdr:rowOff>
    </xdr:to>
    <xdr:pic>
      <xdr:nvPicPr>
        <xdr:cNvPr id="1512" name="Picture 151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733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423</xdr:row>
      <xdr:rowOff>0</xdr:rowOff>
    </xdr:from>
    <xdr:to>
      <xdr:col>9</xdr:col>
      <xdr:colOff>152400</xdr:colOff>
      <xdr:row>423</xdr:row>
      <xdr:rowOff>152400</xdr:rowOff>
    </xdr:to>
    <xdr:pic>
      <xdr:nvPicPr>
        <xdr:cNvPr id="1513" name="Picture 151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351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423</xdr:row>
      <xdr:rowOff>0</xdr:rowOff>
    </xdr:from>
    <xdr:to>
      <xdr:col>9</xdr:col>
      <xdr:colOff>314325</xdr:colOff>
      <xdr:row>423</xdr:row>
      <xdr:rowOff>152400</xdr:rowOff>
    </xdr:to>
    <xdr:pic>
      <xdr:nvPicPr>
        <xdr:cNvPr id="1514" name="Picture 151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351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424</xdr:row>
      <xdr:rowOff>0</xdr:rowOff>
    </xdr:from>
    <xdr:to>
      <xdr:col>9</xdr:col>
      <xdr:colOff>152400</xdr:colOff>
      <xdr:row>424</xdr:row>
      <xdr:rowOff>152400</xdr:rowOff>
    </xdr:to>
    <xdr:pic>
      <xdr:nvPicPr>
        <xdr:cNvPr id="1515" name="Picture 151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368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424</xdr:row>
      <xdr:rowOff>0</xdr:rowOff>
    </xdr:from>
    <xdr:to>
      <xdr:col>9</xdr:col>
      <xdr:colOff>314325</xdr:colOff>
      <xdr:row>424</xdr:row>
      <xdr:rowOff>152400</xdr:rowOff>
    </xdr:to>
    <xdr:pic>
      <xdr:nvPicPr>
        <xdr:cNvPr id="1516" name="Picture 151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368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426</xdr:row>
      <xdr:rowOff>0</xdr:rowOff>
    </xdr:from>
    <xdr:to>
      <xdr:col>9</xdr:col>
      <xdr:colOff>152400</xdr:colOff>
      <xdr:row>426</xdr:row>
      <xdr:rowOff>152400</xdr:rowOff>
    </xdr:to>
    <xdr:pic>
      <xdr:nvPicPr>
        <xdr:cNvPr id="1517" name="Picture 151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402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426</xdr:row>
      <xdr:rowOff>0</xdr:rowOff>
    </xdr:from>
    <xdr:to>
      <xdr:col>9</xdr:col>
      <xdr:colOff>314325</xdr:colOff>
      <xdr:row>426</xdr:row>
      <xdr:rowOff>152400</xdr:rowOff>
    </xdr:to>
    <xdr:pic>
      <xdr:nvPicPr>
        <xdr:cNvPr id="1518" name="Picture 151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402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425</xdr:row>
      <xdr:rowOff>0</xdr:rowOff>
    </xdr:from>
    <xdr:to>
      <xdr:col>9</xdr:col>
      <xdr:colOff>152400</xdr:colOff>
      <xdr:row>425</xdr:row>
      <xdr:rowOff>152400</xdr:rowOff>
    </xdr:to>
    <xdr:pic>
      <xdr:nvPicPr>
        <xdr:cNvPr id="1519" name="Picture 151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385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425</xdr:row>
      <xdr:rowOff>0</xdr:rowOff>
    </xdr:from>
    <xdr:to>
      <xdr:col>9</xdr:col>
      <xdr:colOff>314325</xdr:colOff>
      <xdr:row>425</xdr:row>
      <xdr:rowOff>152400</xdr:rowOff>
    </xdr:to>
    <xdr:pic>
      <xdr:nvPicPr>
        <xdr:cNvPr id="1520" name="Picture 151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385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427</xdr:row>
      <xdr:rowOff>0</xdr:rowOff>
    </xdr:from>
    <xdr:to>
      <xdr:col>9</xdr:col>
      <xdr:colOff>152400</xdr:colOff>
      <xdr:row>427</xdr:row>
      <xdr:rowOff>152400</xdr:rowOff>
    </xdr:to>
    <xdr:pic>
      <xdr:nvPicPr>
        <xdr:cNvPr id="1521" name="Picture 152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419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427</xdr:row>
      <xdr:rowOff>0</xdr:rowOff>
    </xdr:from>
    <xdr:to>
      <xdr:col>9</xdr:col>
      <xdr:colOff>314325</xdr:colOff>
      <xdr:row>427</xdr:row>
      <xdr:rowOff>152400</xdr:rowOff>
    </xdr:to>
    <xdr:pic>
      <xdr:nvPicPr>
        <xdr:cNvPr id="1522" name="Picture 152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419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432</xdr:row>
      <xdr:rowOff>0</xdr:rowOff>
    </xdr:from>
    <xdr:to>
      <xdr:col>9</xdr:col>
      <xdr:colOff>152400</xdr:colOff>
      <xdr:row>432</xdr:row>
      <xdr:rowOff>152400</xdr:rowOff>
    </xdr:to>
    <xdr:pic>
      <xdr:nvPicPr>
        <xdr:cNvPr id="1523" name="Picture 152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50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432</xdr:row>
      <xdr:rowOff>0</xdr:rowOff>
    </xdr:from>
    <xdr:to>
      <xdr:col>9</xdr:col>
      <xdr:colOff>314325</xdr:colOff>
      <xdr:row>432</xdr:row>
      <xdr:rowOff>152400</xdr:rowOff>
    </xdr:to>
    <xdr:pic>
      <xdr:nvPicPr>
        <xdr:cNvPr id="1524" name="Picture 152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50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429</xdr:row>
      <xdr:rowOff>0</xdr:rowOff>
    </xdr:from>
    <xdr:to>
      <xdr:col>9</xdr:col>
      <xdr:colOff>152400</xdr:colOff>
      <xdr:row>429</xdr:row>
      <xdr:rowOff>152400</xdr:rowOff>
    </xdr:to>
    <xdr:pic>
      <xdr:nvPicPr>
        <xdr:cNvPr id="1525" name="Picture 152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454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429</xdr:row>
      <xdr:rowOff>0</xdr:rowOff>
    </xdr:from>
    <xdr:to>
      <xdr:col>9</xdr:col>
      <xdr:colOff>314325</xdr:colOff>
      <xdr:row>429</xdr:row>
      <xdr:rowOff>152400</xdr:rowOff>
    </xdr:to>
    <xdr:pic>
      <xdr:nvPicPr>
        <xdr:cNvPr id="1526" name="Picture 152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454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431</xdr:row>
      <xdr:rowOff>0</xdr:rowOff>
    </xdr:from>
    <xdr:to>
      <xdr:col>9</xdr:col>
      <xdr:colOff>152400</xdr:colOff>
      <xdr:row>431</xdr:row>
      <xdr:rowOff>152400</xdr:rowOff>
    </xdr:to>
    <xdr:pic>
      <xdr:nvPicPr>
        <xdr:cNvPr id="1527" name="Picture 152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488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431</xdr:row>
      <xdr:rowOff>0</xdr:rowOff>
    </xdr:from>
    <xdr:to>
      <xdr:col>9</xdr:col>
      <xdr:colOff>314325</xdr:colOff>
      <xdr:row>431</xdr:row>
      <xdr:rowOff>152400</xdr:rowOff>
    </xdr:to>
    <xdr:pic>
      <xdr:nvPicPr>
        <xdr:cNvPr id="1528" name="Picture 152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488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430</xdr:row>
      <xdr:rowOff>0</xdr:rowOff>
    </xdr:from>
    <xdr:to>
      <xdr:col>9</xdr:col>
      <xdr:colOff>152400</xdr:colOff>
      <xdr:row>430</xdr:row>
      <xdr:rowOff>152400</xdr:rowOff>
    </xdr:to>
    <xdr:pic>
      <xdr:nvPicPr>
        <xdr:cNvPr id="1529" name="Picture 152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471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430</xdr:row>
      <xdr:rowOff>0</xdr:rowOff>
    </xdr:from>
    <xdr:to>
      <xdr:col>9</xdr:col>
      <xdr:colOff>314325</xdr:colOff>
      <xdr:row>430</xdr:row>
      <xdr:rowOff>152400</xdr:rowOff>
    </xdr:to>
    <xdr:pic>
      <xdr:nvPicPr>
        <xdr:cNvPr id="1530" name="Picture 152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471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428</xdr:row>
      <xdr:rowOff>0</xdr:rowOff>
    </xdr:from>
    <xdr:to>
      <xdr:col>9</xdr:col>
      <xdr:colOff>152400</xdr:colOff>
      <xdr:row>428</xdr:row>
      <xdr:rowOff>152400</xdr:rowOff>
    </xdr:to>
    <xdr:pic>
      <xdr:nvPicPr>
        <xdr:cNvPr id="1531" name="Picture 153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437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428</xdr:row>
      <xdr:rowOff>0</xdr:rowOff>
    </xdr:from>
    <xdr:to>
      <xdr:col>9</xdr:col>
      <xdr:colOff>314325</xdr:colOff>
      <xdr:row>428</xdr:row>
      <xdr:rowOff>152400</xdr:rowOff>
    </xdr:to>
    <xdr:pic>
      <xdr:nvPicPr>
        <xdr:cNvPr id="1532" name="Picture 153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437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433</xdr:row>
      <xdr:rowOff>0</xdr:rowOff>
    </xdr:from>
    <xdr:to>
      <xdr:col>9</xdr:col>
      <xdr:colOff>152400</xdr:colOff>
      <xdr:row>433</xdr:row>
      <xdr:rowOff>152400</xdr:rowOff>
    </xdr:to>
    <xdr:pic>
      <xdr:nvPicPr>
        <xdr:cNvPr id="1533" name="Picture 153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522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420</xdr:row>
      <xdr:rowOff>0</xdr:rowOff>
    </xdr:from>
    <xdr:to>
      <xdr:col>9</xdr:col>
      <xdr:colOff>152400</xdr:colOff>
      <xdr:row>420</xdr:row>
      <xdr:rowOff>152400</xdr:rowOff>
    </xdr:to>
    <xdr:pic>
      <xdr:nvPicPr>
        <xdr:cNvPr id="1534" name="Picture 153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299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419</xdr:row>
      <xdr:rowOff>0</xdr:rowOff>
    </xdr:from>
    <xdr:to>
      <xdr:col>9</xdr:col>
      <xdr:colOff>152400</xdr:colOff>
      <xdr:row>419</xdr:row>
      <xdr:rowOff>152400</xdr:rowOff>
    </xdr:to>
    <xdr:pic>
      <xdr:nvPicPr>
        <xdr:cNvPr id="1535" name="Picture 153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282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434</xdr:row>
      <xdr:rowOff>0</xdr:rowOff>
    </xdr:from>
    <xdr:to>
      <xdr:col>9</xdr:col>
      <xdr:colOff>152400</xdr:colOff>
      <xdr:row>434</xdr:row>
      <xdr:rowOff>152400</xdr:rowOff>
    </xdr:to>
    <xdr:pic>
      <xdr:nvPicPr>
        <xdr:cNvPr id="1536" name="Picture 153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539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441</xdr:row>
      <xdr:rowOff>0</xdr:rowOff>
    </xdr:from>
    <xdr:to>
      <xdr:col>9</xdr:col>
      <xdr:colOff>152400</xdr:colOff>
      <xdr:row>441</xdr:row>
      <xdr:rowOff>152400</xdr:rowOff>
    </xdr:to>
    <xdr:pic>
      <xdr:nvPicPr>
        <xdr:cNvPr id="1537" name="Picture 153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66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441</xdr:row>
      <xdr:rowOff>0</xdr:rowOff>
    </xdr:from>
    <xdr:to>
      <xdr:col>9</xdr:col>
      <xdr:colOff>314325</xdr:colOff>
      <xdr:row>441</xdr:row>
      <xdr:rowOff>152400</xdr:rowOff>
    </xdr:to>
    <xdr:pic>
      <xdr:nvPicPr>
        <xdr:cNvPr id="1538" name="Picture 153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66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443</xdr:row>
      <xdr:rowOff>0</xdr:rowOff>
    </xdr:from>
    <xdr:to>
      <xdr:col>9</xdr:col>
      <xdr:colOff>152400</xdr:colOff>
      <xdr:row>443</xdr:row>
      <xdr:rowOff>152400</xdr:rowOff>
    </xdr:to>
    <xdr:pic>
      <xdr:nvPicPr>
        <xdr:cNvPr id="1539" name="Picture 153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69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443</xdr:row>
      <xdr:rowOff>0</xdr:rowOff>
    </xdr:from>
    <xdr:to>
      <xdr:col>9</xdr:col>
      <xdr:colOff>314325</xdr:colOff>
      <xdr:row>443</xdr:row>
      <xdr:rowOff>152400</xdr:rowOff>
    </xdr:to>
    <xdr:pic>
      <xdr:nvPicPr>
        <xdr:cNvPr id="1540" name="Picture 153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69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442</xdr:row>
      <xdr:rowOff>0</xdr:rowOff>
    </xdr:from>
    <xdr:to>
      <xdr:col>9</xdr:col>
      <xdr:colOff>152400</xdr:colOff>
      <xdr:row>442</xdr:row>
      <xdr:rowOff>152400</xdr:rowOff>
    </xdr:to>
    <xdr:pic>
      <xdr:nvPicPr>
        <xdr:cNvPr id="1541" name="Picture 154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67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442</xdr:row>
      <xdr:rowOff>0</xdr:rowOff>
    </xdr:from>
    <xdr:to>
      <xdr:col>9</xdr:col>
      <xdr:colOff>314325</xdr:colOff>
      <xdr:row>442</xdr:row>
      <xdr:rowOff>152400</xdr:rowOff>
    </xdr:to>
    <xdr:pic>
      <xdr:nvPicPr>
        <xdr:cNvPr id="1542" name="Picture 154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67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444</xdr:row>
      <xdr:rowOff>0</xdr:rowOff>
    </xdr:from>
    <xdr:to>
      <xdr:col>9</xdr:col>
      <xdr:colOff>152400</xdr:colOff>
      <xdr:row>444</xdr:row>
      <xdr:rowOff>152400</xdr:rowOff>
    </xdr:to>
    <xdr:pic>
      <xdr:nvPicPr>
        <xdr:cNvPr id="1543" name="Picture 154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71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444</xdr:row>
      <xdr:rowOff>0</xdr:rowOff>
    </xdr:from>
    <xdr:to>
      <xdr:col>9</xdr:col>
      <xdr:colOff>314325</xdr:colOff>
      <xdr:row>444</xdr:row>
      <xdr:rowOff>152400</xdr:rowOff>
    </xdr:to>
    <xdr:pic>
      <xdr:nvPicPr>
        <xdr:cNvPr id="1544" name="Picture 154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71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448</xdr:row>
      <xdr:rowOff>0</xdr:rowOff>
    </xdr:from>
    <xdr:to>
      <xdr:col>9</xdr:col>
      <xdr:colOff>152400</xdr:colOff>
      <xdr:row>448</xdr:row>
      <xdr:rowOff>152400</xdr:rowOff>
    </xdr:to>
    <xdr:pic>
      <xdr:nvPicPr>
        <xdr:cNvPr id="1545" name="Picture 154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78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448</xdr:row>
      <xdr:rowOff>0</xdr:rowOff>
    </xdr:from>
    <xdr:to>
      <xdr:col>9</xdr:col>
      <xdr:colOff>314325</xdr:colOff>
      <xdr:row>448</xdr:row>
      <xdr:rowOff>152400</xdr:rowOff>
    </xdr:to>
    <xdr:pic>
      <xdr:nvPicPr>
        <xdr:cNvPr id="1546" name="Picture 154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78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449</xdr:row>
      <xdr:rowOff>0</xdr:rowOff>
    </xdr:from>
    <xdr:to>
      <xdr:col>9</xdr:col>
      <xdr:colOff>152400</xdr:colOff>
      <xdr:row>449</xdr:row>
      <xdr:rowOff>152400</xdr:rowOff>
    </xdr:to>
    <xdr:pic>
      <xdr:nvPicPr>
        <xdr:cNvPr id="1547" name="Picture 154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797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449</xdr:row>
      <xdr:rowOff>0</xdr:rowOff>
    </xdr:from>
    <xdr:to>
      <xdr:col>9</xdr:col>
      <xdr:colOff>314325</xdr:colOff>
      <xdr:row>449</xdr:row>
      <xdr:rowOff>152400</xdr:rowOff>
    </xdr:to>
    <xdr:pic>
      <xdr:nvPicPr>
        <xdr:cNvPr id="1548" name="Picture 154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797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446</xdr:row>
      <xdr:rowOff>0</xdr:rowOff>
    </xdr:from>
    <xdr:to>
      <xdr:col>9</xdr:col>
      <xdr:colOff>152400</xdr:colOff>
      <xdr:row>446</xdr:row>
      <xdr:rowOff>152400</xdr:rowOff>
    </xdr:to>
    <xdr:pic>
      <xdr:nvPicPr>
        <xdr:cNvPr id="1549" name="Picture 154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745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446</xdr:row>
      <xdr:rowOff>0</xdr:rowOff>
    </xdr:from>
    <xdr:to>
      <xdr:col>9</xdr:col>
      <xdr:colOff>314325</xdr:colOff>
      <xdr:row>446</xdr:row>
      <xdr:rowOff>152400</xdr:rowOff>
    </xdr:to>
    <xdr:pic>
      <xdr:nvPicPr>
        <xdr:cNvPr id="1550" name="Picture 154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745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445</xdr:row>
      <xdr:rowOff>0</xdr:rowOff>
    </xdr:from>
    <xdr:to>
      <xdr:col>9</xdr:col>
      <xdr:colOff>152400</xdr:colOff>
      <xdr:row>445</xdr:row>
      <xdr:rowOff>152400</xdr:rowOff>
    </xdr:to>
    <xdr:pic>
      <xdr:nvPicPr>
        <xdr:cNvPr id="1551" name="Picture 155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728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445</xdr:row>
      <xdr:rowOff>0</xdr:rowOff>
    </xdr:from>
    <xdr:to>
      <xdr:col>9</xdr:col>
      <xdr:colOff>314325</xdr:colOff>
      <xdr:row>445</xdr:row>
      <xdr:rowOff>152400</xdr:rowOff>
    </xdr:to>
    <xdr:pic>
      <xdr:nvPicPr>
        <xdr:cNvPr id="1552" name="Picture 155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728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451</xdr:row>
      <xdr:rowOff>0</xdr:rowOff>
    </xdr:from>
    <xdr:to>
      <xdr:col>9</xdr:col>
      <xdr:colOff>152400</xdr:colOff>
      <xdr:row>451</xdr:row>
      <xdr:rowOff>152400</xdr:rowOff>
    </xdr:to>
    <xdr:pic>
      <xdr:nvPicPr>
        <xdr:cNvPr id="1553" name="Picture 155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831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451</xdr:row>
      <xdr:rowOff>0</xdr:rowOff>
    </xdr:from>
    <xdr:to>
      <xdr:col>9</xdr:col>
      <xdr:colOff>314325</xdr:colOff>
      <xdr:row>451</xdr:row>
      <xdr:rowOff>152400</xdr:rowOff>
    </xdr:to>
    <xdr:pic>
      <xdr:nvPicPr>
        <xdr:cNvPr id="1554" name="Picture 1553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831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450</xdr:row>
      <xdr:rowOff>0</xdr:rowOff>
    </xdr:from>
    <xdr:to>
      <xdr:col>9</xdr:col>
      <xdr:colOff>152400</xdr:colOff>
      <xdr:row>450</xdr:row>
      <xdr:rowOff>152400</xdr:rowOff>
    </xdr:to>
    <xdr:pic>
      <xdr:nvPicPr>
        <xdr:cNvPr id="1555" name="Picture 1554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814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450</xdr:row>
      <xdr:rowOff>0</xdr:rowOff>
    </xdr:from>
    <xdr:to>
      <xdr:col>9</xdr:col>
      <xdr:colOff>314325</xdr:colOff>
      <xdr:row>450</xdr:row>
      <xdr:rowOff>152400</xdr:rowOff>
    </xdr:to>
    <xdr:pic>
      <xdr:nvPicPr>
        <xdr:cNvPr id="1556" name="Picture 1555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814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452</xdr:row>
      <xdr:rowOff>0</xdr:rowOff>
    </xdr:from>
    <xdr:to>
      <xdr:col>9</xdr:col>
      <xdr:colOff>152400</xdr:colOff>
      <xdr:row>452</xdr:row>
      <xdr:rowOff>152400</xdr:rowOff>
    </xdr:to>
    <xdr:pic>
      <xdr:nvPicPr>
        <xdr:cNvPr id="1557" name="Picture 1556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84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447</xdr:row>
      <xdr:rowOff>0</xdr:rowOff>
    </xdr:from>
    <xdr:to>
      <xdr:col>9</xdr:col>
      <xdr:colOff>152400</xdr:colOff>
      <xdr:row>447</xdr:row>
      <xdr:rowOff>152400</xdr:rowOff>
    </xdr:to>
    <xdr:pic>
      <xdr:nvPicPr>
        <xdr:cNvPr id="1558" name="Picture 1557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76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453</xdr:row>
      <xdr:rowOff>0</xdr:rowOff>
    </xdr:from>
    <xdr:to>
      <xdr:col>9</xdr:col>
      <xdr:colOff>152400</xdr:colOff>
      <xdr:row>453</xdr:row>
      <xdr:rowOff>152400</xdr:rowOff>
    </xdr:to>
    <xdr:pic>
      <xdr:nvPicPr>
        <xdr:cNvPr id="1559" name="Picture 1558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865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455</xdr:row>
      <xdr:rowOff>0</xdr:rowOff>
    </xdr:from>
    <xdr:to>
      <xdr:col>9</xdr:col>
      <xdr:colOff>152400</xdr:colOff>
      <xdr:row>455</xdr:row>
      <xdr:rowOff>152400</xdr:rowOff>
    </xdr:to>
    <xdr:pic>
      <xdr:nvPicPr>
        <xdr:cNvPr id="1560" name="Picture 1559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900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455</xdr:row>
      <xdr:rowOff>0</xdr:rowOff>
    </xdr:from>
    <xdr:to>
      <xdr:col>9</xdr:col>
      <xdr:colOff>314325</xdr:colOff>
      <xdr:row>455</xdr:row>
      <xdr:rowOff>152400</xdr:rowOff>
    </xdr:to>
    <xdr:pic>
      <xdr:nvPicPr>
        <xdr:cNvPr id="1561" name="Picture 1560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900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456</xdr:row>
      <xdr:rowOff>0</xdr:rowOff>
    </xdr:from>
    <xdr:to>
      <xdr:col>9</xdr:col>
      <xdr:colOff>152400</xdr:colOff>
      <xdr:row>456</xdr:row>
      <xdr:rowOff>152400</xdr:rowOff>
    </xdr:to>
    <xdr:pic>
      <xdr:nvPicPr>
        <xdr:cNvPr id="1562" name="Picture 1561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791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456</xdr:row>
      <xdr:rowOff>0</xdr:rowOff>
    </xdr:from>
    <xdr:to>
      <xdr:col>9</xdr:col>
      <xdr:colOff>314325</xdr:colOff>
      <xdr:row>456</xdr:row>
      <xdr:rowOff>152400</xdr:rowOff>
    </xdr:to>
    <xdr:pic>
      <xdr:nvPicPr>
        <xdr:cNvPr id="1563" name="Picture 1562" descr="http://www.bookofschool.com/school/img/thumbu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791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ookofschool.com/school/controller/entityDetails?entityid=3854&amp;action=compare" TargetMode="External"/><Relationship Id="rId13" Type="http://schemas.openxmlformats.org/officeDocument/2006/relationships/hyperlink" Target="http://www.bookofschool.com/school/controller/entityDetails?entityid=3867&amp;action=compare" TargetMode="External"/><Relationship Id="rId18" Type="http://schemas.openxmlformats.org/officeDocument/2006/relationships/hyperlink" Target="http://www.bookofschool.com/school/controller/entityDetails?entityid=3474&amp;action=compare" TargetMode="External"/><Relationship Id="rId3" Type="http://schemas.openxmlformats.org/officeDocument/2006/relationships/hyperlink" Target="http://www.bookofschool.com/school/controller/entityDetails?entityid=3445&amp;action=compare" TargetMode="External"/><Relationship Id="rId7" Type="http://schemas.openxmlformats.org/officeDocument/2006/relationships/hyperlink" Target="http://www.bookofschool.com/school/controller/entityDetails?entityid=6571&amp;action=compare" TargetMode="External"/><Relationship Id="rId12" Type="http://schemas.openxmlformats.org/officeDocument/2006/relationships/hyperlink" Target="http://www.bookofschool.com/school/controller/entityDetails?entityid=3581&amp;action=compare" TargetMode="External"/><Relationship Id="rId17" Type="http://schemas.openxmlformats.org/officeDocument/2006/relationships/hyperlink" Target="http://www.bookofschool.com/school/controller/entityDetails?entityid=3486&amp;action=compare" TargetMode="External"/><Relationship Id="rId2" Type="http://schemas.openxmlformats.org/officeDocument/2006/relationships/hyperlink" Target="http://www.bookofschool.com/school/controller/entityDetails?entityid=3823&amp;action=compare" TargetMode="External"/><Relationship Id="rId16" Type="http://schemas.openxmlformats.org/officeDocument/2006/relationships/hyperlink" Target="http://www.bookofschool.com/school/controller/entityDetails?entityid=3712&amp;action=compare" TargetMode="External"/><Relationship Id="rId1" Type="http://schemas.openxmlformats.org/officeDocument/2006/relationships/hyperlink" Target="http://www.bookofschool.com/school/controller/entityDetails?entityid=3439&amp;action=compare" TargetMode="External"/><Relationship Id="rId6" Type="http://schemas.openxmlformats.org/officeDocument/2006/relationships/hyperlink" Target="http://www.bookofschool.com/school/controller/entityDetails?entityid=6570&amp;action=compare" TargetMode="External"/><Relationship Id="rId11" Type="http://schemas.openxmlformats.org/officeDocument/2006/relationships/hyperlink" Target="http://www.bookofschool.com/school/controller/entityDetails?entityid=3565&amp;action=compare" TargetMode="External"/><Relationship Id="rId5" Type="http://schemas.openxmlformats.org/officeDocument/2006/relationships/hyperlink" Target="http://www.bookofschool.com/school/controller/entityDetails?entityid=3652&amp;action=compare" TargetMode="External"/><Relationship Id="rId15" Type="http://schemas.openxmlformats.org/officeDocument/2006/relationships/hyperlink" Target="http://www.bookofschool.com/school/controller/entityDetails?entityid=3780&amp;action=compare" TargetMode="External"/><Relationship Id="rId10" Type="http://schemas.openxmlformats.org/officeDocument/2006/relationships/hyperlink" Target="http://www.bookofschool.com/school/controller/entityDetails?entityid=3860&amp;action=compare" TargetMode="External"/><Relationship Id="rId4" Type="http://schemas.openxmlformats.org/officeDocument/2006/relationships/hyperlink" Target="http://www.bookofschool.com/school/controller/entityDetails?entityid=3444&amp;action=compare" TargetMode="External"/><Relationship Id="rId9" Type="http://schemas.openxmlformats.org/officeDocument/2006/relationships/hyperlink" Target="http://www.bookofschool.com/school/controller/entityDetails?entityid=3851&amp;action=compare" TargetMode="External"/><Relationship Id="rId14" Type="http://schemas.openxmlformats.org/officeDocument/2006/relationships/hyperlink" Target="http://www.bookofschool.com/school/controller/entityDetails?entityid=3872&amp;action=compare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ookofschool.com/school/controller/entityDetails?entityid=3676&amp;action=compare" TargetMode="External"/><Relationship Id="rId299" Type="http://schemas.openxmlformats.org/officeDocument/2006/relationships/hyperlink" Target="http://www.bookofschool.com/school/controller/entityDetails?entityid=3889&amp;action=compare" TargetMode="External"/><Relationship Id="rId21" Type="http://schemas.openxmlformats.org/officeDocument/2006/relationships/hyperlink" Target="http://www.bookofschool.com/school/controller/entityDetails?entityid=3819&amp;action=compare" TargetMode="External"/><Relationship Id="rId63" Type="http://schemas.openxmlformats.org/officeDocument/2006/relationships/hyperlink" Target="http://www.bookofschool.com/school/controller/entityDetails?entityid=3650&amp;action=compare" TargetMode="External"/><Relationship Id="rId159" Type="http://schemas.openxmlformats.org/officeDocument/2006/relationships/hyperlink" Target="http://www.bookofschool.com/school/controller/entityDetails?entityid=3859&amp;action=compare" TargetMode="External"/><Relationship Id="rId324" Type="http://schemas.openxmlformats.org/officeDocument/2006/relationships/hyperlink" Target="http://www.bookofschool.com/school/controller/entityDetails?entityid=3864&amp;action=compare" TargetMode="External"/><Relationship Id="rId366" Type="http://schemas.openxmlformats.org/officeDocument/2006/relationships/hyperlink" Target="http://www.bookofschool.com/school/controller/entityDetails?entityid=3787&amp;action=compare" TargetMode="External"/><Relationship Id="rId170" Type="http://schemas.openxmlformats.org/officeDocument/2006/relationships/hyperlink" Target="http://www.bookofschool.com/school/controller/entityDetails?entityid=3540&amp;action=compare" TargetMode="External"/><Relationship Id="rId226" Type="http://schemas.openxmlformats.org/officeDocument/2006/relationships/hyperlink" Target="http://www.bookofschool.com/school/controller/entityDetails?entityid=3808&amp;action=compare" TargetMode="External"/><Relationship Id="rId433" Type="http://schemas.openxmlformats.org/officeDocument/2006/relationships/hyperlink" Target="http://www.bookofschool.com/school/controller/entityDetails?entityid=3627&amp;action=compare" TargetMode="External"/><Relationship Id="rId268" Type="http://schemas.openxmlformats.org/officeDocument/2006/relationships/hyperlink" Target="http://www.bookofschool.com/school/controller/entityDetails?entityid=3755&amp;action=compare" TargetMode="External"/><Relationship Id="rId32" Type="http://schemas.openxmlformats.org/officeDocument/2006/relationships/hyperlink" Target="http://www.bookofschool.com/school/controller/entityDetails?entityid=3444&amp;action=compare" TargetMode="External"/><Relationship Id="rId74" Type="http://schemas.openxmlformats.org/officeDocument/2006/relationships/hyperlink" Target="http://www.bookofschool.com/school/controller/entityDetails?entityid=3922&amp;action=compare" TargetMode="External"/><Relationship Id="rId128" Type="http://schemas.openxmlformats.org/officeDocument/2006/relationships/hyperlink" Target="http://www.bookofschool.com/school/controller/entityDetails?entityid=3671&amp;action=compare" TargetMode="External"/><Relationship Id="rId335" Type="http://schemas.openxmlformats.org/officeDocument/2006/relationships/hyperlink" Target="http://www.bookofschool.com/school/controller/entityDetails?entityid=3617&amp;action=compare" TargetMode="External"/><Relationship Id="rId377" Type="http://schemas.openxmlformats.org/officeDocument/2006/relationships/hyperlink" Target="http://www.bookofschool.com/school/controller/entityDetails?entityid=3728&amp;action=compare" TargetMode="External"/><Relationship Id="rId5" Type="http://schemas.openxmlformats.org/officeDocument/2006/relationships/hyperlink" Target="http://www.bookofschool.com/school/controller/entityDetails?entityid=3424&amp;action=compare" TargetMode="External"/><Relationship Id="rId181" Type="http://schemas.openxmlformats.org/officeDocument/2006/relationships/hyperlink" Target="http://www.bookofschool.com/school/controller/entityDetails?entityid=3550&amp;action=compare" TargetMode="External"/><Relationship Id="rId237" Type="http://schemas.openxmlformats.org/officeDocument/2006/relationships/hyperlink" Target="http://www.bookofschool.com/school/controller/entityDetails?entityid=3565&amp;action=compare" TargetMode="External"/><Relationship Id="rId402" Type="http://schemas.openxmlformats.org/officeDocument/2006/relationships/hyperlink" Target="http://www.bookofschool.com/school/controller/entityDetails?entityid=3735&amp;action=compare" TargetMode="External"/><Relationship Id="rId279" Type="http://schemas.openxmlformats.org/officeDocument/2006/relationships/hyperlink" Target="http://www.bookofschool.com/school/controller/entityDetails?entityid=3762&amp;action=compare" TargetMode="External"/><Relationship Id="rId444" Type="http://schemas.openxmlformats.org/officeDocument/2006/relationships/hyperlink" Target="http://www.bookofschool.com/school/controller/entityDetails?entityid=3473&amp;action=compare" TargetMode="External"/><Relationship Id="rId43" Type="http://schemas.openxmlformats.org/officeDocument/2006/relationships/hyperlink" Target="http://www.bookofschool.com/school/controller/entityDetails?entityid=3451&amp;action=compare" TargetMode="External"/><Relationship Id="rId139" Type="http://schemas.openxmlformats.org/officeDocument/2006/relationships/hyperlink" Target="http://www.bookofschool.com/school/controller/entityDetails?entityid=3501&amp;action=compare" TargetMode="External"/><Relationship Id="rId290" Type="http://schemas.openxmlformats.org/officeDocument/2006/relationships/hyperlink" Target="http://www.bookofschool.com/school/controller/entityDetails?entityid=3881&amp;action=compare" TargetMode="External"/><Relationship Id="rId304" Type="http://schemas.openxmlformats.org/officeDocument/2006/relationships/hyperlink" Target="http://www.bookofschool.com/school/controller/entityDetails?entityid=3865&amp;action=compare" TargetMode="External"/><Relationship Id="rId346" Type="http://schemas.openxmlformats.org/officeDocument/2006/relationships/hyperlink" Target="http://www.bookofschool.com/school/controller/entityDetails?entityid=3598&amp;action=compare" TargetMode="External"/><Relationship Id="rId388" Type="http://schemas.openxmlformats.org/officeDocument/2006/relationships/hyperlink" Target="http://www.bookofschool.com/school/controller/entityDetails?entityid=3709&amp;action=compare" TargetMode="External"/><Relationship Id="rId85" Type="http://schemas.openxmlformats.org/officeDocument/2006/relationships/hyperlink" Target="http://www.bookofschool.com/school/controller/entityDetails?entityid=3931&amp;action=compare" TargetMode="External"/><Relationship Id="rId150" Type="http://schemas.openxmlformats.org/officeDocument/2006/relationships/hyperlink" Target="http://www.bookofschool.com/school/controller/entityDetails?entityid=3842&amp;action=compare" TargetMode="External"/><Relationship Id="rId192" Type="http://schemas.openxmlformats.org/officeDocument/2006/relationships/hyperlink" Target="http://www.bookofschool.com/school/controller/entityDetails?entityid=3561&amp;action=compare" TargetMode="External"/><Relationship Id="rId206" Type="http://schemas.openxmlformats.org/officeDocument/2006/relationships/hyperlink" Target="http://www.bookofschool.com/school/controller/entityDetails?entityid=3792&amp;action=compare" TargetMode="External"/><Relationship Id="rId413" Type="http://schemas.openxmlformats.org/officeDocument/2006/relationships/hyperlink" Target="http://www.bookofschool.com/school/controller/entityDetails?entityid=3731&amp;action=compare" TargetMode="External"/><Relationship Id="rId248" Type="http://schemas.openxmlformats.org/officeDocument/2006/relationships/hyperlink" Target="http://www.bookofschool.com/school/controller/entityDetails?entityid=3589&amp;action=compare" TargetMode="External"/><Relationship Id="rId12" Type="http://schemas.openxmlformats.org/officeDocument/2006/relationships/hyperlink" Target="http://www.bookofschool.com/school/controller/entityDetails?entityid=3437&amp;action=compare" TargetMode="External"/><Relationship Id="rId108" Type="http://schemas.openxmlformats.org/officeDocument/2006/relationships/hyperlink" Target="http://www.bookofschool.com/school/controller/entityDetails?entityid=3517&amp;action=compare" TargetMode="External"/><Relationship Id="rId315" Type="http://schemas.openxmlformats.org/officeDocument/2006/relationships/hyperlink" Target="http://www.bookofschool.com/school/controller/entityDetails?entityid=3890&amp;action=compare" TargetMode="External"/><Relationship Id="rId357" Type="http://schemas.openxmlformats.org/officeDocument/2006/relationships/hyperlink" Target="http://www.bookofschool.com/school/controller/entityDetails?entityid=3614&amp;action=compare" TargetMode="External"/><Relationship Id="rId54" Type="http://schemas.openxmlformats.org/officeDocument/2006/relationships/hyperlink" Target="http://www.bookofschool.com/school/controller/entityDetails?entityid=3462&amp;action=compare" TargetMode="External"/><Relationship Id="rId96" Type="http://schemas.openxmlformats.org/officeDocument/2006/relationships/hyperlink" Target="http://www.bookofschool.com/school/controller/entityDetails?entityid=3510&amp;action=compare" TargetMode="External"/><Relationship Id="rId161" Type="http://schemas.openxmlformats.org/officeDocument/2006/relationships/hyperlink" Target="http://www.bookofschool.com/school/controller/entityDetails?entityid=3849&amp;action=compare" TargetMode="External"/><Relationship Id="rId217" Type="http://schemas.openxmlformats.org/officeDocument/2006/relationships/hyperlink" Target="http://www.bookofschool.com/school/controller/entityDetails?entityid=3802&amp;action=compare" TargetMode="External"/><Relationship Id="rId399" Type="http://schemas.openxmlformats.org/officeDocument/2006/relationships/hyperlink" Target="http://www.bookofschool.com/school/controller/entityDetails?entityid=3714&amp;action=compare" TargetMode="External"/><Relationship Id="rId6" Type="http://schemas.openxmlformats.org/officeDocument/2006/relationships/hyperlink" Target="http://www.bookofschool.com/school/controller/entityDetails?entityid=3426&amp;action=compare" TargetMode="External"/><Relationship Id="rId238" Type="http://schemas.openxmlformats.org/officeDocument/2006/relationships/hyperlink" Target="http://www.bookofschool.com/school/controller/entityDetails?entityid=3586&amp;action=compare" TargetMode="External"/><Relationship Id="rId259" Type="http://schemas.openxmlformats.org/officeDocument/2006/relationships/hyperlink" Target="http://www.bookofschool.com/school/controller/entityDetails?entityid=3749&amp;action=compare" TargetMode="External"/><Relationship Id="rId424" Type="http://schemas.openxmlformats.org/officeDocument/2006/relationships/hyperlink" Target="http://www.bookofschool.com/school/controller/entityDetails?entityid=3635&amp;action=compare" TargetMode="External"/><Relationship Id="rId445" Type="http://schemas.openxmlformats.org/officeDocument/2006/relationships/hyperlink" Target="http://www.bookofschool.com/school/controller/entityDetails?entityid=3472&amp;action=compare" TargetMode="External"/><Relationship Id="rId23" Type="http://schemas.openxmlformats.org/officeDocument/2006/relationships/hyperlink" Target="http://www.bookofschool.com/school/controller/entityDetails?entityid=3823&amp;action=compare" TargetMode="External"/><Relationship Id="rId119" Type="http://schemas.openxmlformats.org/officeDocument/2006/relationships/hyperlink" Target="http://www.bookofschool.com/school/controller/entityDetails?entityid=3679&amp;action=compare" TargetMode="External"/><Relationship Id="rId270" Type="http://schemas.openxmlformats.org/officeDocument/2006/relationships/hyperlink" Target="http://www.bookofschool.com/school/controller/entityDetails?entityid=3748&amp;action=compare" TargetMode="External"/><Relationship Id="rId291" Type="http://schemas.openxmlformats.org/officeDocument/2006/relationships/hyperlink" Target="http://www.bookofschool.com/school/controller/entityDetails?entityid=3875&amp;action=compare" TargetMode="External"/><Relationship Id="rId305" Type="http://schemas.openxmlformats.org/officeDocument/2006/relationships/hyperlink" Target="http://www.bookofschool.com/school/controller/entityDetails?entityid=3899&amp;action=compare" TargetMode="External"/><Relationship Id="rId326" Type="http://schemas.openxmlformats.org/officeDocument/2006/relationships/hyperlink" Target="http://www.bookofschool.com/school/controller/entityDetails?entityid=3907&amp;action=compare" TargetMode="External"/><Relationship Id="rId347" Type="http://schemas.openxmlformats.org/officeDocument/2006/relationships/hyperlink" Target="http://www.bookofschool.com/school/controller/entityDetails?entityid=3599&amp;action=compare" TargetMode="External"/><Relationship Id="rId44" Type="http://schemas.openxmlformats.org/officeDocument/2006/relationships/hyperlink" Target="http://www.bookofschool.com/school/controller/entityDetails?entityid=3457&amp;action=compare" TargetMode="External"/><Relationship Id="rId65" Type="http://schemas.openxmlformats.org/officeDocument/2006/relationships/hyperlink" Target="http://www.bookofschool.com/school/controller/entityDetails?entityid=3665&amp;action=compare" TargetMode="External"/><Relationship Id="rId86" Type="http://schemas.openxmlformats.org/officeDocument/2006/relationships/hyperlink" Target="http://www.bookofschool.com/school/controller/entityDetails?entityid=3927&amp;action=compare" TargetMode="External"/><Relationship Id="rId130" Type="http://schemas.openxmlformats.org/officeDocument/2006/relationships/hyperlink" Target="http://www.bookofschool.com/school/controller/entityDetails?entityid=3674&amp;action=compare" TargetMode="External"/><Relationship Id="rId151" Type="http://schemas.openxmlformats.org/officeDocument/2006/relationships/hyperlink" Target="http://www.bookofschool.com/school/controller/entityDetails?entityid=3840&amp;action=compare" TargetMode="External"/><Relationship Id="rId368" Type="http://schemas.openxmlformats.org/officeDocument/2006/relationships/hyperlink" Target="http://www.bookofschool.com/school/controller/entityDetails?entityid=3780&amp;action=compare" TargetMode="External"/><Relationship Id="rId389" Type="http://schemas.openxmlformats.org/officeDocument/2006/relationships/hyperlink" Target="http://www.bookofschool.com/school/controller/entityDetails?entityid=3707&amp;action=compare" TargetMode="External"/><Relationship Id="rId172" Type="http://schemas.openxmlformats.org/officeDocument/2006/relationships/hyperlink" Target="http://www.bookofschool.com/school/controller/entityDetails?entityid=3534&amp;action=compare" TargetMode="External"/><Relationship Id="rId193" Type="http://schemas.openxmlformats.org/officeDocument/2006/relationships/hyperlink" Target="http://www.bookofschool.com/school/controller/entityDetails?entityid=3545&amp;action=compare" TargetMode="External"/><Relationship Id="rId207" Type="http://schemas.openxmlformats.org/officeDocument/2006/relationships/hyperlink" Target="http://www.bookofschool.com/school/controller/entityDetails?entityid=3803&amp;action=compare" TargetMode="External"/><Relationship Id="rId228" Type="http://schemas.openxmlformats.org/officeDocument/2006/relationships/hyperlink" Target="http://www.bookofschool.com/school/controller/entityDetails?entityid=3587&amp;action=compare" TargetMode="External"/><Relationship Id="rId249" Type="http://schemas.openxmlformats.org/officeDocument/2006/relationships/hyperlink" Target="http://www.bookofschool.com/school/controller/entityDetails?entityid=3575&amp;action=compare" TargetMode="External"/><Relationship Id="rId414" Type="http://schemas.openxmlformats.org/officeDocument/2006/relationships/hyperlink" Target="http://www.bookofschool.com/school/controller/entityDetails?entityid=3717&amp;action=compare" TargetMode="External"/><Relationship Id="rId435" Type="http://schemas.openxmlformats.org/officeDocument/2006/relationships/hyperlink" Target="http://www.bookofschool.com/school/controller/entityDetails?entityid=3642&amp;action=compare" TargetMode="External"/><Relationship Id="rId13" Type="http://schemas.openxmlformats.org/officeDocument/2006/relationships/hyperlink" Target="http://www.bookofschool.com/school/controller/entityDetails?entityid=3429&amp;action=compare" TargetMode="External"/><Relationship Id="rId109" Type="http://schemas.openxmlformats.org/officeDocument/2006/relationships/hyperlink" Target="http://www.bookofschool.com/school/controller/entityDetails?entityid=3521&amp;action=compare" TargetMode="External"/><Relationship Id="rId260" Type="http://schemas.openxmlformats.org/officeDocument/2006/relationships/hyperlink" Target="http://www.bookofschool.com/school/controller/entityDetails?entityid=3751&amp;action=compare" TargetMode="External"/><Relationship Id="rId281" Type="http://schemas.openxmlformats.org/officeDocument/2006/relationships/hyperlink" Target="http://www.bookofschool.com/school/controller/entityDetails?entityid=3759&amp;action=compare" TargetMode="External"/><Relationship Id="rId316" Type="http://schemas.openxmlformats.org/officeDocument/2006/relationships/hyperlink" Target="http://www.bookofschool.com/school/controller/entityDetails?entityid=3892&amp;action=compare" TargetMode="External"/><Relationship Id="rId337" Type="http://schemas.openxmlformats.org/officeDocument/2006/relationships/hyperlink" Target="http://www.bookofschool.com/school/controller/entityDetails?entityid=3596&amp;action=compare" TargetMode="External"/><Relationship Id="rId34" Type="http://schemas.openxmlformats.org/officeDocument/2006/relationships/hyperlink" Target="http://www.bookofschool.com/school/controller/entityDetails?entityid=3443&amp;action=compare" TargetMode="External"/><Relationship Id="rId55" Type="http://schemas.openxmlformats.org/officeDocument/2006/relationships/hyperlink" Target="http://www.bookofschool.com/school/controller/entityDetails?entityid=3470&amp;action=compare" TargetMode="External"/><Relationship Id="rId76" Type="http://schemas.openxmlformats.org/officeDocument/2006/relationships/hyperlink" Target="http://www.bookofschool.com/school/controller/entityDetails?entityid=3918&amp;action=compare" TargetMode="External"/><Relationship Id="rId97" Type="http://schemas.openxmlformats.org/officeDocument/2006/relationships/hyperlink" Target="http://www.bookofschool.com/school/controller/entityDetails?entityid=6570&amp;action=compare" TargetMode="External"/><Relationship Id="rId120" Type="http://schemas.openxmlformats.org/officeDocument/2006/relationships/hyperlink" Target="http://www.bookofschool.com/school/controller/entityDetails?entityid=3681&amp;action=compare" TargetMode="External"/><Relationship Id="rId141" Type="http://schemas.openxmlformats.org/officeDocument/2006/relationships/hyperlink" Target="http://www.bookofschool.com/school/controller/entityDetails?entityid=3518&amp;action=compare" TargetMode="External"/><Relationship Id="rId358" Type="http://schemas.openxmlformats.org/officeDocument/2006/relationships/hyperlink" Target="http://www.bookofschool.com/school/controller/entityDetails?entityid=3607&amp;action=compare" TargetMode="External"/><Relationship Id="rId379" Type="http://schemas.openxmlformats.org/officeDocument/2006/relationships/hyperlink" Target="http://www.bookofschool.com/school/controller/entityDetails?entityid=3700&amp;action=compare" TargetMode="External"/><Relationship Id="rId7" Type="http://schemas.openxmlformats.org/officeDocument/2006/relationships/hyperlink" Target="http://www.bookofschool.com/school/controller/entityDetails?entityid=3428&amp;action=compare" TargetMode="External"/><Relationship Id="rId162" Type="http://schemas.openxmlformats.org/officeDocument/2006/relationships/hyperlink" Target="http://www.bookofschool.com/school/controller/entityDetails?entityid=3847&amp;action=compare" TargetMode="External"/><Relationship Id="rId183" Type="http://schemas.openxmlformats.org/officeDocument/2006/relationships/hyperlink" Target="http://www.bookofschool.com/school/controller/entityDetails?entityid=3557&amp;action=compare" TargetMode="External"/><Relationship Id="rId218" Type="http://schemas.openxmlformats.org/officeDocument/2006/relationships/hyperlink" Target="http://www.bookofschool.com/school/controller/entityDetails?entityid=3794&amp;action=compare" TargetMode="External"/><Relationship Id="rId239" Type="http://schemas.openxmlformats.org/officeDocument/2006/relationships/hyperlink" Target="http://www.bookofschool.com/school/controller/entityDetails?entityid=3581&amp;action=compare" TargetMode="External"/><Relationship Id="rId390" Type="http://schemas.openxmlformats.org/officeDocument/2006/relationships/hyperlink" Target="http://www.bookofschool.com/school/controller/entityDetails?entityid=3726&amp;action=compare" TargetMode="External"/><Relationship Id="rId404" Type="http://schemas.openxmlformats.org/officeDocument/2006/relationships/hyperlink" Target="http://www.bookofschool.com/school/controller/entityDetails?entityid=3718&amp;action=compare" TargetMode="External"/><Relationship Id="rId425" Type="http://schemas.openxmlformats.org/officeDocument/2006/relationships/hyperlink" Target="http://www.bookofschool.com/school/controller/entityDetails?entityid=3628&amp;action=compare" TargetMode="External"/><Relationship Id="rId446" Type="http://schemas.openxmlformats.org/officeDocument/2006/relationships/hyperlink" Target="http://www.bookofschool.com/school/controller/entityDetails?entityid=3474&amp;action=compare" TargetMode="External"/><Relationship Id="rId250" Type="http://schemas.openxmlformats.org/officeDocument/2006/relationships/hyperlink" Target="http://www.bookofschool.com/school/controller/entityDetails?entityid=3595&amp;action=compare" TargetMode="External"/><Relationship Id="rId271" Type="http://schemas.openxmlformats.org/officeDocument/2006/relationships/hyperlink" Target="http://www.bookofschool.com/school/controller/entityDetails?entityid=3750&amp;action=compare" TargetMode="External"/><Relationship Id="rId292" Type="http://schemas.openxmlformats.org/officeDocument/2006/relationships/hyperlink" Target="http://www.bookofschool.com/school/controller/entityDetails?entityid=3876&amp;action=compare" TargetMode="External"/><Relationship Id="rId306" Type="http://schemas.openxmlformats.org/officeDocument/2006/relationships/hyperlink" Target="http://www.bookofschool.com/school/controller/entityDetails?entityid=3886&amp;action=compare" TargetMode="External"/><Relationship Id="rId24" Type="http://schemas.openxmlformats.org/officeDocument/2006/relationships/hyperlink" Target="http://www.bookofschool.com/school/controller/entityDetails?entityid=3814&amp;action=compare" TargetMode="External"/><Relationship Id="rId45" Type="http://schemas.openxmlformats.org/officeDocument/2006/relationships/hyperlink" Target="http://www.bookofschool.com/school/controller/entityDetails?entityid=3461&amp;action=compare" TargetMode="External"/><Relationship Id="rId66" Type="http://schemas.openxmlformats.org/officeDocument/2006/relationships/hyperlink" Target="http://www.bookofschool.com/school/controller/entityDetails?entityid=3659&amp;action=compare" TargetMode="External"/><Relationship Id="rId87" Type="http://schemas.openxmlformats.org/officeDocument/2006/relationships/hyperlink" Target="http://www.bookofschool.com/school/controller/entityDetails?entityid=3930&amp;action=compare" TargetMode="External"/><Relationship Id="rId110" Type="http://schemas.openxmlformats.org/officeDocument/2006/relationships/hyperlink" Target="http://www.bookofschool.com/school/controller/entityDetails?entityid=3522&amp;action=compare" TargetMode="External"/><Relationship Id="rId131" Type="http://schemas.openxmlformats.org/officeDocument/2006/relationships/hyperlink" Target="http://www.bookofschool.com/school/controller/entityDetails?entityid=3668&amp;action=compare" TargetMode="External"/><Relationship Id="rId327" Type="http://schemas.openxmlformats.org/officeDocument/2006/relationships/hyperlink" Target="http://www.bookofschool.com/school/controller/entityDetails?entityid=3871&amp;action=compare" TargetMode="External"/><Relationship Id="rId348" Type="http://schemas.openxmlformats.org/officeDocument/2006/relationships/hyperlink" Target="http://www.bookofschool.com/school/controller/entityDetails?entityid=3606&amp;action=compare" TargetMode="External"/><Relationship Id="rId369" Type="http://schemas.openxmlformats.org/officeDocument/2006/relationships/hyperlink" Target="http://www.bookofschool.com/school/controller/entityDetails?entityid=3781&amp;action=compare" TargetMode="External"/><Relationship Id="rId152" Type="http://schemas.openxmlformats.org/officeDocument/2006/relationships/hyperlink" Target="http://www.bookofschool.com/school/controller/entityDetails?entityid=3838&amp;action=compare" TargetMode="External"/><Relationship Id="rId173" Type="http://schemas.openxmlformats.org/officeDocument/2006/relationships/hyperlink" Target="http://www.bookofschool.com/school/controller/entityDetails?entityid=3542&amp;action=compare" TargetMode="External"/><Relationship Id="rId194" Type="http://schemas.openxmlformats.org/officeDocument/2006/relationships/hyperlink" Target="http://www.bookofschool.com/school/controller/entityDetails?entityid=3554&amp;action=compare" TargetMode="External"/><Relationship Id="rId208" Type="http://schemas.openxmlformats.org/officeDocument/2006/relationships/hyperlink" Target="http://www.bookofschool.com/school/controller/entityDetails?entityid=3795&amp;action=compare" TargetMode="External"/><Relationship Id="rId229" Type="http://schemas.openxmlformats.org/officeDocument/2006/relationships/hyperlink" Target="http://www.bookofschool.com/school/controller/entityDetails?entityid=3582&amp;action=compare" TargetMode="External"/><Relationship Id="rId380" Type="http://schemas.openxmlformats.org/officeDocument/2006/relationships/hyperlink" Target="http://www.bookofschool.com/school/controller/entityDetails?entityid=3701&amp;action=compare" TargetMode="External"/><Relationship Id="rId415" Type="http://schemas.openxmlformats.org/officeDocument/2006/relationships/hyperlink" Target="http://www.bookofschool.com/school/controller/entityDetails?entityid=3630&amp;action=compare" TargetMode="External"/><Relationship Id="rId436" Type="http://schemas.openxmlformats.org/officeDocument/2006/relationships/hyperlink" Target="http://www.bookofschool.com/school/controller/entityDetails?entityid=3629&amp;action=compare" TargetMode="External"/><Relationship Id="rId240" Type="http://schemas.openxmlformats.org/officeDocument/2006/relationships/hyperlink" Target="http://www.bookofschool.com/school/controller/entityDetails?entityid=3573&amp;action=compare" TargetMode="External"/><Relationship Id="rId261" Type="http://schemas.openxmlformats.org/officeDocument/2006/relationships/hyperlink" Target="http://www.bookofschool.com/school/controller/entityDetails?entityid=3767&amp;action=compare" TargetMode="External"/><Relationship Id="rId14" Type="http://schemas.openxmlformats.org/officeDocument/2006/relationships/hyperlink" Target="http://www.bookofschool.com/school/controller/entityDetails?entityid=3421&amp;action=compare" TargetMode="External"/><Relationship Id="rId35" Type="http://schemas.openxmlformats.org/officeDocument/2006/relationships/hyperlink" Target="http://www.bookofschool.com/school/controller/entityDetails?entityid=3452&amp;action=compare" TargetMode="External"/><Relationship Id="rId56" Type="http://schemas.openxmlformats.org/officeDocument/2006/relationships/hyperlink" Target="http://www.bookofschool.com/school/controller/entityDetails?entityid=3441&amp;action=compare" TargetMode="External"/><Relationship Id="rId77" Type="http://schemas.openxmlformats.org/officeDocument/2006/relationships/hyperlink" Target="http://www.bookofschool.com/school/controller/entityDetails?entityid=3919&amp;action=compare" TargetMode="External"/><Relationship Id="rId100" Type="http://schemas.openxmlformats.org/officeDocument/2006/relationships/hyperlink" Target="http://www.bookofschool.com/school/controller/entityDetails?entityid=3491&amp;action=compare" TargetMode="External"/><Relationship Id="rId282" Type="http://schemas.openxmlformats.org/officeDocument/2006/relationships/hyperlink" Target="http://www.bookofschool.com/school/controller/entityDetails?entityid=3771&amp;action=compare" TargetMode="External"/><Relationship Id="rId317" Type="http://schemas.openxmlformats.org/officeDocument/2006/relationships/hyperlink" Target="http://www.bookofschool.com/school/controller/entityDetails?entityid=3866&amp;action=compare" TargetMode="External"/><Relationship Id="rId338" Type="http://schemas.openxmlformats.org/officeDocument/2006/relationships/hyperlink" Target="http://www.bookofschool.com/school/controller/entityDetails?entityid=3618&amp;action=compare" TargetMode="External"/><Relationship Id="rId359" Type="http://schemas.openxmlformats.org/officeDocument/2006/relationships/hyperlink" Target="http://www.bookofschool.com/school/controller/entityDetails?entityid=3777&amp;action=compare" TargetMode="External"/><Relationship Id="rId8" Type="http://schemas.openxmlformats.org/officeDocument/2006/relationships/hyperlink" Target="http://www.bookofschool.com/school/controller/entityDetails?entityid=3419&amp;action=compare" TargetMode="External"/><Relationship Id="rId98" Type="http://schemas.openxmlformats.org/officeDocument/2006/relationships/hyperlink" Target="http://www.bookofschool.com/school/controller/entityDetails?entityid=3935&amp;action=compare" TargetMode="External"/><Relationship Id="rId121" Type="http://schemas.openxmlformats.org/officeDocument/2006/relationships/hyperlink" Target="http://www.bookofschool.com/school/controller/entityDetails?entityid=3682&amp;action=compare" TargetMode="External"/><Relationship Id="rId142" Type="http://schemas.openxmlformats.org/officeDocument/2006/relationships/hyperlink" Target="http://www.bookofschool.com/school/controller/entityDetails?entityid=3504&amp;action=compare" TargetMode="External"/><Relationship Id="rId163" Type="http://schemas.openxmlformats.org/officeDocument/2006/relationships/hyperlink" Target="http://www.bookofschool.com/school/controller/entityDetails?entityid=3843&amp;action=compare" TargetMode="External"/><Relationship Id="rId184" Type="http://schemas.openxmlformats.org/officeDocument/2006/relationships/hyperlink" Target="http://www.bookofschool.com/school/controller/entityDetails?entityid=3549&amp;action=compare" TargetMode="External"/><Relationship Id="rId219" Type="http://schemas.openxmlformats.org/officeDocument/2006/relationships/hyperlink" Target="http://www.bookofschool.com/school/controller/entityDetails?entityid=3578&amp;action=compare" TargetMode="External"/><Relationship Id="rId370" Type="http://schemas.openxmlformats.org/officeDocument/2006/relationships/hyperlink" Target="http://www.bookofschool.com/school/controller/entityDetails?entityid=3785&amp;action=compare" TargetMode="External"/><Relationship Id="rId391" Type="http://schemas.openxmlformats.org/officeDocument/2006/relationships/hyperlink" Target="http://www.bookofschool.com/school/controller/entityDetails?entityid=3725&amp;action=compare" TargetMode="External"/><Relationship Id="rId405" Type="http://schemas.openxmlformats.org/officeDocument/2006/relationships/hyperlink" Target="http://www.bookofschool.com/school/controller/entityDetails?entityid=3721&amp;action=compare" TargetMode="External"/><Relationship Id="rId426" Type="http://schemas.openxmlformats.org/officeDocument/2006/relationships/hyperlink" Target="http://www.bookofschool.com/school/controller/entityDetails?entityid=3645&amp;action=compare" TargetMode="External"/><Relationship Id="rId447" Type="http://schemas.openxmlformats.org/officeDocument/2006/relationships/hyperlink" Target="http://www.bookofschool.com/school/controller/entityDetails?entityid=3481&amp;action=compare" TargetMode="External"/><Relationship Id="rId230" Type="http://schemas.openxmlformats.org/officeDocument/2006/relationships/hyperlink" Target="http://www.bookofschool.com/school/controller/entityDetails?entityid=3566&amp;action=compare" TargetMode="External"/><Relationship Id="rId251" Type="http://schemas.openxmlformats.org/officeDocument/2006/relationships/hyperlink" Target="http://www.bookofschool.com/school/controller/entityDetails?entityid=3594&amp;action=compare" TargetMode="External"/><Relationship Id="rId25" Type="http://schemas.openxmlformats.org/officeDocument/2006/relationships/hyperlink" Target="http://www.bookofschool.com/school/controller/entityDetails?entityid=3825&amp;action=compare" TargetMode="External"/><Relationship Id="rId46" Type="http://schemas.openxmlformats.org/officeDocument/2006/relationships/hyperlink" Target="http://www.bookofschool.com/school/controller/entityDetails?entityid=3460&amp;action=compare" TargetMode="External"/><Relationship Id="rId67" Type="http://schemas.openxmlformats.org/officeDocument/2006/relationships/hyperlink" Target="http://www.bookofschool.com/school/controller/entityDetails?entityid=3651&amp;action=compare" TargetMode="External"/><Relationship Id="rId272" Type="http://schemas.openxmlformats.org/officeDocument/2006/relationships/hyperlink" Target="http://www.bookofschool.com/school/controller/entityDetails?entityid=3761&amp;action=compare" TargetMode="External"/><Relationship Id="rId293" Type="http://schemas.openxmlformats.org/officeDocument/2006/relationships/hyperlink" Target="http://www.bookofschool.com/school/controller/entityDetails?entityid=3873&amp;action=compare" TargetMode="External"/><Relationship Id="rId307" Type="http://schemas.openxmlformats.org/officeDocument/2006/relationships/hyperlink" Target="http://www.bookofschool.com/school/controller/entityDetails?entityid=3880&amp;action=compare" TargetMode="External"/><Relationship Id="rId328" Type="http://schemas.openxmlformats.org/officeDocument/2006/relationships/hyperlink" Target="http://www.bookofschool.com/school/controller/entityDetails?entityid=3895&amp;action=compare" TargetMode="External"/><Relationship Id="rId349" Type="http://schemas.openxmlformats.org/officeDocument/2006/relationships/hyperlink" Target="http://www.bookofschool.com/school/controller/entityDetails?entityid=3615&amp;action=compare" TargetMode="External"/><Relationship Id="rId88" Type="http://schemas.openxmlformats.org/officeDocument/2006/relationships/hyperlink" Target="http://www.bookofschool.com/school/controller/entityDetails?entityid=3926&amp;action=compare" TargetMode="External"/><Relationship Id="rId111" Type="http://schemas.openxmlformats.org/officeDocument/2006/relationships/hyperlink" Target="http://www.bookofschool.com/school/controller/entityDetails?entityid=3498&amp;action=compare" TargetMode="External"/><Relationship Id="rId132" Type="http://schemas.openxmlformats.org/officeDocument/2006/relationships/hyperlink" Target="http://www.bookofschool.com/school/controller/entityDetails?entityid=3667&amp;action=compare" TargetMode="External"/><Relationship Id="rId153" Type="http://schemas.openxmlformats.org/officeDocument/2006/relationships/hyperlink" Target="http://www.bookofschool.com/school/controller/entityDetails?entityid=3837&amp;action=compare" TargetMode="External"/><Relationship Id="rId174" Type="http://schemas.openxmlformats.org/officeDocument/2006/relationships/hyperlink" Target="http://www.bookofschool.com/school/controller/entityDetails?entityid=3538&amp;action=compare" TargetMode="External"/><Relationship Id="rId195" Type="http://schemas.openxmlformats.org/officeDocument/2006/relationships/hyperlink" Target="http://www.bookofschool.com/school/controller/entityDetails?entityid=3548&amp;action=compare" TargetMode="External"/><Relationship Id="rId209" Type="http://schemas.openxmlformats.org/officeDocument/2006/relationships/hyperlink" Target="http://www.bookofschool.com/school/controller/entityDetails?entityid=3796&amp;action=compare" TargetMode="External"/><Relationship Id="rId360" Type="http://schemas.openxmlformats.org/officeDocument/2006/relationships/hyperlink" Target="http://www.bookofschool.com/school/controller/entityDetails?entityid=3774&amp;action=compare" TargetMode="External"/><Relationship Id="rId381" Type="http://schemas.openxmlformats.org/officeDocument/2006/relationships/hyperlink" Target="http://www.bookofschool.com/school/controller/entityDetails?entityid=3702&amp;action=compare" TargetMode="External"/><Relationship Id="rId416" Type="http://schemas.openxmlformats.org/officeDocument/2006/relationships/hyperlink" Target="http://www.bookofschool.com/school/controller/entityDetails?entityid=3648&amp;action=compare" TargetMode="External"/><Relationship Id="rId220" Type="http://schemas.openxmlformats.org/officeDocument/2006/relationships/hyperlink" Target="http://www.bookofschool.com/school/controller/entityDetails?entityid=3571&amp;action=compare" TargetMode="External"/><Relationship Id="rId241" Type="http://schemas.openxmlformats.org/officeDocument/2006/relationships/hyperlink" Target="http://www.bookofschool.com/school/controller/entityDetails?entityid=3574&amp;action=compare" TargetMode="External"/><Relationship Id="rId437" Type="http://schemas.openxmlformats.org/officeDocument/2006/relationships/hyperlink" Target="http://www.bookofschool.com/school/controller/entityDetails?entityid=3476&amp;action=compare" TargetMode="External"/><Relationship Id="rId15" Type="http://schemas.openxmlformats.org/officeDocument/2006/relationships/hyperlink" Target="http://www.bookofschool.com/school/controller/entityDetails?entityid=3432&amp;action=compare" TargetMode="External"/><Relationship Id="rId36" Type="http://schemas.openxmlformats.org/officeDocument/2006/relationships/hyperlink" Target="http://www.bookofschool.com/school/controller/entityDetails?entityid=3445&amp;action=compare" TargetMode="External"/><Relationship Id="rId57" Type="http://schemas.openxmlformats.org/officeDocument/2006/relationships/hyperlink" Target="http://www.bookofschool.com/school/controller/entityDetails?entityid=3458&amp;action=compare" TargetMode="External"/><Relationship Id="rId262" Type="http://schemas.openxmlformats.org/officeDocument/2006/relationships/hyperlink" Target="http://www.bookofschool.com/school/controller/entityDetails?entityid=3743&amp;action=compare" TargetMode="External"/><Relationship Id="rId283" Type="http://schemas.openxmlformats.org/officeDocument/2006/relationships/hyperlink" Target="http://www.bookofschool.com/school/controller/entityDetails?entityid=3764&amp;action=compare" TargetMode="External"/><Relationship Id="rId318" Type="http://schemas.openxmlformats.org/officeDocument/2006/relationships/hyperlink" Target="http://www.bookofschool.com/school/controller/entityDetails?entityid=3906&amp;action=compare" TargetMode="External"/><Relationship Id="rId339" Type="http://schemas.openxmlformats.org/officeDocument/2006/relationships/hyperlink" Target="http://www.bookofschool.com/school/controller/entityDetails?entityid=3611&amp;action=compare" TargetMode="External"/><Relationship Id="rId78" Type="http://schemas.openxmlformats.org/officeDocument/2006/relationships/hyperlink" Target="http://www.bookofschool.com/school/controller/entityDetails?entityid=3917&amp;action=compare" TargetMode="External"/><Relationship Id="rId99" Type="http://schemas.openxmlformats.org/officeDocument/2006/relationships/hyperlink" Target="http://www.bookofschool.com/school/controller/entityDetails?entityid=3520&amp;action=compare" TargetMode="External"/><Relationship Id="rId101" Type="http://schemas.openxmlformats.org/officeDocument/2006/relationships/hyperlink" Target="http://www.bookofschool.com/school/controller/entityDetails?entityid=3512&amp;action=compare" TargetMode="External"/><Relationship Id="rId122" Type="http://schemas.openxmlformats.org/officeDocument/2006/relationships/hyperlink" Target="http://www.bookofschool.com/school/controller/entityDetails?entityid=3680&amp;action=compare" TargetMode="External"/><Relationship Id="rId143" Type="http://schemas.openxmlformats.org/officeDocument/2006/relationships/hyperlink" Target="http://www.bookofschool.com/school/controller/entityDetails?entityid=3502&amp;action=compare" TargetMode="External"/><Relationship Id="rId164" Type="http://schemas.openxmlformats.org/officeDocument/2006/relationships/hyperlink" Target="http://www.bookofschool.com/school/controller/entityDetails?entityid=3848&amp;action=compare" TargetMode="External"/><Relationship Id="rId185" Type="http://schemas.openxmlformats.org/officeDocument/2006/relationships/hyperlink" Target="http://www.bookofschool.com/school/controller/entityDetails?entityid=3559&amp;action=compare" TargetMode="External"/><Relationship Id="rId350" Type="http://schemas.openxmlformats.org/officeDocument/2006/relationships/hyperlink" Target="http://www.bookofschool.com/school/controller/entityDetails?entityid=3620&amp;action=compare" TargetMode="External"/><Relationship Id="rId371" Type="http://schemas.openxmlformats.org/officeDocument/2006/relationships/hyperlink" Target="http://www.bookofschool.com/school/controller/entityDetails?entityid=3776&amp;action=compare" TargetMode="External"/><Relationship Id="rId406" Type="http://schemas.openxmlformats.org/officeDocument/2006/relationships/hyperlink" Target="http://www.bookofschool.com/school/controller/entityDetails?entityid=3715&amp;action=compare" TargetMode="External"/><Relationship Id="rId9" Type="http://schemas.openxmlformats.org/officeDocument/2006/relationships/hyperlink" Target="http://www.bookofschool.com/school/controller/entityDetails?entityid=3430&amp;action=compare" TargetMode="External"/><Relationship Id="rId210" Type="http://schemas.openxmlformats.org/officeDocument/2006/relationships/hyperlink" Target="http://www.bookofschool.com/school/controller/entityDetails?entityid=3793&amp;action=compare" TargetMode="External"/><Relationship Id="rId392" Type="http://schemas.openxmlformats.org/officeDocument/2006/relationships/hyperlink" Target="http://www.bookofschool.com/school/controller/entityDetails?entityid=3730&amp;action=compare" TargetMode="External"/><Relationship Id="rId427" Type="http://schemas.openxmlformats.org/officeDocument/2006/relationships/hyperlink" Target="http://www.bookofschool.com/school/controller/entityDetails?entityid=3632&amp;action=compare" TargetMode="External"/><Relationship Id="rId448" Type="http://schemas.openxmlformats.org/officeDocument/2006/relationships/hyperlink" Target="http://www.bookofschool.com/school/controller/entityDetails?entityid=3479&amp;action=compare" TargetMode="External"/><Relationship Id="rId26" Type="http://schemas.openxmlformats.org/officeDocument/2006/relationships/hyperlink" Target="http://www.bookofschool.com/school/controller/entityDetails?entityid=3820&amp;action=compare" TargetMode="External"/><Relationship Id="rId231" Type="http://schemas.openxmlformats.org/officeDocument/2006/relationships/hyperlink" Target="http://www.bookofschool.com/school/controller/entityDetails?entityid=3569&amp;action=compare" TargetMode="External"/><Relationship Id="rId252" Type="http://schemas.openxmlformats.org/officeDocument/2006/relationships/hyperlink" Target="http://www.bookofschool.com/school/controller/entityDetails?entityid=3766&amp;action=compare" TargetMode="External"/><Relationship Id="rId273" Type="http://schemas.openxmlformats.org/officeDocument/2006/relationships/hyperlink" Target="http://www.bookofschool.com/school/controller/entityDetails?entityid=3770&amp;action=compare" TargetMode="External"/><Relationship Id="rId294" Type="http://schemas.openxmlformats.org/officeDocument/2006/relationships/hyperlink" Target="http://www.bookofschool.com/school/controller/entityDetails?entityid=3882&amp;action=compare" TargetMode="External"/><Relationship Id="rId308" Type="http://schemas.openxmlformats.org/officeDocument/2006/relationships/hyperlink" Target="http://www.bookofschool.com/school/controller/entityDetails?entityid=3884&amp;action=compare" TargetMode="External"/><Relationship Id="rId329" Type="http://schemas.openxmlformats.org/officeDocument/2006/relationships/hyperlink" Target="http://www.bookofschool.com/school/controller/entityDetails?entityid=3909&amp;action=compare" TargetMode="External"/><Relationship Id="rId47" Type="http://schemas.openxmlformats.org/officeDocument/2006/relationships/hyperlink" Target="http://www.bookofschool.com/school/controller/entityDetails?entityid=3442&amp;action=compare" TargetMode="External"/><Relationship Id="rId68" Type="http://schemas.openxmlformats.org/officeDocument/2006/relationships/hyperlink" Target="http://www.bookofschool.com/school/controller/entityDetails?entityid=3661&amp;action=compare" TargetMode="External"/><Relationship Id="rId89" Type="http://schemas.openxmlformats.org/officeDocument/2006/relationships/hyperlink" Target="http://www.bookofschool.com/school/controller/entityDetails?entityid=3513&amp;action=compare" TargetMode="External"/><Relationship Id="rId112" Type="http://schemas.openxmlformats.org/officeDocument/2006/relationships/hyperlink" Target="http://www.bookofschool.com/school/controller/entityDetails?entityid=3493&amp;action=compare" TargetMode="External"/><Relationship Id="rId133" Type="http://schemas.openxmlformats.org/officeDocument/2006/relationships/hyperlink" Target="http://www.bookofschool.com/school/controller/entityDetails?entityid=3695&amp;action=compare" TargetMode="External"/><Relationship Id="rId154" Type="http://schemas.openxmlformats.org/officeDocument/2006/relationships/hyperlink" Target="http://www.bookofschool.com/school/controller/entityDetails?entityid=3839&amp;action=compare" TargetMode="External"/><Relationship Id="rId175" Type="http://schemas.openxmlformats.org/officeDocument/2006/relationships/hyperlink" Target="http://www.bookofschool.com/school/controller/entityDetails?entityid=3535&amp;action=compare" TargetMode="External"/><Relationship Id="rId340" Type="http://schemas.openxmlformats.org/officeDocument/2006/relationships/hyperlink" Target="http://www.bookofschool.com/school/controller/entityDetails?entityid=3597&amp;action=compare" TargetMode="External"/><Relationship Id="rId361" Type="http://schemas.openxmlformats.org/officeDocument/2006/relationships/hyperlink" Target="http://www.bookofschool.com/school/controller/entityDetails?entityid=3782&amp;action=compare" TargetMode="External"/><Relationship Id="rId196" Type="http://schemas.openxmlformats.org/officeDocument/2006/relationships/hyperlink" Target="http://www.bookofschool.com/school/controller/entityDetails?entityid=3546&amp;action=compare" TargetMode="External"/><Relationship Id="rId200" Type="http://schemas.openxmlformats.org/officeDocument/2006/relationships/hyperlink" Target="http://www.bookofschool.com/school/controller/entityDetails?entityid=3563&amp;action=compare" TargetMode="External"/><Relationship Id="rId382" Type="http://schemas.openxmlformats.org/officeDocument/2006/relationships/hyperlink" Target="http://www.bookofschool.com/school/controller/entityDetails?entityid=3705&amp;action=compare" TargetMode="External"/><Relationship Id="rId417" Type="http://schemas.openxmlformats.org/officeDocument/2006/relationships/hyperlink" Target="http://www.bookofschool.com/school/controller/entityDetails?entityid=3633&amp;action=compare" TargetMode="External"/><Relationship Id="rId438" Type="http://schemas.openxmlformats.org/officeDocument/2006/relationships/hyperlink" Target="http://www.bookofschool.com/school/controller/entityDetails?entityid=3477&amp;action=compare" TargetMode="External"/><Relationship Id="rId16" Type="http://schemas.openxmlformats.org/officeDocument/2006/relationships/hyperlink" Target="http://www.bookofschool.com/school/controller/entityDetails?entityid=3425&amp;action=compare" TargetMode="External"/><Relationship Id="rId221" Type="http://schemas.openxmlformats.org/officeDocument/2006/relationships/hyperlink" Target="http://www.bookofschool.com/school/controller/entityDetails?entityid=3580&amp;action=compare" TargetMode="External"/><Relationship Id="rId242" Type="http://schemas.openxmlformats.org/officeDocument/2006/relationships/hyperlink" Target="http://www.bookofschool.com/school/controller/entityDetails?entityid=3590&amp;action=compare" TargetMode="External"/><Relationship Id="rId263" Type="http://schemas.openxmlformats.org/officeDocument/2006/relationships/hyperlink" Target="http://www.bookofschool.com/school/controller/entityDetails?entityid=3744&amp;action=compare" TargetMode="External"/><Relationship Id="rId284" Type="http://schemas.openxmlformats.org/officeDocument/2006/relationships/hyperlink" Target="http://www.bookofschool.com/school/controller/entityDetails?entityid=3760&amp;action=compare" TargetMode="External"/><Relationship Id="rId319" Type="http://schemas.openxmlformats.org/officeDocument/2006/relationships/hyperlink" Target="http://www.bookofschool.com/school/controller/entityDetails?entityid=3903&amp;action=compare" TargetMode="External"/><Relationship Id="rId37" Type="http://schemas.openxmlformats.org/officeDocument/2006/relationships/hyperlink" Target="http://www.bookofschool.com/school/controller/entityDetails?entityid=3455&amp;action=compare" TargetMode="External"/><Relationship Id="rId58" Type="http://schemas.openxmlformats.org/officeDocument/2006/relationships/hyperlink" Target="http://www.bookofschool.com/school/controller/entityDetails?entityid=3464&amp;action=compare" TargetMode="External"/><Relationship Id="rId79" Type="http://schemas.openxmlformats.org/officeDocument/2006/relationships/hyperlink" Target="http://www.bookofschool.com/school/controller/entityDetails?entityid=3921&amp;action=compare" TargetMode="External"/><Relationship Id="rId102" Type="http://schemas.openxmlformats.org/officeDocument/2006/relationships/hyperlink" Target="http://www.bookofschool.com/school/controller/entityDetails?entityid=3515&amp;action=compare" TargetMode="External"/><Relationship Id="rId123" Type="http://schemas.openxmlformats.org/officeDocument/2006/relationships/hyperlink" Target="http://www.bookofschool.com/school/controller/entityDetails?entityid=3683&amp;action=compare" TargetMode="External"/><Relationship Id="rId144" Type="http://schemas.openxmlformats.org/officeDocument/2006/relationships/hyperlink" Target="http://www.bookofschool.com/school/controller/entityDetails?entityid=3524&amp;action=compare" TargetMode="External"/><Relationship Id="rId330" Type="http://schemas.openxmlformats.org/officeDocument/2006/relationships/hyperlink" Target="http://www.bookofschool.com/school/controller/entityDetails?entityid=3896&amp;action=compare" TargetMode="External"/><Relationship Id="rId90" Type="http://schemas.openxmlformats.org/officeDocument/2006/relationships/hyperlink" Target="http://www.bookofschool.com/school/controller/entityDetails?entityid=6571&amp;action=compare" TargetMode="External"/><Relationship Id="rId165" Type="http://schemas.openxmlformats.org/officeDocument/2006/relationships/hyperlink" Target="http://www.bookofschool.com/school/controller/entityDetails?entityid=3834&amp;action=compare" TargetMode="External"/><Relationship Id="rId186" Type="http://schemas.openxmlformats.org/officeDocument/2006/relationships/hyperlink" Target="http://www.bookofschool.com/school/controller/entityDetails?entityid=3560&amp;action=compare" TargetMode="External"/><Relationship Id="rId351" Type="http://schemas.openxmlformats.org/officeDocument/2006/relationships/hyperlink" Target="http://www.bookofschool.com/school/controller/entityDetails?entityid=3621&amp;action=compare" TargetMode="External"/><Relationship Id="rId372" Type="http://schemas.openxmlformats.org/officeDocument/2006/relationships/hyperlink" Target="http://www.bookofschool.com/school/controller/entityDetails?entityid=3790&amp;action=compare" TargetMode="External"/><Relationship Id="rId393" Type="http://schemas.openxmlformats.org/officeDocument/2006/relationships/hyperlink" Target="http://www.bookofschool.com/school/controller/entityDetails?entityid=3712&amp;action=compare" TargetMode="External"/><Relationship Id="rId407" Type="http://schemas.openxmlformats.org/officeDocument/2006/relationships/hyperlink" Target="http://www.bookofschool.com/school/controller/entityDetails?entityid=3716&amp;action=compare" TargetMode="External"/><Relationship Id="rId428" Type="http://schemas.openxmlformats.org/officeDocument/2006/relationships/hyperlink" Target="http://www.bookofschool.com/school/controller/entityDetails?entityid=3643&amp;action=compare" TargetMode="External"/><Relationship Id="rId449" Type="http://schemas.openxmlformats.org/officeDocument/2006/relationships/hyperlink" Target="http://www.bookofschool.com/school/controller/entityDetails?entityid=3480&amp;action=compare" TargetMode="External"/><Relationship Id="rId211" Type="http://schemas.openxmlformats.org/officeDocument/2006/relationships/hyperlink" Target="http://www.bookofschool.com/school/controller/entityDetails?entityid=3810&amp;action=compare" TargetMode="External"/><Relationship Id="rId232" Type="http://schemas.openxmlformats.org/officeDocument/2006/relationships/hyperlink" Target="http://www.bookofschool.com/school/controller/entityDetails?entityid=3584&amp;action=compare" TargetMode="External"/><Relationship Id="rId253" Type="http://schemas.openxmlformats.org/officeDocument/2006/relationships/hyperlink" Target="http://www.bookofschool.com/school/controller/entityDetails?entityid=3746&amp;action=compare" TargetMode="External"/><Relationship Id="rId274" Type="http://schemas.openxmlformats.org/officeDocument/2006/relationships/hyperlink" Target="http://www.bookofschool.com/school/controller/entityDetails?entityid=3772&amp;action=compare" TargetMode="External"/><Relationship Id="rId295" Type="http://schemas.openxmlformats.org/officeDocument/2006/relationships/hyperlink" Target="http://www.bookofschool.com/school/controller/entityDetails?entityid=3883&amp;action=compare" TargetMode="External"/><Relationship Id="rId309" Type="http://schemas.openxmlformats.org/officeDocument/2006/relationships/hyperlink" Target="http://www.bookofschool.com/school/controller/entityDetails?entityid=3885&amp;action=compare" TargetMode="External"/><Relationship Id="rId27" Type="http://schemas.openxmlformats.org/officeDocument/2006/relationships/hyperlink" Target="http://www.bookofschool.com/school/controller/entityDetails?entityid=3830&amp;action=compare" TargetMode="External"/><Relationship Id="rId48" Type="http://schemas.openxmlformats.org/officeDocument/2006/relationships/hyperlink" Target="http://www.bookofschool.com/school/controller/entityDetails?entityid=3463&amp;action=compare" TargetMode="External"/><Relationship Id="rId69" Type="http://schemas.openxmlformats.org/officeDocument/2006/relationships/hyperlink" Target="http://www.bookofschool.com/school/controller/entityDetails?entityid=3658&amp;action=compare" TargetMode="External"/><Relationship Id="rId113" Type="http://schemas.openxmlformats.org/officeDocument/2006/relationships/hyperlink" Target="http://www.bookofschool.com/school/controller/entityDetails?entityid=3697&amp;action=compare" TargetMode="External"/><Relationship Id="rId134" Type="http://schemas.openxmlformats.org/officeDocument/2006/relationships/hyperlink" Target="http://www.bookofschool.com/school/controller/entityDetails?entityid=3509&amp;action=compare" TargetMode="External"/><Relationship Id="rId320" Type="http://schemas.openxmlformats.org/officeDocument/2006/relationships/hyperlink" Target="http://www.bookofschool.com/school/controller/entityDetails?entityid=3870&amp;action=compare" TargetMode="External"/><Relationship Id="rId80" Type="http://schemas.openxmlformats.org/officeDocument/2006/relationships/hyperlink" Target="http://www.bookofschool.com/school/controller/entityDetails?entityid=3914&amp;action=compare" TargetMode="External"/><Relationship Id="rId155" Type="http://schemas.openxmlformats.org/officeDocument/2006/relationships/hyperlink" Target="http://www.bookofschool.com/school/controller/entityDetails?entityid=3833&amp;action=compare" TargetMode="External"/><Relationship Id="rId176" Type="http://schemas.openxmlformats.org/officeDocument/2006/relationships/hyperlink" Target="http://www.bookofschool.com/school/controller/entityDetails?entityid=3541&amp;action=compare" TargetMode="External"/><Relationship Id="rId197" Type="http://schemas.openxmlformats.org/officeDocument/2006/relationships/hyperlink" Target="http://www.bookofschool.com/school/controller/entityDetails?entityid=3533&amp;action=compare" TargetMode="External"/><Relationship Id="rId341" Type="http://schemas.openxmlformats.org/officeDocument/2006/relationships/hyperlink" Target="http://www.bookofschool.com/school/controller/entityDetails?entityid=3612&amp;action=compare" TargetMode="External"/><Relationship Id="rId362" Type="http://schemas.openxmlformats.org/officeDocument/2006/relationships/hyperlink" Target="http://www.bookofschool.com/school/controller/entityDetails?entityid=3773&amp;action=compare" TargetMode="External"/><Relationship Id="rId383" Type="http://schemas.openxmlformats.org/officeDocument/2006/relationships/hyperlink" Target="http://www.bookofschool.com/school/controller/entityDetails?entityid=3727&amp;action=compare" TargetMode="External"/><Relationship Id="rId418" Type="http://schemas.openxmlformats.org/officeDocument/2006/relationships/hyperlink" Target="http://www.bookofschool.com/school/controller/entityDetails?entityid=3640&amp;action=compare" TargetMode="External"/><Relationship Id="rId439" Type="http://schemas.openxmlformats.org/officeDocument/2006/relationships/hyperlink" Target="http://www.bookofschool.com/school/controller/entityDetails?entityid=3485&amp;action=compare" TargetMode="External"/><Relationship Id="rId201" Type="http://schemas.openxmlformats.org/officeDocument/2006/relationships/hyperlink" Target="http://www.bookofschool.com/school/controller/entityDetails?entityid=3800&amp;action=compare" TargetMode="External"/><Relationship Id="rId222" Type="http://schemas.openxmlformats.org/officeDocument/2006/relationships/hyperlink" Target="http://www.bookofschool.com/school/controller/entityDetails?entityid=3579&amp;action=compare" TargetMode="External"/><Relationship Id="rId243" Type="http://schemas.openxmlformats.org/officeDocument/2006/relationships/hyperlink" Target="http://www.bookofschool.com/school/controller/entityDetails?entityid=3572&amp;action=compare" TargetMode="External"/><Relationship Id="rId264" Type="http://schemas.openxmlformats.org/officeDocument/2006/relationships/hyperlink" Target="http://www.bookofschool.com/school/controller/entityDetails?entityid=3754&amp;action=compare" TargetMode="External"/><Relationship Id="rId285" Type="http://schemas.openxmlformats.org/officeDocument/2006/relationships/hyperlink" Target="http://www.bookofschool.com/school/controller/entityDetails?entityid=3765&amp;action=compare" TargetMode="External"/><Relationship Id="rId450" Type="http://schemas.openxmlformats.org/officeDocument/2006/relationships/hyperlink" Target="http://www.bookofschool.com/school/controller/entityDetails?entityid=3486&amp;action=compare" TargetMode="External"/><Relationship Id="rId17" Type="http://schemas.openxmlformats.org/officeDocument/2006/relationships/hyperlink" Target="http://www.bookofschool.com/school/controller/entityDetails?entityid=3828&amp;action=compare" TargetMode="External"/><Relationship Id="rId38" Type="http://schemas.openxmlformats.org/officeDocument/2006/relationships/hyperlink" Target="http://www.bookofschool.com/school/controller/entityDetails?entityid=3446&amp;action=compare" TargetMode="External"/><Relationship Id="rId59" Type="http://schemas.openxmlformats.org/officeDocument/2006/relationships/hyperlink" Target="http://www.bookofschool.com/school/controller/entityDetails?entityid=3653&amp;action=compare" TargetMode="External"/><Relationship Id="rId103" Type="http://schemas.openxmlformats.org/officeDocument/2006/relationships/hyperlink" Target="http://www.bookofschool.com/school/controller/entityDetails?entityid=3511&amp;action=compare" TargetMode="External"/><Relationship Id="rId124" Type="http://schemas.openxmlformats.org/officeDocument/2006/relationships/hyperlink" Target="http://www.bookofschool.com/school/controller/entityDetails?entityid=3684&amp;action=compare" TargetMode="External"/><Relationship Id="rId310" Type="http://schemas.openxmlformats.org/officeDocument/2006/relationships/hyperlink" Target="http://www.bookofschool.com/school/controller/entityDetails?entityid=3911&amp;action=compare" TargetMode="External"/><Relationship Id="rId70" Type="http://schemas.openxmlformats.org/officeDocument/2006/relationships/hyperlink" Target="http://www.bookofschool.com/school/controller/entityDetails?entityid=3924&amp;action=compare" TargetMode="External"/><Relationship Id="rId91" Type="http://schemas.openxmlformats.org/officeDocument/2006/relationships/hyperlink" Target="http://www.bookofschool.com/school/controller/entityDetails?entityid=3490&amp;action=compare" TargetMode="External"/><Relationship Id="rId145" Type="http://schemas.openxmlformats.org/officeDocument/2006/relationships/hyperlink" Target="http://www.bookofschool.com/school/controller/entityDetails?entityid=3856&amp;action=compare" TargetMode="External"/><Relationship Id="rId166" Type="http://schemas.openxmlformats.org/officeDocument/2006/relationships/hyperlink" Target="http://www.bookofschool.com/school/controller/entityDetails?entityid=3836&amp;action=compare" TargetMode="External"/><Relationship Id="rId187" Type="http://schemas.openxmlformats.org/officeDocument/2006/relationships/hyperlink" Target="http://www.bookofschool.com/school/controller/entityDetails?entityid=3553&amp;action=compare" TargetMode="External"/><Relationship Id="rId331" Type="http://schemas.openxmlformats.org/officeDocument/2006/relationships/hyperlink" Target="http://www.bookofschool.com/school/controller/entityDetails?entityid=3601&amp;action=compare" TargetMode="External"/><Relationship Id="rId352" Type="http://schemas.openxmlformats.org/officeDocument/2006/relationships/hyperlink" Target="http://www.bookofschool.com/school/controller/entityDetails?entityid=3622&amp;action=compare" TargetMode="External"/><Relationship Id="rId373" Type="http://schemas.openxmlformats.org/officeDocument/2006/relationships/hyperlink" Target="http://www.bookofschool.com/school/controller/entityDetails?entityid=3784&amp;action=compare" TargetMode="External"/><Relationship Id="rId394" Type="http://schemas.openxmlformats.org/officeDocument/2006/relationships/hyperlink" Target="http://www.bookofschool.com/school/controller/entityDetails?entityid=3706&amp;action=compare" TargetMode="External"/><Relationship Id="rId408" Type="http://schemas.openxmlformats.org/officeDocument/2006/relationships/hyperlink" Target="http://www.bookofschool.com/school/controller/entityDetails?entityid=3723&amp;action=compare" TargetMode="External"/><Relationship Id="rId429" Type="http://schemas.openxmlformats.org/officeDocument/2006/relationships/hyperlink" Target="http://www.bookofschool.com/school/controller/entityDetails?entityid=3644&amp;action=compare" TargetMode="External"/><Relationship Id="rId1" Type="http://schemas.openxmlformats.org/officeDocument/2006/relationships/hyperlink" Target="http://www.bookofschool.com/school/controller/entityDetails?entityid=3434&amp;action=compare" TargetMode="External"/><Relationship Id="rId212" Type="http://schemas.openxmlformats.org/officeDocument/2006/relationships/hyperlink" Target="http://www.bookofschool.com/school/controller/entityDetails?entityid=3805&amp;action=compare" TargetMode="External"/><Relationship Id="rId233" Type="http://schemas.openxmlformats.org/officeDocument/2006/relationships/hyperlink" Target="http://www.bookofschool.com/school/controller/entityDetails?entityid=3567&amp;action=compare" TargetMode="External"/><Relationship Id="rId254" Type="http://schemas.openxmlformats.org/officeDocument/2006/relationships/hyperlink" Target="http://www.bookofschool.com/school/controller/entityDetails?entityid=3738&amp;action=compare" TargetMode="External"/><Relationship Id="rId440" Type="http://schemas.openxmlformats.org/officeDocument/2006/relationships/hyperlink" Target="http://www.bookofschool.com/school/controller/entityDetails?entityid=3478&amp;action=compare" TargetMode="External"/><Relationship Id="rId28" Type="http://schemas.openxmlformats.org/officeDocument/2006/relationships/hyperlink" Target="http://www.bookofschool.com/school/controller/entityDetails?entityid=3829&amp;action=compare" TargetMode="External"/><Relationship Id="rId49" Type="http://schemas.openxmlformats.org/officeDocument/2006/relationships/hyperlink" Target="http://www.bookofschool.com/school/controller/entityDetails?entityid=3456&amp;action=compare" TargetMode="External"/><Relationship Id="rId114" Type="http://schemas.openxmlformats.org/officeDocument/2006/relationships/hyperlink" Target="http://www.bookofschool.com/school/controller/entityDetails?entityid=3685&amp;action=compare" TargetMode="External"/><Relationship Id="rId275" Type="http://schemas.openxmlformats.org/officeDocument/2006/relationships/hyperlink" Target="http://www.bookofschool.com/school/controller/entityDetails?entityid=3763&amp;action=compare" TargetMode="External"/><Relationship Id="rId296" Type="http://schemas.openxmlformats.org/officeDocument/2006/relationships/hyperlink" Target="http://www.bookofschool.com/school/controller/entityDetails?entityid=3901&amp;action=compare" TargetMode="External"/><Relationship Id="rId300" Type="http://schemas.openxmlformats.org/officeDocument/2006/relationships/hyperlink" Target="http://www.bookofschool.com/school/controller/entityDetails?entityid=3877&amp;action=compare" TargetMode="External"/><Relationship Id="rId60" Type="http://schemas.openxmlformats.org/officeDocument/2006/relationships/hyperlink" Target="http://www.bookofschool.com/school/controller/entityDetails?entityid=3657&amp;action=compare" TargetMode="External"/><Relationship Id="rId81" Type="http://schemas.openxmlformats.org/officeDocument/2006/relationships/hyperlink" Target="http://www.bookofschool.com/school/controller/entityDetails?entityid=3929&amp;action=compare" TargetMode="External"/><Relationship Id="rId135" Type="http://schemas.openxmlformats.org/officeDocument/2006/relationships/hyperlink" Target="http://www.bookofschool.com/school/controller/entityDetails?entityid=3500&amp;action=compare" TargetMode="External"/><Relationship Id="rId156" Type="http://schemas.openxmlformats.org/officeDocument/2006/relationships/hyperlink" Target="http://www.bookofschool.com/school/controller/entityDetails?entityid=3845&amp;action=compare" TargetMode="External"/><Relationship Id="rId177" Type="http://schemas.openxmlformats.org/officeDocument/2006/relationships/hyperlink" Target="http://www.bookofschool.com/school/controller/entityDetails?entityid=3543&amp;action=compare" TargetMode="External"/><Relationship Id="rId198" Type="http://schemas.openxmlformats.org/officeDocument/2006/relationships/hyperlink" Target="http://www.bookofschool.com/school/controller/entityDetails?entityid=3552&amp;action=compare" TargetMode="External"/><Relationship Id="rId321" Type="http://schemas.openxmlformats.org/officeDocument/2006/relationships/hyperlink" Target="http://www.bookofschool.com/school/controller/entityDetails?entityid=3897&amp;action=compare" TargetMode="External"/><Relationship Id="rId342" Type="http://schemas.openxmlformats.org/officeDocument/2006/relationships/hyperlink" Target="http://www.bookofschool.com/school/controller/entityDetails?entityid=3609&amp;action=compare" TargetMode="External"/><Relationship Id="rId363" Type="http://schemas.openxmlformats.org/officeDocument/2006/relationships/hyperlink" Target="http://www.bookofschool.com/school/controller/entityDetails?entityid=3775&amp;action=compare" TargetMode="External"/><Relationship Id="rId384" Type="http://schemas.openxmlformats.org/officeDocument/2006/relationships/hyperlink" Target="http://www.bookofschool.com/school/controller/entityDetails?entityid=3699&amp;action=compare" TargetMode="External"/><Relationship Id="rId419" Type="http://schemas.openxmlformats.org/officeDocument/2006/relationships/hyperlink" Target="http://www.bookofschool.com/school/controller/entityDetails?entityid=3636&amp;action=compare" TargetMode="External"/><Relationship Id="rId202" Type="http://schemas.openxmlformats.org/officeDocument/2006/relationships/hyperlink" Target="http://www.bookofschool.com/school/controller/entityDetails?entityid=3811&amp;action=compare" TargetMode="External"/><Relationship Id="rId223" Type="http://schemas.openxmlformats.org/officeDocument/2006/relationships/hyperlink" Target="http://www.bookofschool.com/school/controller/entityDetails?entityid=3809&amp;action=compare" TargetMode="External"/><Relationship Id="rId244" Type="http://schemas.openxmlformats.org/officeDocument/2006/relationships/hyperlink" Target="http://www.bookofschool.com/school/controller/entityDetails?entityid=3591&amp;action=compare" TargetMode="External"/><Relationship Id="rId430" Type="http://schemas.openxmlformats.org/officeDocument/2006/relationships/hyperlink" Target="http://www.bookofschool.com/school/controller/entityDetails?entityid=3647&amp;action=compare" TargetMode="External"/><Relationship Id="rId18" Type="http://schemas.openxmlformats.org/officeDocument/2006/relationships/hyperlink" Target="http://www.bookofschool.com/school/controller/entityDetails?entityid=3821&amp;action=compare" TargetMode="External"/><Relationship Id="rId39" Type="http://schemas.openxmlformats.org/officeDocument/2006/relationships/hyperlink" Target="http://www.bookofschool.com/school/controller/entityDetails?entityid=3450&amp;action=compare" TargetMode="External"/><Relationship Id="rId265" Type="http://schemas.openxmlformats.org/officeDocument/2006/relationships/hyperlink" Target="http://www.bookofschool.com/school/controller/entityDetails?entityid=3739&amp;action=compare" TargetMode="External"/><Relationship Id="rId286" Type="http://schemas.openxmlformats.org/officeDocument/2006/relationships/hyperlink" Target="http://www.bookofschool.com/school/controller/entityDetails?entityid=3867&amp;action=compare" TargetMode="External"/><Relationship Id="rId451" Type="http://schemas.openxmlformats.org/officeDocument/2006/relationships/hyperlink" Target="http://www.bookofschool.com/school/controller/entityDetails?entityid=3475&amp;action=compare" TargetMode="External"/><Relationship Id="rId50" Type="http://schemas.openxmlformats.org/officeDocument/2006/relationships/hyperlink" Target="http://www.bookofschool.com/school/controller/entityDetails?entityid=3465&amp;action=compare" TargetMode="External"/><Relationship Id="rId104" Type="http://schemas.openxmlformats.org/officeDocument/2006/relationships/hyperlink" Target="http://www.bookofschool.com/school/controller/entityDetails?entityid=3934&amp;action=compare" TargetMode="External"/><Relationship Id="rId125" Type="http://schemas.openxmlformats.org/officeDocument/2006/relationships/hyperlink" Target="http://www.bookofschool.com/school/controller/entityDetails?entityid=3677&amp;action=compare" TargetMode="External"/><Relationship Id="rId146" Type="http://schemas.openxmlformats.org/officeDocument/2006/relationships/hyperlink" Target="http://www.bookofschool.com/school/controller/entityDetails?entityid=3852&amp;action=compare" TargetMode="External"/><Relationship Id="rId167" Type="http://schemas.openxmlformats.org/officeDocument/2006/relationships/hyperlink" Target="http://www.bookofschool.com/school/controller/entityDetails?entityid=3858&amp;action=compare" TargetMode="External"/><Relationship Id="rId188" Type="http://schemas.openxmlformats.org/officeDocument/2006/relationships/hyperlink" Target="http://www.bookofschool.com/school/controller/entityDetails?entityid=3556&amp;action=compare" TargetMode="External"/><Relationship Id="rId311" Type="http://schemas.openxmlformats.org/officeDocument/2006/relationships/hyperlink" Target="http://www.bookofschool.com/school/controller/entityDetails?entityid=3891&amp;action=compare" TargetMode="External"/><Relationship Id="rId332" Type="http://schemas.openxmlformats.org/officeDocument/2006/relationships/hyperlink" Target="http://www.bookofschool.com/school/controller/entityDetails?entityid=3602&amp;action=compare" TargetMode="External"/><Relationship Id="rId353" Type="http://schemas.openxmlformats.org/officeDocument/2006/relationships/hyperlink" Target="http://www.bookofschool.com/school/controller/entityDetails?entityid=3604&amp;action=compare" TargetMode="External"/><Relationship Id="rId374" Type="http://schemas.openxmlformats.org/officeDocument/2006/relationships/hyperlink" Target="http://www.bookofschool.com/school/controller/entityDetails?entityid=3779&amp;action=compare" TargetMode="External"/><Relationship Id="rId395" Type="http://schemas.openxmlformats.org/officeDocument/2006/relationships/hyperlink" Target="http://www.bookofschool.com/school/controller/entityDetails?entityid=3708&amp;action=compare" TargetMode="External"/><Relationship Id="rId409" Type="http://schemas.openxmlformats.org/officeDocument/2006/relationships/hyperlink" Target="http://www.bookofschool.com/school/controller/entityDetails?entityid=3722&amp;action=compare" TargetMode="External"/><Relationship Id="rId71" Type="http://schemas.openxmlformats.org/officeDocument/2006/relationships/hyperlink" Target="http://www.bookofschool.com/school/controller/entityDetails?entityid=3913&amp;action=compare" TargetMode="External"/><Relationship Id="rId92" Type="http://schemas.openxmlformats.org/officeDocument/2006/relationships/hyperlink" Target="http://www.bookofschool.com/school/controller/entityDetails?entityid=3516&amp;action=compare" TargetMode="External"/><Relationship Id="rId213" Type="http://schemas.openxmlformats.org/officeDocument/2006/relationships/hyperlink" Target="http://www.bookofschool.com/school/controller/entityDetails?entityid=3798&amp;action=compare" TargetMode="External"/><Relationship Id="rId234" Type="http://schemas.openxmlformats.org/officeDocument/2006/relationships/hyperlink" Target="http://www.bookofschool.com/school/controller/entityDetails?entityid=3585&amp;action=compare" TargetMode="External"/><Relationship Id="rId420" Type="http://schemas.openxmlformats.org/officeDocument/2006/relationships/hyperlink" Target="http://www.bookofschool.com/school/controller/entityDetails?entityid=3631&amp;action=compare" TargetMode="External"/><Relationship Id="rId2" Type="http://schemas.openxmlformats.org/officeDocument/2006/relationships/hyperlink" Target="http://www.bookofschool.com/school/controller/entityDetails?entityid=3438&amp;action=compare" TargetMode="External"/><Relationship Id="rId29" Type="http://schemas.openxmlformats.org/officeDocument/2006/relationships/hyperlink" Target="http://www.bookofschool.com/school/controller/entityDetails?entityid=3822&amp;action=compare" TargetMode="External"/><Relationship Id="rId255" Type="http://schemas.openxmlformats.org/officeDocument/2006/relationships/hyperlink" Target="http://www.bookofschool.com/school/controller/entityDetails?entityid=3768&amp;action=compare" TargetMode="External"/><Relationship Id="rId276" Type="http://schemas.openxmlformats.org/officeDocument/2006/relationships/hyperlink" Target="http://www.bookofschool.com/school/controller/entityDetails?entityid=3757&amp;action=compare" TargetMode="External"/><Relationship Id="rId297" Type="http://schemas.openxmlformats.org/officeDocument/2006/relationships/hyperlink" Target="http://www.bookofschool.com/school/controller/entityDetails?entityid=3874&amp;action=compare" TargetMode="External"/><Relationship Id="rId441" Type="http://schemas.openxmlformats.org/officeDocument/2006/relationships/hyperlink" Target="http://www.bookofschool.com/school/controller/entityDetails?entityid=3482&amp;action=compare" TargetMode="External"/><Relationship Id="rId40" Type="http://schemas.openxmlformats.org/officeDocument/2006/relationships/hyperlink" Target="http://www.bookofschool.com/school/controller/entityDetails?entityid=3449&amp;action=compare" TargetMode="External"/><Relationship Id="rId115" Type="http://schemas.openxmlformats.org/officeDocument/2006/relationships/hyperlink" Target="http://www.bookofschool.com/school/controller/entityDetails?entityid=3675&amp;action=compare" TargetMode="External"/><Relationship Id="rId136" Type="http://schemas.openxmlformats.org/officeDocument/2006/relationships/hyperlink" Target="http://www.bookofschool.com/school/controller/entityDetails?entityid=3488&amp;action=compare" TargetMode="External"/><Relationship Id="rId157" Type="http://schemas.openxmlformats.org/officeDocument/2006/relationships/hyperlink" Target="http://www.bookofschool.com/school/controller/entityDetails?entityid=3835&amp;action=compare" TargetMode="External"/><Relationship Id="rId178" Type="http://schemas.openxmlformats.org/officeDocument/2006/relationships/hyperlink" Target="http://www.bookofschool.com/school/controller/entityDetails?entityid=3539&amp;action=compare" TargetMode="External"/><Relationship Id="rId301" Type="http://schemas.openxmlformats.org/officeDocument/2006/relationships/hyperlink" Target="http://www.bookofschool.com/school/controller/entityDetails?entityid=3879&amp;action=compare" TargetMode="External"/><Relationship Id="rId322" Type="http://schemas.openxmlformats.org/officeDocument/2006/relationships/hyperlink" Target="http://www.bookofschool.com/school/controller/entityDetails?entityid=3894&amp;action=compare" TargetMode="External"/><Relationship Id="rId343" Type="http://schemas.openxmlformats.org/officeDocument/2006/relationships/hyperlink" Target="http://www.bookofschool.com/school/controller/entityDetails?entityid=3616&amp;action=compare" TargetMode="External"/><Relationship Id="rId364" Type="http://schemas.openxmlformats.org/officeDocument/2006/relationships/hyperlink" Target="http://www.bookofschool.com/school/controller/entityDetails?entityid=3786&amp;action=compare" TargetMode="External"/><Relationship Id="rId61" Type="http://schemas.openxmlformats.org/officeDocument/2006/relationships/hyperlink" Target="http://www.bookofschool.com/school/controller/entityDetails?entityid=3664&amp;action=compare" TargetMode="External"/><Relationship Id="rId82" Type="http://schemas.openxmlformats.org/officeDocument/2006/relationships/hyperlink" Target="http://www.bookofschool.com/school/controller/entityDetails?entityid=3925&amp;action=compare" TargetMode="External"/><Relationship Id="rId199" Type="http://schemas.openxmlformats.org/officeDocument/2006/relationships/hyperlink" Target="http://www.bookofschool.com/school/controller/entityDetails?entityid=3547&amp;action=compare" TargetMode="External"/><Relationship Id="rId203" Type="http://schemas.openxmlformats.org/officeDocument/2006/relationships/hyperlink" Target="http://www.bookofschool.com/school/controller/entityDetails?entityid=3791&amp;action=compare" TargetMode="External"/><Relationship Id="rId385" Type="http://schemas.openxmlformats.org/officeDocument/2006/relationships/hyperlink" Target="http://www.bookofschool.com/school/controller/entityDetails?entityid=3698&amp;action=compare" TargetMode="External"/><Relationship Id="rId19" Type="http://schemas.openxmlformats.org/officeDocument/2006/relationships/hyperlink" Target="http://www.bookofschool.com/school/controller/entityDetails?entityid=3824&amp;action=compare" TargetMode="External"/><Relationship Id="rId224" Type="http://schemas.openxmlformats.org/officeDocument/2006/relationships/hyperlink" Target="http://www.bookofschool.com/school/controller/entityDetails?entityid=3577&amp;action=compare" TargetMode="External"/><Relationship Id="rId245" Type="http://schemas.openxmlformats.org/officeDocument/2006/relationships/hyperlink" Target="http://www.bookofschool.com/school/controller/entityDetails?entityid=3592&amp;action=compare" TargetMode="External"/><Relationship Id="rId266" Type="http://schemas.openxmlformats.org/officeDocument/2006/relationships/hyperlink" Target="http://www.bookofschool.com/school/controller/entityDetails?entityid=3747&amp;action=compare" TargetMode="External"/><Relationship Id="rId287" Type="http://schemas.openxmlformats.org/officeDocument/2006/relationships/hyperlink" Target="http://www.bookofschool.com/school/controller/entityDetails?entityid=3888&amp;action=compare" TargetMode="External"/><Relationship Id="rId410" Type="http://schemas.openxmlformats.org/officeDocument/2006/relationships/hyperlink" Target="http://www.bookofschool.com/school/controller/entityDetails?entityid=3719&amp;action=compare" TargetMode="External"/><Relationship Id="rId431" Type="http://schemas.openxmlformats.org/officeDocument/2006/relationships/hyperlink" Target="http://www.bookofschool.com/school/controller/entityDetails?entityid=3624&amp;action=compare" TargetMode="External"/><Relationship Id="rId452" Type="http://schemas.openxmlformats.org/officeDocument/2006/relationships/hyperlink" Target="http://www.bookofschool.com/school/controller/entityDetails?entityid=3483&amp;action=compare" TargetMode="External"/><Relationship Id="rId30" Type="http://schemas.openxmlformats.org/officeDocument/2006/relationships/hyperlink" Target="http://www.bookofschool.com/school/controller/entityDetails?entityid=3817&amp;action=compare" TargetMode="External"/><Relationship Id="rId105" Type="http://schemas.openxmlformats.org/officeDocument/2006/relationships/hyperlink" Target="http://www.bookofschool.com/school/controller/entityDetails?entityid=3489&amp;action=compare" TargetMode="External"/><Relationship Id="rId126" Type="http://schemas.openxmlformats.org/officeDocument/2006/relationships/hyperlink" Target="http://www.bookofschool.com/school/controller/entityDetails?entityid=3672&amp;action=compare" TargetMode="External"/><Relationship Id="rId147" Type="http://schemas.openxmlformats.org/officeDocument/2006/relationships/hyperlink" Target="http://www.bookofschool.com/school/controller/entityDetails?entityid=3853&amp;action=compare" TargetMode="External"/><Relationship Id="rId168" Type="http://schemas.openxmlformats.org/officeDocument/2006/relationships/hyperlink" Target="http://www.bookofschool.com/school/controller/entityDetails?entityid=3857&amp;action=compare" TargetMode="External"/><Relationship Id="rId312" Type="http://schemas.openxmlformats.org/officeDocument/2006/relationships/hyperlink" Target="http://www.bookofschool.com/school/controller/entityDetails?entityid=3905&amp;action=compare" TargetMode="External"/><Relationship Id="rId333" Type="http://schemas.openxmlformats.org/officeDocument/2006/relationships/hyperlink" Target="http://www.bookofschool.com/school/controller/entityDetails?entityid=3603&amp;action=compare" TargetMode="External"/><Relationship Id="rId354" Type="http://schemas.openxmlformats.org/officeDocument/2006/relationships/hyperlink" Target="http://www.bookofschool.com/school/controller/entityDetails?entityid=3600&amp;action=compare" TargetMode="External"/><Relationship Id="rId51" Type="http://schemas.openxmlformats.org/officeDocument/2006/relationships/hyperlink" Target="http://www.bookofschool.com/school/controller/entityDetails?entityid=3466&amp;action=compare" TargetMode="External"/><Relationship Id="rId72" Type="http://schemas.openxmlformats.org/officeDocument/2006/relationships/hyperlink" Target="http://www.bookofschool.com/school/controller/entityDetails?entityid=3923&amp;action=compare" TargetMode="External"/><Relationship Id="rId93" Type="http://schemas.openxmlformats.org/officeDocument/2006/relationships/hyperlink" Target="http://www.bookofschool.com/school/controller/entityDetails?entityid=3492&amp;action=compare" TargetMode="External"/><Relationship Id="rId189" Type="http://schemas.openxmlformats.org/officeDocument/2006/relationships/hyperlink" Target="http://www.bookofschool.com/school/controller/entityDetails?entityid=3558&amp;action=compare" TargetMode="External"/><Relationship Id="rId375" Type="http://schemas.openxmlformats.org/officeDocument/2006/relationships/hyperlink" Target="http://www.bookofschool.com/school/controller/entityDetails?entityid=3788&amp;action=compare" TargetMode="External"/><Relationship Id="rId396" Type="http://schemas.openxmlformats.org/officeDocument/2006/relationships/hyperlink" Target="http://www.bookofschool.com/school/controller/entityDetails?entityid=3713&amp;action=compare" TargetMode="External"/><Relationship Id="rId3" Type="http://schemas.openxmlformats.org/officeDocument/2006/relationships/hyperlink" Target="http://www.bookofschool.com/school/controller/entityDetails?entityid=3422&amp;action=compare" TargetMode="External"/><Relationship Id="rId214" Type="http://schemas.openxmlformats.org/officeDocument/2006/relationships/hyperlink" Target="http://www.bookofschool.com/school/controller/entityDetails?entityid=3799&amp;action=compare" TargetMode="External"/><Relationship Id="rId235" Type="http://schemas.openxmlformats.org/officeDocument/2006/relationships/hyperlink" Target="http://www.bookofschool.com/school/controller/entityDetails?entityid=3588&amp;action=compare" TargetMode="External"/><Relationship Id="rId256" Type="http://schemas.openxmlformats.org/officeDocument/2006/relationships/hyperlink" Target="http://www.bookofschool.com/school/controller/entityDetails?entityid=3741&amp;action=compare" TargetMode="External"/><Relationship Id="rId277" Type="http://schemas.openxmlformats.org/officeDocument/2006/relationships/hyperlink" Target="http://www.bookofschool.com/school/controller/entityDetails?entityid=3756&amp;action=compare" TargetMode="External"/><Relationship Id="rId298" Type="http://schemas.openxmlformats.org/officeDocument/2006/relationships/hyperlink" Target="http://www.bookofschool.com/school/controller/entityDetails?entityid=3904&amp;action=compare" TargetMode="External"/><Relationship Id="rId400" Type="http://schemas.openxmlformats.org/officeDocument/2006/relationships/hyperlink" Target="http://www.bookofschool.com/school/controller/entityDetails?entityid=3733&amp;action=compare" TargetMode="External"/><Relationship Id="rId421" Type="http://schemas.openxmlformats.org/officeDocument/2006/relationships/hyperlink" Target="http://www.bookofschool.com/school/controller/entityDetails?entityid=3637&amp;action=compare" TargetMode="External"/><Relationship Id="rId442" Type="http://schemas.openxmlformats.org/officeDocument/2006/relationships/hyperlink" Target="http://www.bookofschool.com/school/controller/entityDetails?entityid=3484&amp;action=compare" TargetMode="External"/><Relationship Id="rId116" Type="http://schemas.openxmlformats.org/officeDocument/2006/relationships/hyperlink" Target="http://www.bookofschool.com/school/controller/entityDetails?entityid=3678&amp;action=compare" TargetMode="External"/><Relationship Id="rId137" Type="http://schemas.openxmlformats.org/officeDocument/2006/relationships/hyperlink" Target="http://www.bookofschool.com/school/controller/entityDetails?entityid=3863&amp;action=compare" TargetMode="External"/><Relationship Id="rId158" Type="http://schemas.openxmlformats.org/officeDocument/2006/relationships/hyperlink" Target="http://www.bookofschool.com/school/controller/entityDetails?entityid=3846&amp;action=compare" TargetMode="External"/><Relationship Id="rId302" Type="http://schemas.openxmlformats.org/officeDocument/2006/relationships/hyperlink" Target="http://www.bookofschool.com/school/controller/entityDetails?entityid=3902&amp;action=compare" TargetMode="External"/><Relationship Id="rId323" Type="http://schemas.openxmlformats.org/officeDocument/2006/relationships/hyperlink" Target="http://www.bookofschool.com/school/controller/entityDetails?entityid=3893&amp;action=compare" TargetMode="External"/><Relationship Id="rId344" Type="http://schemas.openxmlformats.org/officeDocument/2006/relationships/hyperlink" Target="http://www.bookofschool.com/school/controller/entityDetails?entityid=3619&amp;action=compare" TargetMode="External"/><Relationship Id="rId20" Type="http://schemas.openxmlformats.org/officeDocument/2006/relationships/hyperlink" Target="http://www.bookofschool.com/school/controller/entityDetails?entityid=3818&amp;action=compare" TargetMode="External"/><Relationship Id="rId41" Type="http://schemas.openxmlformats.org/officeDocument/2006/relationships/hyperlink" Target="http://www.bookofschool.com/school/controller/entityDetails?entityid=3447&amp;action=compare" TargetMode="External"/><Relationship Id="rId62" Type="http://schemas.openxmlformats.org/officeDocument/2006/relationships/hyperlink" Target="http://www.bookofschool.com/school/controller/entityDetails?entityid=3654&amp;action=compare" TargetMode="External"/><Relationship Id="rId83" Type="http://schemas.openxmlformats.org/officeDocument/2006/relationships/hyperlink" Target="http://www.bookofschool.com/school/controller/entityDetails?entityid=3928&amp;action=compare" TargetMode="External"/><Relationship Id="rId179" Type="http://schemas.openxmlformats.org/officeDocument/2006/relationships/hyperlink" Target="http://www.bookofschool.com/school/controller/entityDetails?entityid=3532&amp;action=compare" TargetMode="External"/><Relationship Id="rId365" Type="http://schemas.openxmlformats.org/officeDocument/2006/relationships/hyperlink" Target="http://www.bookofschool.com/school/controller/entityDetails?entityid=3783&amp;action=compare" TargetMode="External"/><Relationship Id="rId386" Type="http://schemas.openxmlformats.org/officeDocument/2006/relationships/hyperlink" Target="http://www.bookofschool.com/school/controller/entityDetails?entityid=3703&amp;action=compare" TargetMode="External"/><Relationship Id="rId190" Type="http://schemas.openxmlformats.org/officeDocument/2006/relationships/hyperlink" Target="http://www.bookofschool.com/school/controller/entityDetails?entityid=3536&amp;action=compare" TargetMode="External"/><Relationship Id="rId204" Type="http://schemas.openxmlformats.org/officeDocument/2006/relationships/hyperlink" Target="http://www.bookofschool.com/school/controller/entityDetails?entityid=3797&amp;action=compare" TargetMode="External"/><Relationship Id="rId225" Type="http://schemas.openxmlformats.org/officeDocument/2006/relationships/hyperlink" Target="http://www.bookofschool.com/school/controller/entityDetails?entityid=3807&amp;action=compare" TargetMode="External"/><Relationship Id="rId246" Type="http://schemas.openxmlformats.org/officeDocument/2006/relationships/hyperlink" Target="http://www.bookofschool.com/school/controller/entityDetails?entityid=3570&amp;action=compare" TargetMode="External"/><Relationship Id="rId267" Type="http://schemas.openxmlformats.org/officeDocument/2006/relationships/hyperlink" Target="http://www.bookofschool.com/school/controller/entityDetails?entityid=3753&amp;action=compare" TargetMode="External"/><Relationship Id="rId288" Type="http://schemas.openxmlformats.org/officeDocument/2006/relationships/hyperlink" Target="http://www.bookofschool.com/school/controller/entityDetails?entityid=3900&amp;action=compare" TargetMode="External"/><Relationship Id="rId411" Type="http://schemas.openxmlformats.org/officeDocument/2006/relationships/hyperlink" Target="http://www.bookofschool.com/school/controller/entityDetails?entityid=3724&amp;action=compare" TargetMode="External"/><Relationship Id="rId432" Type="http://schemas.openxmlformats.org/officeDocument/2006/relationships/hyperlink" Target="http://www.bookofschool.com/school/controller/entityDetails?entityid=3634&amp;action=compare" TargetMode="External"/><Relationship Id="rId453" Type="http://schemas.openxmlformats.org/officeDocument/2006/relationships/drawing" Target="../drawings/drawing1.xml"/><Relationship Id="rId106" Type="http://schemas.openxmlformats.org/officeDocument/2006/relationships/hyperlink" Target="http://www.bookofschool.com/school/controller/entityDetails?entityid=3499&amp;action=compare" TargetMode="External"/><Relationship Id="rId127" Type="http://schemas.openxmlformats.org/officeDocument/2006/relationships/hyperlink" Target="http://www.bookofschool.com/school/controller/entityDetails?entityid=3673&amp;action=compare" TargetMode="External"/><Relationship Id="rId313" Type="http://schemas.openxmlformats.org/officeDocument/2006/relationships/hyperlink" Target="http://www.bookofschool.com/school/controller/entityDetails?entityid=3869&amp;action=compare" TargetMode="External"/><Relationship Id="rId10" Type="http://schemas.openxmlformats.org/officeDocument/2006/relationships/hyperlink" Target="http://www.bookofschool.com/school/controller/entityDetails?entityid=3423&amp;action=compare" TargetMode="External"/><Relationship Id="rId31" Type="http://schemas.openxmlformats.org/officeDocument/2006/relationships/hyperlink" Target="http://www.bookofschool.com/school/controller/entityDetails?entityid=3813&amp;action=compare" TargetMode="External"/><Relationship Id="rId52" Type="http://schemas.openxmlformats.org/officeDocument/2006/relationships/hyperlink" Target="http://www.bookofschool.com/school/controller/entityDetails?entityid=3459&amp;action=compare" TargetMode="External"/><Relationship Id="rId73" Type="http://schemas.openxmlformats.org/officeDocument/2006/relationships/hyperlink" Target="http://www.bookofschool.com/school/controller/entityDetails?entityid=3920&amp;action=compare" TargetMode="External"/><Relationship Id="rId94" Type="http://schemas.openxmlformats.org/officeDocument/2006/relationships/hyperlink" Target="http://www.bookofschool.com/school/controller/entityDetails?entityid=3514&amp;action=compare" TargetMode="External"/><Relationship Id="rId148" Type="http://schemas.openxmlformats.org/officeDocument/2006/relationships/hyperlink" Target="http://www.bookofschool.com/school/controller/entityDetails?entityid=3855&amp;action=compare" TargetMode="External"/><Relationship Id="rId169" Type="http://schemas.openxmlformats.org/officeDocument/2006/relationships/hyperlink" Target="http://www.bookofschool.com/school/controller/entityDetails?entityid=3537&amp;action=compare" TargetMode="External"/><Relationship Id="rId334" Type="http://schemas.openxmlformats.org/officeDocument/2006/relationships/hyperlink" Target="http://www.bookofschool.com/school/controller/entityDetails?entityid=3608&amp;action=compare" TargetMode="External"/><Relationship Id="rId355" Type="http://schemas.openxmlformats.org/officeDocument/2006/relationships/hyperlink" Target="http://www.bookofschool.com/school/controller/entityDetails?entityid=3605&amp;action=compare" TargetMode="External"/><Relationship Id="rId376" Type="http://schemas.openxmlformats.org/officeDocument/2006/relationships/hyperlink" Target="http://www.bookofschool.com/school/controller/entityDetails?entityid=3778&amp;action=compare" TargetMode="External"/><Relationship Id="rId397" Type="http://schemas.openxmlformats.org/officeDocument/2006/relationships/hyperlink" Target="http://www.bookofschool.com/school/controller/entityDetails?entityid=3711&amp;action=compare" TargetMode="External"/><Relationship Id="rId4" Type="http://schemas.openxmlformats.org/officeDocument/2006/relationships/hyperlink" Target="http://www.bookofschool.com/school/controller/entityDetails?entityid=3431&amp;action=compare" TargetMode="External"/><Relationship Id="rId180" Type="http://schemas.openxmlformats.org/officeDocument/2006/relationships/hyperlink" Target="http://www.bookofschool.com/school/controller/entityDetails?entityid=3555&amp;action=compare" TargetMode="External"/><Relationship Id="rId215" Type="http://schemas.openxmlformats.org/officeDocument/2006/relationships/hyperlink" Target="http://www.bookofschool.com/school/controller/entityDetails?entityid=3806&amp;action=compare" TargetMode="External"/><Relationship Id="rId236" Type="http://schemas.openxmlformats.org/officeDocument/2006/relationships/hyperlink" Target="http://www.bookofschool.com/school/controller/entityDetails?entityid=3583&amp;action=compare" TargetMode="External"/><Relationship Id="rId257" Type="http://schemas.openxmlformats.org/officeDocument/2006/relationships/hyperlink" Target="http://www.bookofschool.com/school/controller/entityDetails?entityid=3745&amp;action=compare" TargetMode="External"/><Relationship Id="rId278" Type="http://schemas.openxmlformats.org/officeDocument/2006/relationships/hyperlink" Target="http://www.bookofschool.com/school/controller/entityDetails?entityid=3769&amp;action=compare" TargetMode="External"/><Relationship Id="rId401" Type="http://schemas.openxmlformats.org/officeDocument/2006/relationships/hyperlink" Target="http://www.bookofschool.com/school/controller/entityDetails?entityid=3732&amp;action=compare" TargetMode="External"/><Relationship Id="rId422" Type="http://schemas.openxmlformats.org/officeDocument/2006/relationships/hyperlink" Target="http://www.bookofschool.com/school/controller/entityDetails?entityid=3638&amp;action=compare" TargetMode="External"/><Relationship Id="rId443" Type="http://schemas.openxmlformats.org/officeDocument/2006/relationships/hyperlink" Target="http://www.bookofschool.com/school/controller/entityDetails?entityid=3487&amp;action=compare" TargetMode="External"/><Relationship Id="rId303" Type="http://schemas.openxmlformats.org/officeDocument/2006/relationships/hyperlink" Target="http://www.bookofschool.com/school/controller/entityDetails?entityid=3878&amp;action=compare" TargetMode="External"/><Relationship Id="rId42" Type="http://schemas.openxmlformats.org/officeDocument/2006/relationships/hyperlink" Target="http://www.bookofschool.com/school/controller/entityDetails?entityid=3453&amp;action=compare" TargetMode="External"/><Relationship Id="rId84" Type="http://schemas.openxmlformats.org/officeDocument/2006/relationships/hyperlink" Target="http://www.bookofschool.com/school/controller/entityDetails?entityid=3915&amp;action=compare" TargetMode="External"/><Relationship Id="rId138" Type="http://schemas.openxmlformats.org/officeDocument/2006/relationships/hyperlink" Target="http://www.bookofschool.com/school/controller/entityDetails?entityid=3523&amp;action=compare" TargetMode="External"/><Relationship Id="rId345" Type="http://schemas.openxmlformats.org/officeDocument/2006/relationships/hyperlink" Target="http://www.bookofschool.com/school/controller/entityDetails?entityid=3623&amp;action=compare" TargetMode="External"/><Relationship Id="rId387" Type="http://schemas.openxmlformats.org/officeDocument/2006/relationships/hyperlink" Target="http://www.bookofschool.com/school/controller/entityDetails?entityid=3729&amp;action=compare" TargetMode="External"/><Relationship Id="rId191" Type="http://schemas.openxmlformats.org/officeDocument/2006/relationships/hyperlink" Target="http://www.bookofschool.com/school/controller/entityDetails?entityid=3551&amp;action=compare" TargetMode="External"/><Relationship Id="rId205" Type="http://schemas.openxmlformats.org/officeDocument/2006/relationships/hyperlink" Target="http://www.bookofschool.com/school/controller/entityDetails?entityid=3804&amp;action=compare" TargetMode="External"/><Relationship Id="rId247" Type="http://schemas.openxmlformats.org/officeDocument/2006/relationships/hyperlink" Target="http://www.bookofschool.com/school/controller/entityDetails?entityid=3593&amp;action=compare" TargetMode="External"/><Relationship Id="rId412" Type="http://schemas.openxmlformats.org/officeDocument/2006/relationships/hyperlink" Target="http://www.bookofschool.com/school/controller/entityDetails?entityid=3734&amp;action=compare" TargetMode="External"/><Relationship Id="rId107" Type="http://schemas.openxmlformats.org/officeDocument/2006/relationships/hyperlink" Target="http://www.bookofschool.com/school/controller/entityDetails?entityid=3497&amp;action=compare" TargetMode="External"/><Relationship Id="rId289" Type="http://schemas.openxmlformats.org/officeDocument/2006/relationships/hyperlink" Target="http://www.bookofschool.com/school/controller/entityDetails?entityid=3887&amp;action=compare" TargetMode="External"/><Relationship Id="rId11" Type="http://schemas.openxmlformats.org/officeDocument/2006/relationships/hyperlink" Target="http://www.bookofschool.com/school/controller/entityDetails?entityid=3433&amp;action=compare" TargetMode="External"/><Relationship Id="rId53" Type="http://schemas.openxmlformats.org/officeDocument/2006/relationships/hyperlink" Target="http://www.bookofschool.com/school/controller/entityDetails?entityid=3448&amp;action=compare" TargetMode="External"/><Relationship Id="rId149" Type="http://schemas.openxmlformats.org/officeDocument/2006/relationships/hyperlink" Target="http://www.bookofschool.com/school/controller/entityDetails?entityid=3841&amp;action=compare" TargetMode="External"/><Relationship Id="rId314" Type="http://schemas.openxmlformats.org/officeDocument/2006/relationships/hyperlink" Target="http://www.bookofschool.com/school/controller/entityDetails?entityid=3868&amp;action=compare" TargetMode="External"/><Relationship Id="rId356" Type="http://schemas.openxmlformats.org/officeDocument/2006/relationships/hyperlink" Target="http://www.bookofschool.com/school/controller/entityDetails?entityid=3613&amp;action=compare" TargetMode="External"/><Relationship Id="rId398" Type="http://schemas.openxmlformats.org/officeDocument/2006/relationships/hyperlink" Target="http://www.bookofschool.com/school/controller/entityDetails?entityid=3710&amp;action=compare" TargetMode="External"/><Relationship Id="rId95" Type="http://schemas.openxmlformats.org/officeDocument/2006/relationships/hyperlink" Target="http://www.bookofschool.com/school/controller/entityDetails?entityid=3496&amp;action=compare" TargetMode="External"/><Relationship Id="rId160" Type="http://schemas.openxmlformats.org/officeDocument/2006/relationships/hyperlink" Target="http://www.bookofschool.com/school/controller/entityDetails?entityid=3844&amp;action=compare" TargetMode="External"/><Relationship Id="rId216" Type="http://schemas.openxmlformats.org/officeDocument/2006/relationships/hyperlink" Target="http://www.bookofschool.com/school/controller/entityDetails?entityid=3801&amp;action=compare" TargetMode="External"/><Relationship Id="rId423" Type="http://schemas.openxmlformats.org/officeDocument/2006/relationships/hyperlink" Target="http://www.bookofschool.com/school/controller/entityDetails?entityid=3649&amp;action=compare" TargetMode="External"/><Relationship Id="rId258" Type="http://schemas.openxmlformats.org/officeDocument/2006/relationships/hyperlink" Target="http://www.bookofschool.com/school/controller/entityDetails?entityid=3740&amp;action=compare" TargetMode="External"/><Relationship Id="rId22" Type="http://schemas.openxmlformats.org/officeDocument/2006/relationships/hyperlink" Target="http://www.bookofschool.com/school/controller/entityDetails?entityid=3831&amp;action=compare" TargetMode="External"/><Relationship Id="rId64" Type="http://schemas.openxmlformats.org/officeDocument/2006/relationships/hyperlink" Target="http://www.bookofschool.com/school/controller/entityDetails?entityid=3660&amp;action=compare" TargetMode="External"/><Relationship Id="rId118" Type="http://schemas.openxmlformats.org/officeDocument/2006/relationships/hyperlink" Target="http://www.bookofschool.com/school/controller/entityDetails?entityid=3669&amp;action=compare" TargetMode="External"/><Relationship Id="rId325" Type="http://schemas.openxmlformats.org/officeDocument/2006/relationships/hyperlink" Target="http://www.bookofschool.com/school/controller/entityDetails?entityid=3908&amp;action=compare" TargetMode="External"/><Relationship Id="rId367" Type="http://schemas.openxmlformats.org/officeDocument/2006/relationships/hyperlink" Target="http://www.bookofschool.com/school/controller/entityDetails?entityid=3789&amp;action=compare" TargetMode="External"/><Relationship Id="rId171" Type="http://schemas.openxmlformats.org/officeDocument/2006/relationships/hyperlink" Target="http://www.bookofschool.com/school/controller/entityDetails?entityid=3531&amp;action=compare" TargetMode="External"/><Relationship Id="rId227" Type="http://schemas.openxmlformats.org/officeDocument/2006/relationships/hyperlink" Target="http://www.bookofschool.com/school/controller/entityDetails?entityid=3568&amp;action=compare" TargetMode="External"/><Relationship Id="rId269" Type="http://schemas.openxmlformats.org/officeDocument/2006/relationships/hyperlink" Target="http://www.bookofschool.com/school/controller/entityDetails?entityid=3752&amp;action=compare" TargetMode="External"/><Relationship Id="rId434" Type="http://schemas.openxmlformats.org/officeDocument/2006/relationships/hyperlink" Target="http://www.bookofschool.com/school/controller/entityDetails?entityid=3626&amp;action=compare" TargetMode="External"/><Relationship Id="rId33" Type="http://schemas.openxmlformats.org/officeDocument/2006/relationships/hyperlink" Target="http://www.bookofschool.com/school/controller/entityDetails?entityid=3454&amp;action=compare" TargetMode="External"/><Relationship Id="rId129" Type="http://schemas.openxmlformats.org/officeDocument/2006/relationships/hyperlink" Target="http://www.bookofschool.com/school/controller/entityDetails?entityid=3670&amp;action=compare" TargetMode="External"/><Relationship Id="rId280" Type="http://schemas.openxmlformats.org/officeDocument/2006/relationships/hyperlink" Target="http://www.bookofschool.com/school/controller/entityDetails?entityid=3758&amp;action=compare" TargetMode="External"/><Relationship Id="rId336" Type="http://schemas.openxmlformats.org/officeDocument/2006/relationships/hyperlink" Target="http://www.bookofschool.com/school/controller/entityDetails?entityid=3610&amp;action=compare" TargetMode="External"/><Relationship Id="rId75" Type="http://schemas.openxmlformats.org/officeDocument/2006/relationships/hyperlink" Target="http://www.bookofschool.com/school/controller/entityDetails?entityid=3916&amp;action=compare" TargetMode="External"/><Relationship Id="rId140" Type="http://schemas.openxmlformats.org/officeDocument/2006/relationships/hyperlink" Target="http://www.bookofschool.com/school/controller/entityDetails?entityid=3503&amp;action=compare" TargetMode="External"/><Relationship Id="rId182" Type="http://schemas.openxmlformats.org/officeDocument/2006/relationships/hyperlink" Target="http://www.bookofschool.com/school/controller/entityDetails?entityid=3544&amp;action=compare" TargetMode="External"/><Relationship Id="rId378" Type="http://schemas.openxmlformats.org/officeDocument/2006/relationships/hyperlink" Target="http://www.bookofschool.com/school/controller/entityDetails?entityid=3704&amp;action=compare" TargetMode="External"/><Relationship Id="rId403" Type="http://schemas.openxmlformats.org/officeDocument/2006/relationships/hyperlink" Target="http://www.bookofschool.com/school/controller/entityDetails?entityid=3720&amp;action=comp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5"/>
  <sheetViews>
    <sheetView topLeftCell="A4" workbookViewId="0">
      <selection activeCell="B20" sqref="B20"/>
    </sheetView>
  </sheetViews>
  <sheetFormatPr defaultRowHeight="12.75"/>
  <cols>
    <col min="1" max="1" width="40" customWidth="1"/>
    <col min="2" max="2" width="37.140625" customWidth="1"/>
    <col min="4" max="4" width="26.85546875" customWidth="1"/>
    <col min="5" max="5" width="23.42578125" customWidth="1"/>
    <col min="6" max="6" width="62.42578125" bestFit="1" customWidth="1"/>
    <col min="7" max="7" width="12.5703125" bestFit="1" customWidth="1"/>
  </cols>
  <sheetData>
    <row r="1" spans="1:6" ht="23.25">
      <c r="A1" t="s">
        <v>998</v>
      </c>
      <c r="B1" s="5" t="s">
        <v>0</v>
      </c>
      <c r="C1" s="3">
        <v>25</v>
      </c>
      <c r="D1" s="18" t="str">
        <f t="shared" ref="D1:D64" si="0">TRIM(LEFT(B1, FIND("(", B1, 1)-1))</f>
        <v>聖嘉祿學校</v>
      </c>
      <c r="E1" t="s">
        <v>998</v>
      </c>
      <c r="F1" t="str">
        <f>IF(E1="", LEFT(B1, FIND(CHAR(10), B1)), E1)</f>
        <v>聖嘉祿學校</v>
      </c>
    </row>
    <row r="2" spans="1:6" ht="23.25">
      <c r="A2" t="s">
        <v>999</v>
      </c>
      <c r="B2" s="5" t="s">
        <v>1</v>
      </c>
      <c r="C2" s="3">
        <v>50</v>
      </c>
      <c r="D2" s="18" t="str">
        <f t="shared" si="0"/>
        <v>聖士提反女子中學附屬小學</v>
      </c>
      <c r="E2" t="s">
        <v>999</v>
      </c>
      <c r="F2" t="str">
        <f t="shared" ref="F2:F65" si="1">IF(E2="", LEFT(B2, FIND(CHAR(10), B2)), E2)</f>
        <v>聖士提反女子中學附屬小學</v>
      </c>
    </row>
    <row r="3" spans="1:6" ht="23.25">
      <c r="A3" t="s">
        <v>1000</v>
      </c>
      <c r="B3" s="5" t="s">
        <v>2</v>
      </c>
      <c r="C3" s="3">
        <v>25</v>
      </c>
      <c r="D3" s="18" t="str">
        <f t="shared" si="0"/>
        <v>李陞小學</v>
      </c>
      <c r="E3" t="s">
        <v>1000</v>
      </c>
      <c r="F3" t="str">
        <f t="shared" si="1"/>
        <v>李陞小學</v>
      </c>
    </row>
    <row r="4" spans="1:6" ht="23.25">
      <c r="A4" t="s">
        <v>1001</v>
      </c>
      <c r="B4" s="5" t="s">
        <v>3</v>
      </c>
      <c r="C4" s="3">
        <v>50</v>
      </c>
      <c r="D4" s="18" t="str">
        <f t="shared" si="0"/>
        <v>天主教總堂區學校</v>
      </c>
      <c r="E4" t="s">
        <v>1001</v>
      </c>
      <c r="F4" t="str">
        <f t="shared" si="1"/>
        <v>天主教總堂區學校</v>
      </c>
    </row>
    <row r="5" spans="1:6" ht="23.25">
      <c r="A5" t="s">
        <v>1002</v>
      </c>
      <c r="B5" s="5" t="s">
        <v>4</v>
      </c>
      <c r="C5" s="3">
        <v>50</v>
      </c>
      <c r="D5" s="18" t="str">
        <f t="shared" si="0"/>
        <v>香港潮商學校</v>
      </c>
      <c r="E5" t="s">
        <v>1002</v>
      </c>
      <c r="F5" t="str">
        <f t="shared" si="1"/>
        <v>香港潮商學校</v>
      </c>
    </row>
    <row r="6" spans="1:6" ht="23.25">
      <c r="A6" t="s">
        <v>1003</v>
      </c>
      <c r="B6" s="5" t="s">
        <v>5</v>
      </c>
      <c r="C6" s="3">
        <v>25</v>
      </c>
      <c r="D6" s="18" t="str">
        <f t="shared" si="0"/>
        <v>英皇書院同學會小學</v>
      </c>
      <c r="E6" t="s">
        <v>1003</v>
      </c>
      <c r="F6" t="str">
        <f t="shared" si="1"/>
        <v>英皇書院同學會小學</v>
      </c>
    </row>
    <row r="7" spans="1:6" ht="23.25">
      <c r="A7" t="s">
        <v>972</v>
      </c>
      <c r="B7" s="5" t="s">
        <v>6</v>
      </c>
      <c r="C7" s="3">
        <v>45</v>
      </c>
      <c r="D7" s="18" t="e">
        <f t="shared" si="0"/>
        <v>#VALUE!</v>
      </c>
      <c r="F7" t="str">
        <f t="shared" si="1"/>
        <v xml:space="preserve">聖公會基恩小學
</v>
      </c>
    </row>
    <row r="8" spans="1:6" ht="23.25">
      <c r="A8" t="s">
        <v>1004</v>
      </c>
      <c r="B8" s="5" t="s">
        <v>7</v>
      </c>
      <c r="C8" s="3">
        <v>50</v>
      </c>
      <c r="D8" s="18" t="str">
        <f t="shared" si="0"/>
        <v>聖公會呂明才紀念小學</v>
      </c>
      <c r="E8" t="s">
        <v>1004</v>
      </c>
      <c r="F8" t="str">
        <f t="shared" si="1"/>
        <v>聖公會呂明才紀念小學</v>
      </c>
    </row>
    <row r="9" spans="1:6" ht="23.25">
      <c r="A9" t="s">
        <v>1005</v>
      </c>
      <c r="B9" s="5" t="s">
        <v>8</v>
      </c>
      <c r="C9" s="3">
        <v>25</v>
      </c>
      <c r="D9" s="18" t="str">
        <f t="shared" si="0"/>
        <v>聖公會聖馬太小學</v>
      </c>
      <c r="E9" t="s">
        <v>1005</v>
      </c>
      <c r="F9" t="str">
        <f t="shared" si="1"/>
        <v>聖公會聖馬太小學</v>
      </c>
    </row>
    <row r="10" spans="1:6" ht="23.25">
      <c r="A10" t="s">
        <v>1006</v>
      </c>
      <c r="B10" s="5" t="s">
        <v>9</v>
      </c>
      <c r="C10" s="3">
        <v>90</v>
      </c>
      <c r="D10" s="18" t="str">
        <f t="shared" si="0"/>
        <v>聖公會聖彼得小學</v>
      </c>
      <c r="E10" t="s">
        <v>1006</v>
      </c>
      <c r="F10" t="str">
        <f t="shared" si="1"/>
        <v>聖公會聖彼得小學</v>
      </c>
    </row>
    <row r="11" spans="1:6" ht="23.25">
      <c r="A11" t="s">
        <v>1007</v>
      </c>
      <c r="B11" s="5" t="s">
        <v>10</v>
      </c>
      <c r="C11" s="3">
        <v>75</v>
      </c>
      <c r="D11" s="18" t="str">
        <f t="shared" si="0"/>
        <v>嘉諾撒聖心學校</v>
      </c>
      <c r="E11" t="s">
        <v>1007</v>
      </c>
      <c r="F11" t="str">
        <f t="shared" si="1"/>
        <v>嘉諾撒聖心學校</v>
      </c>
    </row>
    <row r="12" spans="1:6" ht="23.25">
      <c r="A12" t="s">
        <v>1008</v>
      </c>
      <c r="B12" s="5" t="s">
        <v>11</v>
      </c>
      <c r="C12" s="3">
        <v>25</v>
      </c>
      <c r="D12" s="18" t="str">
        <f t="shared" si="0"/>
        <v>新會商會學校</v>
      </c>
      <c r="E12" t="s">
        <v>1008</v>
      </c>
      <c r="F12" t="str">
        <f t="shared" si="1"/>
        <v>新會商會學校</v>
      </c>
    </row>
    <row r="13" spans="1:6" ht="23.25">
      <c r="A13" t="s">
        <v>973</v>
      </c>
      <c r="B13" s="5" t="s">
        <v>12</v>
      </c>
      <c r="C13" s="3">
        <v>45</v>
      </c>
      <c r="D13" s="18" t="e">
        <f t="shared" si="0"/>
        <v>#VALUE!</v>
      </c>
      <c r="F13" t="str">
        <f t="shared" si="1"/>
        <v xml:space="preserve">聖安多尼學校
</v>
      </c>
    </row>
    <row r="14" spans="1:6" ht="23.25">
      <c r="A14" t="s">
        <v>974</v>
      </c>
      <c r="B14" s="5" t="s">
        <v>13</v>
      </c>
      <c r="C14" s="3">
        <v>30</v>
      </c>
      <c r="D14" s="18" t="e">
        <f t="shared" si="0"/>
        <v>#VALUE!</v>
      </c>
      <c r="F14" t="str">
        <f t="shared" si="1"/>
        <v xml:space="preserve">般咸道官立小學
</v>
      </c>
    </row>
    <row r="15" spans="1:6" ht="23.25">
      <c r="A15" t="s">
        <v>975</v>
      </c>
      <c r="B15" s="5" t="s">
        <v>14</v>
      </c>
      <c r="C15" s="3">
        <v>45</v>
      </c>
      <c r="D15" s="18" t="e">
        <f t="shared" si="0"/>
        <v>#VALUE!</v>
      </c>
      <c r="F15" t="str">
        <f t="shared" si="1"/>
        <v xml:space="preserve">中西區聖安多尼學校
</v>
      </c>
    </row>
    <row r="16" spans="1:6" ht="23.25">
      <c r="A16" t="s">
        <v>1009</v>
      </c>
      <c r="B16" s="5" t="s">
        <v>15</v>
      </c>
      <c r="C16" s="3">
        <v>38</v>
      </c>
      <c r="D16" s="18" t="str">
        <f t="shared" si="0"/>
        <v>英皇書院同學會小學第二校</v>
      </c>
      <c r="E16" t="s">
        <v>1009</v>
      </c>
      <c r="F16" t="str">
        <f t="shared" si="1"/>
        <v>英皇書院同學會小學第二校</v>
      </c>
    </row>
    <row r="17" spans="1:6" ht="23.25">
      <c r="A17" t="s">
        <v>976</v>
      </c>
      <c r="B17" s="4" t="s">
        <v>16</v>
      </c>
      <c r="C17" s="7">
        <v>60</v>
      </c>
      <c r="D17" s="18" t="e">
        <f t="shared" si="0"/>
        <v>#VALUE!</v>
      </c>
      <c r="F17" t="str">
        <f t="shared" si="1"/>
        <v xml:space="preserve">聖保祿天主教小學
</v>
      </c>
    </row>
    <row r="18" spans="1:6" ht="23.25">
      <c r="A18" t="s">
        <v>1010</v>
      </c>
      <c r="B18" s="4" t="s">
        <v>17</v>
      </c>
      <c r="C18" s="7">
        <v>60</v>
      </c>
      <c r="D18" s="18" t="str">
        <f t="shared" si="0"/>
        <v>嘉諾撒聖方濟各學校</v>
      </c>
      <c r="E18" t="s">
        <v>1010</v>
      </c>
      <c r="F18" t="str">
        <f t="shared" si="1"/>
        <v>嘉諾撒聖方濟各學校</v>
      </c>
    </row>
    <row r="19" spans="1:6" ht="23.25">
      <c r="A19" t="s">
        <v>977</v>
      </c>
      <c r="B19" s="4" t="s">
        <v>18</v>
      </c>
      <c r="C19" s="7">
        <v>75</v>
      </c>
      <c r="D19" s="18" t="e">
        <f t="shared" si="0"/>
        <v>#VALUE!</v>
      </c>
      <c r="F19" t="str">
        <f t="shared" si="1"/>
        <v xml:space="preserve">聖若瑟小學
</v>
      </c>
    </row>
    <row r="20" spans="1:6" ht="23.25">
      <c r="A20" t="s">
        <v>1011</v>
      </c>
      <c r="B20" s="4" t="s">
        <v>19</v>
      </c>
      <c r="C20" s="7">
        <v>63</v>
      </c>
      <c r="D20" s="18" t="str">
        <f t="shared" si="0"/>
        <v>軒尼詩道官立上午小學</v>
      </c>
      <c r="E20" t="s">
        <v>1011</v>
      </c>
      <c r="F20" t="str">
        <f t="shared" si="1"/>
        <v>軒尼詩道官立上午小學</v>
      </c>
    </row>
    <row r="21" spans="1:6" ht="23.25">
      <c r="A21" t="s">
        <v>1012</v>
      </c>
      <c r="B21" s="4" t="s">
        <v>20</v>
      </c>
      <c r="C21" s="7">
        <v>63</v>
      </c>
      <c r="D21" s="18" t="str">
        <f t="shared" si="0"/>
        <v>軒尼詩道官立下午小學</v>
      </c>
      <c r="E21" t="s">
        <v>1012</v>
      </c>
      <c r="F21" t="str">
        <f t="shared" si="1"/>
        <v>軒尼詩道官立下午小學</v>
      </c>
    </row>
    <row r="22" spans="1:6" ht="34.5">
      <c r="A22" t="s">
        <v>1013</v>
      </c>
      <c r="B22" s="4" t="s">
        <v>21</v>
      </c>
      <c r="C22" s="7">
        <v>38</v>
      </c>
      <c r="D22" s="18" t="str">
        <f t="shared" si="0"/>
        <v>保良局金銀業貿易場張凝文學校</v>
      </c>
      <c r="E22" t="s">
        <v>1013</v>
      </c>
      <c r="F22" t="str">
        <f t="shared" si="1"/>
        <v>保良局金銀業貿易場張凝文學校</v>
      </c>
    </row>
    <row r="23" spans="1:6" ht="23.25">
      <c r="A23" t="s">
        <v>1014</v>
      </c>
      <c r="B23" s="4" t="s">
        <v>22</v>
      </c>
      <c r="C23" s="7">
        <v>50</v>
      </c>
      <c r="D23" s="18" t="str">
        <f t="shared" si="0"/>
        <v>官立嘉道理爵士小學</v>
      </c>
      <c r="E23" t="s">
        <v>1014</v>
      </c>
      <c r="F23" t="str">
        <f t="shared" si="1"/>
        <v>官立嘉道理爵士小學</v>
      </c>
    </row>
    <row r="24" spans="1:6" ht="23.25">
      <c r="A24" t="s">
        <v>1015</v>
      </c>
      <c r="B24" s="4" t="s">
        <v>23</v>
      </c>
      <c r="C24" s="7">
        <v>38</v>
      </c>
      <c r="D24" s="18" t="str">
        <f t="shared" si="0"/>
        <v>東華三院李賜豪小學</v>
      </c>
      <c r="E24" t="s">
        <v>1015</v>
      </c>
      <c r="F24" t="str">
        <f t="shared" si="1"/>
        <v>東華三院李賜豪小學</v>
      </c>
    </row>
    <row r="25" spans="1:6" ht="23.25">
      <c r="A25" t="s">
        <v>978</v>
      </c>
      <c r="B25" s="4" t="s">
        <v>24</v>
      </c>
      <c r="C25" s="7">
        <v>30</v>
      </c>
      <c r="D25" s="18" t="e">
        <f t="shared" si="0"/>
        <v>#VALUE!</v>
      </c>
      <c r="F25" t="str">
        <f t="shared" si="1"/>
        <v xml:space="preserve">番禺會所華仁上午小學
</v>
      </c>
    </row>
    <row r="26" spans="1:6" ht="23.25">
      <c r="A26" t="s">
        <v>979</v>
      </c>
      <c r="B26" s="4" t="s">
        <v>25</v>
      </c>
      <c r="C26" s="7">
        <v>30</v>
      </c>
      <c r="D26" s="18" t="e">
        <f t="shared" si="0"/>
        <v>#VALUE!</v>
      </c>
      <c r="F26" t="str">
        <f t="shared" si="1"/>
        <v xml:space="preserve">番禺會所華仁下午小學
</v>
      </c>
    </row>
    <row r="27" spans="1:6" ht="23.25">
      <c r="A27" t="s">
        <v>1016</v>
      </c>
      <c r="B27" s="4" t="s">
        <v>26</v>
      </c>
      <c r="C27" s="7">
        <v>25</v>
      </c>
      <c r="D27" s="18" t="str">
        <f t="shared" si="0"/>
        <v>佛教黃焯菴小學</v>
      </c>
      <c r="E27" t="s">
        <v>1016</v>
      </c>
      <c r="F27" t="str">
        <f t="shared" si="1"/>
        <v>佛教黃焯菴小學</v>
      </c>
    </row>
    <row r="28" spans="1:6" ht="23.25">
      <c r="A28" t="s">
        <v>1017</v>
      </c>
      <c r="B28" s="4" t="s">
        <v>27</v>
      </c>
      <c r="C28" s="7">
        <v>25</v>
      </c>
      <c r="D28" s="18" t="str">
        <f t="shared" si="0"/>
        <v>李陞大坑學校</v>
      </c>
      <c r="E28" t="s">
        <v>1017</v>
      </c>
      <c r="F28" t="str">
        <f t="shared" si="1"/>
        <v>李陞大坑學校</v>
      </c>
    </row>
    <row r="29" spans="1:6" ht="23.25">
      <c r="A29" t="s">
        <v>1018</v>
      </c>
      <c r="B29" s="4" t="s">
        <v>28</v>
      </c>
      <c r="C29" s="7">
        <v>60</v>
      </c>
      <c r="D29" s="18" t="str">
        <f t="shared" si="0"/>
        <v>瑪利曼小學</v>
      </c>
      <c r="E29" t="s">
        <v>1018</v>
      </c>
      <c r="F29" t="str">
        <f t="shared" si="1"/>
        <v>瑪利曼小學</v>
      </c>
    </row>
    <row r="30" spans="1:6" ht="23.25">
      <c r="A30" t="s">
        <v>1019</v>
      </c>
      <c r="B30" s="4" t="s">
        <v>29</v>
      </c>
      <c r="C30" s="7">
        <v>25</v>
      </c>
      <c r="D30" s="18" t="str">
        <f t="shared" si="0"/>
        <v>寶覺小學</v>
      </c>
      <c r="E30" t="s">
        <v>1019</v>
      </c>
      <c r="F30" t="str">
        <f t="shared" si="1"/>
        <v>寶覺小學</v>
      </c>
    </row>
    <row r="31" spans="1:6" ht="23.25">
      <c r="A31" t="s">
        <v>1020</v>
      </c>
      <c r="B31" s="4" t="s">
        <v>30</v>
      </c>
      <c r="C31" s="7">
        <v>38</v>
      </c>
      <c r="D31" s="18" t="str">
        <f t="shared" si="0"/>
        <v>寶血小學</v>
      </c>
      <c r="E31" t="s">
        <v>1020</v>
      </c>
      <c r="F31" t="str">
        <f t="shared" si="1"/>
        <v>寶血小學</v>
      </c>
    </row>
    <row r="32" spans="1:6" ht="23.25">
      <c r="A32" t="s">
        <v>1021</v>
      </c>
      <c r="B32" s="4" t="s">
        <v>31</v>
      </c>
      <c r="C32" s="7">
        <v>63</v>
      </c>
      <c r="D32" s="18" t="str">
        <f t="shared" si="0"/>
        <v>聖公會聖雅各小學</v>
      </c>
      <c r="E32" t="s">
        <v>1021</v>
      </c>
      <c r="F32" t="str">
        <f t="shared" si="1"/>
        <v>聖公會聖雅各小學</v>
      </c>
    </row>
    <row r="33" spans="1:6" ht="23.25">
      <c r="A33" t="s">
        <v>980</v>
      </c>
      <c r="B33" s="5" t="s">
        <v>549</v>
      </c>
      <c r="C33" s="3">
        <v>30</v>
      </c>
      <c r="D33" s="18" t="e">
        <f t="shared" si="0"/>
        <v>#VALUE!</v>
      </c>
      <c r="F33" t="str">
        <f t="shared" si="1"/>
        <v xml:space="preserve">北角衞理上午小學
</v>
      </c>
    </row>
    <row r="34" spans="1:6" ht="23.25">
      <c r="A34" t="s">
        <v>981</v>
      </c>
      <c r="B34" s="5" t="s">
        <v>550</v>
      </c>
      <c r="C34" s="3">
        <v>30</v>
      </c>
      <c r="D34" s="18" t="e">
        <f t="shared" si="0"/>
        <v>#VALUE!</v>
      </c>
      <c r="F34" t="str">
        <f t="shared" si="1"/>
        <v xml:space="preserve">北角衞理下午小學
</v>
      </c>
    </row>
    <row r="35" spans="1:6" ht="23.25">
      <c r="A35" t="s">
        <v>1022</v>
      </c>
      <c r="B35" s="5" t="s">
        <v>551</v>
      </c>
      <c r="C35" s="3">
        <v>75</v>
      </c>
      <c r="D35" s="18" t="str">
        <f t="shared" si="0"/>
        <v>北角官立小學</v>
      </c>
      <c r="E35" t="s">
        <v>1022</v>
      </c>
      <c r="F35" t="str">
        <f t="shared" si="1"/>
        <v>北角官立小學</v>
      </c>
    </row>
    <row r="36" spans="1:6" ht="23.25">
      <c r="A36" t="s">
        <v>1023</v>
      </c>
      <c r="B36" s="5" t="s">
        <v>552</v>
      </c>
      <c r="C36" s="3">
        <v>50</v>
      </c>
      <c r="D36" s="18" t="str">
        <f t="shared" si="0"/>
        <v>北角循道學校</v>
      </c>
      <c r="E36" t="s">
        <v>1023</v>
      </c>
      <c r="F36" t="str">
        <f t="shared" si="1"/>
        <v>北角循道學校</v>
      </c>
    </row>
    <row r="37" spans="1:6" ht="23.25">
      <c r="A37" t="s">
        <v>1024</v>
      </c>
      <c r="B37" s="5" t="s">
        <v>553</v>
      </c>
      <c r="C37" s="3">
        <v>50</v>
      </c>
      <c r="D37" s="18" t="str">
        <f t="shared" si="0"/>
        <v>佛教中華康山學校</v>
      </c>
      <c r="E37" t="s">
        <v>1024</v>
      </c>
      <c r="F37" t="str">
        <f t="shared" si="1"/>
        <v>佛教中華康山學校</v>
      </c>
    </row>
    <row r="38" spans="1:6" ht="23.25">
      <c r="A38" t="s">
        <v>1025</v>
      </c>
      <c r="B38" s="5" t="s">
        <v>554</v>
      </c>
      <c r="C38" s="3">
        <v>90</v>
      </c>
      <c r="D38" s="18" t="str">
        <f t="shared" si="0"/>
        <v>香港嘉諾撒學校</v>
      </c>
      <c r="E38" t="s">
        <v>1025</v>
      </c>
      <c r="F38" t="str">
        <f t="shared" si="1"/>
        <v>香港嘉諾撒學校</v>
      </c>
    </row>
    <row r="39" spans="1:6" ht="23.25">
      <c r="A39" t="s">
        <v>1026</v>
      </c>
      <c r="B39" s="5" t="s">
        <v>555</v>
      </c>
      <c r="C39" s="3">
        <v>38</v>
      </c>
      <c r="D39" s="18" t="str">
        <f t="shared" si="0"/>
        <v>基學校（港島）</v>
      </c>
      <c r="E39" t="s">
        <v>1026</v>
      </c>
      <c r="F39" t="str">
        <f t="shared" si="1"/>
        <v>基學校（港島）</v>
      </c>
    </row>
    <row r="40" spans="1:6" ht="23.25">
      <c r="A40" t="s">
        <v>1027</v>
      </c>
      <c r="B40" s="5" t="s">
        <v>556</v>
      </c>
      <c r="C40" s="3">
        <v>60</v>
      </c>
      <c r="D40" s="18" t="str">
        <f t="shared" si="0"/>
        <v>聖公會聖米迦勒小學</v>
      </c>
      <c r="E40" t="s">
        <v>1027</v>
      </c>
      <c r="F40" t="str">
        <f t="shared" si="1"/>
        <v>聖公會聖米迦勒小學</v>
      </c>
    </row>
    <row r="41" spans="1:6" ht="23.25">
      <c r="A41" t="s">
        <v>1028</v>
      </c>
      <c r="B41" s="5" t="s">
        <v>557</v>
      </c>
      <c r="C41" s="3">
        <v>60</v>
      </c>
      <c r="D41" s="18" t="str">
        <f t="shared" si="0"/>
        <v>滬江小學</v>
      </c>
      <c r="E41" t="s">
        <v>1028</v>
      </c>
      <c r="F41" t="str">
        <f t="shared" si="1"/>
        <v>滬江小學</v>
      </c>
    </row>
    <row r="42" spans="1:6">
      <c r="A42" t="s">
        <v>1029</v>
      </c>
      <c r="B42" s="15" t="s">
        <v>558</v>
      </c>
      <c r="C42" s="3">
        <v>63</v>
      </c>
      <c r="D42" s="18" t="str">
        <f t="shared" si="0"/>
        <v>太古小學</v>
      </c>
      <c r="E42" t="s">
        <v>1029</v>
      </c>
      <c r="F42" t="str">
        <f t="shared" si="1"/>
        <v>太古小學</v>
      </c>
    </row>
    <row r="43" spans="1:6" ht="34.5">
      <c r="A43" t="s">
        <v>1030</v>
      </c>
      <c r="B43" s="5" t="s">
        <v>559</v>
      </c>
      <c r="C43" s="3">
        <v>50</v>
      </c>
      <c r="D43" s="18" t="str">
        <f t="shared" si="0"/>
        <v>北角官立小學（雲景道）</v>
      </c>
      <c r="E43" t="s">
        <v>1030</v>
      </c>
      <c r="F43" t="str">
        <f t="shared" si="1"/>
        <v>北角官立小學（雲景道）</v>
      </c>
    </row>
    <row r="44" spans="1:6" ht="23.25">
      <c r="A44" t="s">
        <v>1031</v>
      </c>
      <c r="B44" s="5" t="s">
        <v>560</v>
      </c>
      <c r="C44" s="3">
        <v>50</v>
      </c>
      <c r="D44" s="18" t="str">
        <f t="shared" si="0"/>
        <v>丹拿山循道學校</v>
      </c>
      <c r="E44" t="s">
        <v>1031</v>
      </c>
      <c r="F44" t="str">
        <f t="shared" si="1"/>
        <v>丹拿山循道學校</v>
      </c>
    </row>
    <row r="45" spans="1:6" ht="23.25">
      <c r="A45" t="s">
        <v>1032</v>
      </c>
      <c r="B45" s="5" t="s">
        <v>561</v>
      </c>
      <c r="C45" s="3">
        <v>50</v>
      </c>
      <c r="D45" s="18" t="str">
        <f t="shared" si="0"/>
        <v>天主教明德學校</v>
      </c>
      <c r="E45" t="s">
        <v>1032</v>
      </c>
      <c r="F45" t="str">
        <f t="shared" si="1"/>
        <v>天主教明德學校</v>
      </c>
    </row>
    <row r="46" spans="1:6" ht="23.25">
      <c r="A46" t="s">
        <v>1033</v>
      </c>
      <c r="B46" s="5" t="s">
        <v>562</v>
      </c>
      <c r="C46" s="3">
        <v>50</v>
      </c>
      <c r="D46" s="18" t="str">
        <f t="shared" si="0"/>
        <v>筲箕灣官立小學</v>
      </c>
      <c r="E46" t="s">
        <v>1033</v>
      </c>
      <c r="F46" t="str">
        <f t="shared" si="1"/>
        <v>筲箕灣官立小學</v>
      </c>
    </row>
    <row r="47" spans="1:6" ht="23.25">
      <c r="A47" t="s">
        <v>1034</v>
      </c>
      <c r="B47" s="5" t="s">
        <v>563</v>
      </c>
      <c r="C47" s="3">
        <v>60</v>
      </c>
      <c r="D47" s="18" t="str">
        <f t="shared" si="0"/>
        <v>中華基督教會基灣小學</v>
      </c>
      <c r="E47" t="s">
        <v>1034</v>
      </c>
      <c r="F47" t="str">
        <f t="shared" si="1"/>
        <v>中華基督教會基灣小學</v>
      </c>
    </row>
    <row r="48" spans="1:6" ht="34.5">
      <c r="A48" t="s">
        <v>1035</v>
      </c>
      <c r="B48" s="5" t="s">
        <v>564</v>
      </c>
      <c r="C48" s="3">
        <v>50</v>
      </c>
      <c r="D48" s="18" t="str">
        <f t="shared" si="0"/>
        <v>基督教香港信義會信愛學校</v>
      </c>
      <c r="E48" t="s">
        <v>1035</v>
      </c>
      <c r="F48" t="str">
        <f t="shared" si="1"/>
        <v>基督教香港信義會信愛學校</v>
      </c>
    </row>
    <row r="49" spans="1:6" ht="23.25">
      <c r="A49" t="s">
        <v>1036</v>
      </c>
      <c r="B49" s="5" t="s">
        <v>565</v>
      </c>
      <c r="C49" s="3">
        <v>38</v>
      </c>
      <c r="D49" s="18" t="str">
        <f t="shared" si="0"/>
        <v>慈幼學校</v>
      </c>
      <c r="E49" t="s">
        <v>1036</v>
      </c>
      <c r="F49" t="str">
        <f t="shared" si="1"/>
        <v>慈幼學校</v>
      </c>
    </row>
    <row r="50" spans="1:6" ht="23.25">
      <c r="A50" t="s">
        <v>1037</v>
      </c>
      <c r="B50" s="5" t="s">
        <v>566</v>
      </c>
      <c r="C50" s="3">
        <v>50</v>
      </c>
      <c r="D50" s="18" t="str">
        <f t="shared" si="0"/>
        <v>筲箕灣崇真學校</v>
      </c>
      <c r="E50" t="s">
        <v>1037</v>
      </c>
      <c r="F50" t="str">
        <f t="shared" si="1"/>
        <v>筲箕灣崇真學校</v>
      </c>
    </row>
    <row r="51" spans="1:6" ht="23.25">
      <c r="A51" t="s">
        <v>1038</v>
      </c>
      <c r="B51" s="5" t="s">
        <v>567</v>
      </c>
      <c r="C51" s="3">
        <v>50</v>
      </c>
      <c r="D51" s="18" t="str">
        <f t="shared" si="0"/>
        <v>聖馬可小學</v>
      </c>
      <c r="E51" t="s">
        <v>1038</v>
      </c>
      <c r="F51" t="str">
        <f t="shared" si="1"/>
        <v>聖馬可小學</v>
      </c>
    </row>
    <row r="52" spans="1:6" ht="23.25">
      <c r="A52" t="s">
        <v>1039</v>
      </c>
      <c r="B52" s="5" t="s">
        <v>568</v>
      </c>
      <c r="C52" s="3">
        <v>75</v>
      </c>
      <c r="D52" s="18" t="str">
        <f t="shared" si="0"/>
        <v>香港中國婦女會丘佐榮學校</v>
      </c>
      <c r="E52" t="s">
        <v>1039</v>
      </c>
      <c r="F52" t="str">
        <f t="shared" si="1"/>
        <v>香港中國婦女會丘佐榮學校</v>
      </c>
    </row>
    <row r="53" spans="1:6" ht="34.5">
      <c r="A53" t="s">
        <v>1040</v>
      </c>
      <c r="B53" s="5" t="s">
        <v>569</v>
      </c>
      <c r="C53" s="3">
        <v>50</v>
      </c>
      <c r="D53" s="18" t="str">
        <f t="shared" si="0"/>
        <v>救世軍韋理夫人紀念學校</v>
      </c>
      <c r="E53" t="s">
        <v>1040</v>
      </c>
      <c r="F53" t="str">
        <f t="shared" si="1"/>
        <v>救世軍韋理夫人紀念學校</v>
      </c>
    </row>
    <row r="54" spans="1:6" ht="34.5">
      <c r="A54" t="s">
        <v>1041</v>
      </c>
      <c r="B54" s="5" t="s">
        <v>570</v>
      </c>
      <c r="C54" s="3">
        <v>63</v>
      </c>
      <c r="D54" s="18" t="str">
        <f t="shared" si="0"/>
        <v>勵志會梁李秀娛紀念小學</v>
      </c>
      <c r="E54" t="s">
        <v>1041</v>
      </c>
      <c r="F54" t="str">
        <f t="shared" si="1"/>
        <v>勵志會梁李秀娛紀念小學</v>
      </c>
    </row>
    <row r="55" spans="1:6" ht="23.25">
      <c r="A55" t="s">
        <v>1042</v>
      </c>
      <c r="B55" s="5" t="s">
        <v>571</v>
      </c>
      <c r="C55" s="3">
        <v>63</v>
      </c>
      <c r="D55" s="18" t="str">
        <f t="shared" si="0"/>
        <v>愛秩序灣官立小學</v>
      </c>
      <c r="E55" t="s">
        <v>1042</v>
      </c>
      <c r="F55" t="str">
        <f t="shared" si="1"/>
        <v>愛秩序灣官立小學</v>
      </c>
    </row>
    <row r="56" spans="1:6" ht="23.25">
      <c r="A56" t="s">
        <v>1043</v>
      </c>
      <c r="B56" s="5" t="s">
        <v>572</v>
      </c>
      <c r="C56" s="3">
        <v>63</v>
      </c>
      <c r="D56" s="18" t="str">
        <f t="shared" si="0"/>
        <v>培僑小學</v>
      </c>
      <c r="E56" t="s">
        <v>1043</v>
      </c>
      <c r="F56" t="str">
        <f t="shared" si="1"/>
        <v>培僑小學</v>
      </c>
    </row>
    <row r="57" spans="1:6" ht="23.25">
      <c r="A57" t="s">
        <v>1044</v>
      </c>
      <c r="B57" s="5" t="s">
        <v>573</v>
      </c>
      <c r="C57" s="3">
        <v>60</v>
      </c>
      <c r="D57" s="18" t="str">
        <f t="shared" si="0"/>
        <v>中華基督教會基灣小學（愛蝶灣）</v>
      </c>
      <c r="E57" t="s">
        <v>1044</v>
      </c>
      <c r="F57" t="str">
        <f t="shared" si="1"/>
        <v>中華基督教會基灣小學（愛蝶灣）</v>
      </c>
    </row>
    <row r="58" spans="1:6" ht="23.25">
      <c r="A58" t="s">
        <v>1045</v>
      </c>
      <c r="B58" s="5" t="s">
        <v>574</v>
      </c>
      <c r="C58" s="3">
        <v>60</v>
      </c>
      <c r="D58" s="18" t="str">
        <f t="shared" si="0"/>
        <v>聖公會柴灣聖米迦勒小學</v>
      </c>
      <c r="E58" t="s">
        <v>1045</v>
      </c>
      <c r="F58" t="str">
        <f t="shared" si="1"/>
        <v>聖公會柴灣聖米迦勒小學</v>
      </c>
    </row>
    <row r="59" spans="1:6" ht="34.5">
      <c r="A59" t="s">
        <v>1046</v>
      </c>
      <c r="B59" s="5" t="s">
        <v>575</v>
      </c>
      <c r="C59" s="3">
        <v>50</v>
      </c>
      <c r="D59" s="18" t="str">
        <f t="shared" si="0"/>
        <v>救世軍中原慈善基金學校</v>
      </c>
      <c r="E59" t="s">
        <v>1046</v>
      </c>
      <c r="F59" t="str">
        <f t="shared" si="1"/>
        <v>救世軍中原慈善基金學校</v>
      </c>
    </row>
    <row r="60" spans="1:6" ht="23.25">
      <c r="A60" t="s">
        <v>1047</v>
      </c>
      <c r="B60" s="5" t="s">
        <v>576</v>
      </c>
      <c r="C60" s="3">
        <v>25</v>
      </c>
      <c r="D60" s="18" t="str">
        <f t="shared" si="0"/>
        <v>香島道官立小學</v>
      </c>
      <c r="E60" t="s">
        <v>1047</v>
      </c>
      <c r="F60" t="str">
        <f t="shared" si="1"/>
        <v>香島道官立小學</v>
      </c>
    </row>
    <row r="61" spans="1:6" ht="23.25">
      <c r="A61" t="s">
        <v>1048</v>
      </c>
      <c r="B61" s="5" t="s">
        <v>577</v>
      </c>
      <c r="C61" s="3">
        <v>50</v>
      </c>
      <c r="D61" s="18" t="str">
        <f t="shared" si="0"/>
        <v>鴨脷洲街坊學校</v>
      </c>
      <c r="E61" t="s">
        <v>1048</v>
      </c>
      <c r="F61" t="str">
        <f t="shared" si="1"/>
        <v>鴨脷洲街坊學校</v>
      </c>
    </row>
    <row r="62" spans="1:6" ht="23.25">
      <c r="A62" t="s">
        <v>1049</v>
      </c>
      <c r="B62" s="5" t="s">
        <v>578</v>
      </c>
      <c r="C62" s="3">
        <v>50</v>
      </c>
      <c r="D62" s="18" t="str">
        <f t="shared" si="0"/>
        <v>東華三院鶴山學校</v>
      </c>
      <c r="E62" t="s">
        <v>1049</v>
      </c>
      <c r="F62" t="str">
        <f t="shared" si="1"/>
        <v>東華三院鶴山學校</v>
      </c>
    </row>
    <row r="63" spans="1:6" ht="23.25">
      <c r="A63" t="s">
        <v>1050</v>
      </c>
      <c r="B63" s="5" t="s">
        <v>579</v>
      </c>
      <c r="C63" s="3">
        <v>50</v>
      </c>
      <c r="D63" s="18" t="str">
        <f t="shared" si="0"/>
        <v>華富邨寶血小學</v>
      </c>
      <c r="E63" t="s">
        <v>1050</v>
      </c>
      <c r="F63" t="str">
        <f t="shared" si="1"/>
        <v>華富邨寶血小學</v>
      </c>
    </row>
    <row r="64" spans="1:6" ht="23.25">
      <c r="A64" t="s">
        <v>1051</v>
      </c>
      <c r="B64" s="5" t="s">
        <v>580</v>
      </c>
      <c r="C64" s="3">
        <v>25</v>
      </c>
      <c r="D64" s="18" t="str">
        <f t="shared" si="0"/>
        <v>嘉諾撒培德學校</v>
      </c>
      <c r="E64" t="s">
        <v>1051</v>
      </c>
      <c r="F64" t="str">
        <f t="shared" si="1"/>
        <v>嘉諾撒培德學校</v>
      </c>
    </row>
    <row r="65" spans="1:6" ht="23.25">
      <c r="A65" t="s">
        <v>1052</v>
      </c>
      <c r="B65" s="5" t="s">
        <v>581</v>
      </c>
      <c r="C65" s="3">
        <v>60</v>
      </c>
      <c r="D65" s="18" t="str">
        <f t="shared" ref="D65:D128" si="2">TRIM(LEFT(B65, FIND("(", B65, 1)-1))</f>
        <v>聖公會置富始南小學</v>
      </c>
      <c r="E65" t="s">
        <v>1052</v>
      </c>
      <c r="F65" t="str">
        <f t="shared" si="1"/>
        <v>聖公會置富始南小學</v>
      </c>
    </row>
    <row r="66" spans="1:6" ht="23.25">
      <c r="A66" t="s">
        <v>1053</v>
      </c>
      <c r="B66" s="5" t="s">
        <v>582</v>
      </c>
      <c r="C66" s="3">
        <v>50</v>
      </c>
      <c r="D66" s="18" t="str">
        <f t="shared" si="2"/>
        <v>聖伯多祿天主教小學</v>
      </c>
      <c r="E66" t="s">
        <v>1053</v>
      </c>
      <c r="F66" t="str">
        <f t="shared" ref="F66:F129" si="3">IF(E66="", LEFT(B66, FIND(CHAR(10), B66)), E66)</f>
        <v>聖伯多祿天主教小學</v>
      </c>
    </row>
    <row r="67" spans="1:6" ht="23.25">
      <c r="A67" t="s">
        <v>1054</v>
      </c>
      <c r="B67" s="5" t="s">
        <v>583</v>
      </c>
      <c r="C67" s="3">
        <v>75</v>
      </c>
      <c r="D67" s="18" t="str">
        <f t="shared" si="2"/>
        <v>聖公會田灣始南小學</v>
      </c>
      <c r="E67" t="s">
        <v>1054</v>
      </c>
      <c r="F67" t="str">
        <f t="shared" si="3"/>
        <v>聖公會田灣始南小學</v>
      </c>
    </row>
    <row r="68" spans="1:6" ht="23.25">
      <c r="A68" t="s">
        <v>1055</v>
      </c>
      <c r="B68" s="5" t="s">
        <v>584</v>
      </c>
      <c r="C68" s="3">
        <v>50</v>
      </c>
      <c r="D68" s="18" t="str">
        <f t="shared" si="2"/>
        <v>海怡寶血小學</v>
      </c>
      <c r="E68" t="s">
        <v>1055</v>
      </c>
      <c r="F68" t="str">
        <f t="shared" si="3"/>
        <v>海怡寶血小學</v>
      </c>
    </row>
    <row r="69" spans="1:6" ht="34.5">
      <c r="A69" t="s">
        <v>1056</v>
      </c>
      <c r="B69" s="5" t="s">
        <v>585</v>
      </c>
      <c r="C69" s="3">
        <v>50</v>
      </c>
      <c r="D69" s="18" t="str">
        <f t="shared" si="2"/>
        <v>香港南區官立小學</v>
      </c>
      <c r="E69" t="s">
        <v>1056</v>
      </c>
      <c r="F69" t="str">
        <f t="shared" si="3"/>
        <v>香港南區官立小學</v>
      </c>
    </row>
    <row r="70" spans="1:6" ht="23.25">
      <c r="A70" t="s">
        <v>1057</v>
      </c>
      <c r="B70" s="5" t="s">
        <v>586</v>
      </c>
      <c r="C70" s="3">
        <v>63</v>
      </c>
      <c r="D70" s="18" t="str">
        <f t="shared" si="2"/>
        <v>香港仔聖伯多祿天主教小學</v>
      </c>
      <c r="E70" t="s">
        <v>1057</v>
      </c>
      <c r="F70" t="str">
        <f t="shared" si="3"/>
        <v>香港仔聖伯多祿天主教小學</v>
      </c>
    </row>
    <row r="71" spans="1:6">
      <c r="A71" t="s">
        <v>1058</v>
      </c>
      <c r="B71" s="15" t="s">
        <v>587</v>
      </c>
      <c r="C71" s="3">
        <v>63</v>
      </c>
      <c r="D71" s="18" t="str">
        <f t="shared" si="2"/>
        <v>東華三院羅裕積小學</v>
      </c>
      <c r="E71" t="s">
        <v>1058</v>
      </c>
      <c r="F71" t="str">
        <f t="shared" si="3"/>
        <v>東華三院羅裕積小學</v>
      </c>
    </row>
    <row r="72" spans="1:6" ht="23.25">
      <c r="A72" t="s">
        <v>1059</v>
      </c>
      <c r="B72" s="5" t="s">
        <v>588</v>
      </c>
      <c r="C72" s="3">
        <v>38</v>
      </c>
      <c r="D72" s="18" t="str">
        <f t="shared" si="2"/>
        <v>廣東道官立小學</v>
      </c>
      <c r="E72" t="s">
        <v>1059</v>
      </c>
      <c r="F72" t="str">
        <f t="shared" si="3"/>
        <v>廣東道官立小學</v>
      </c>
    </row>
    <row r="73" spans="1:6" ht="23.25">
      <c r="A73" t="s">
        <v>1060</v>
      </c>
      <c r="B73" s="5" t="s">
        <v>589</v>
      </c>
      <c r="C73" s="3">
        <v>50</v>
      </c>
      <c r="D73" s="18" t="str">
        <f t="shared" si="2"/>
        <v>佐敦道官立小學</v>
      </c>
      <c r="E73" t="s">
        <v>1060</v>
      </c>
      <c r="F73" t="str">
        <f t="shared" si="3"/>
        <v>佐敦道官立小學</v>
      </c>
    </row>
    <row r="74" spans="1:6">
      <c r="A74" t="s">
        <v>1061</v>
      </c>
      <c r="B74" s="15" t="s">
        <v>590</v>
      </c>
      <c r="C74" s="3">
        <v>60</v>
      </c>
      <c r="D74" s="18" t="str">
        <f t="shared" si="2"/>
        <v>循道學校</v>
      </c>
      <c r="E74" t="s">
        <v>1061</v>
      </c>
      <c r="F74" t="str">
        <f t="shared" si="3"/>
        <v>循道學校</v>
      </c>
    </row>
    <row r="75" spans="1:6" ht="23.25">
      <c r="A75" t="s">
        <v>1062</v>
      </c>
      <c r="B75" s="5" t="s">
        <v>591</v>
      </c>
      <c r="C75" s="3">
        <v>75</v>
      </c>
      <c r="D75" s="18" t="str">
        <f t="shared" si="2"/>
        <v>油蔴地天主教小學</v>
      </c>
      <c r="E75" t="s">
        <v>1062</v>
      </c>
      <c r="F75" t="str">
        <f t="shared" si="3"/>
        <v>油蔴地天主教小學</v>
      </c>
    </row>
    <row r="76" spans="1:6" ht="23.25">
      <c r="A76" t="s">
        <v>1063</v>
      </c>
      <c r="B76" s="5" t="s">
        <v>592</v>
      </c>
      <c r="C76" s="3">
        <v>50</v>
      </c>
      <c r="D76" s="18" t="str">
        <f t="shared" si="2"/>
        <v>嘉諾撒聖瑪利學校</v>
      </c>
      <c r="E76" t="s">
        <v>1063</v>
      </c>
      <c r="F76" t="str">
        <f t="shared" si="3"/>
        <v>嘉諾撒聖瑪利學校</v>
      </c>
    </row>
    <row r="77" spans="1:6" ht="23.25">
      <c r="A77" t="s">
        <v>1064</v>
      </c>
      <c r="B77" s="5" t="s">
        <v>593</v>
      </c>
      <c r="C77" s="3">
        <v>60</v>
      </c>
      <c r="D77" s="18" t="str">
        <f t="shared" si="2"/>
        <v>德信學校</v>
      </c>
      <c r="E77" t="s">
        <v>1064</v>
      </c>
      <c r="F77" t="str">
        <f t="shared" si="3"/>
        <v>德信學校</v>
      </c>
    </row>
    <row r="78" spans="1:6">
      <c r="A78" t="s">
        <v>1065</v>
      </c>
      <c r="B78" s="15" t="s">
        <v>594</v>
      </c>
      <c r="C78" s="3">
        <v>63</v>
      </c>
      <c r="D78" s="18" t="str">
        <f t="shared" si="2"/>
        <v>東莞同鄉會方樹泉學校</v>
      </c>
      <c r="E78" t="s">
        <v>1065</v>
      </c>
      <c r="F78" t="str">
        <f t="shared" si="3"/>
        <v>東莞同鄉會方樹泉學校</v>
      </c>
    </row>
    <row r="79" spans="1:6" ht="23.25">
      <c r="A79" t="s">
        <v>1066</v>
      </c>
      <c r="B79" s="5" t="s">
        <v>595</v>
      </c>
      <c r="C79" s="3">
        <v>38</v>
      </c>
      <c r="D79" s="18" t="str">
        <f t="shared" si="2"/>
        <v>中華基督教會灣仔堂基道小學</v>
      </c>
      <c r="E79" t="s">
        <v>1066</v>
      </c>
      <c r="F79" t="str">
        <f t="shared" si="3"/>
        <v>中華基督教會灣仔堂基道小學</v>
      </c>
    </row>
    <row r="80" spans="1:6" ht="23.25">
      <c r="A80" t="s">
        <v>1067</v>
      </c>
      <c r="B80" s="5" t="s">
        <v>596</v>
      </c>
      <c r="C80" s="3">
        <v>30</v>
      </c>
      <c r="D80" s="18" t="str">
        <f t="shared" si="2"/>
        <v>油蔴地街坊會學校</v>
      </c>
      <c r="E80" t="s">
        <v>1067</v>
      </c>
      <c r="F80" t="str">
        <f t="shared" si="3"/>
        <v>油蔴地街坊會學校</v>
      </c>
    </row>
    <row r="81" spans="1:6" ht="34.5">
      <c r="A81" t="s">
        <v>1068</v>
      </c>
      <c r="B81" s="5" t="s">
        <v>597</v>
      </c>
      <c r="C81" s="3">
        <v>75</v>
      </c>
      <c r="D81" s="18" t="str">
        <f t="shared" si="2"/>
        <v>油蔴地天主教小學（海泓道）</v>
      </c>
      <c r="E81" t="s">
        <v>1068</v>
      </c>
      <c r="F81" t="str">
        <f t="shared" si="3"/>
        <v>油蔴地天主教小學（海泓道）</v>
      </c>
    </row>
    <row r="82" spans="1:6" ht="23.25">
      <c r="A82" t="s">
        <v>982</v>
      </c>
      <c r="B82" s="5" t="s">
        <v>598</v>
      </c>
      <c r="C82" s="3">
        <v>90</v>
      </c>
      <c r="D82" s="18" t="e">
        <f t="shared" si="2"/>
        <v>#VALUE!</v>
      </c>
      <c r="F82" t="str">
        <f t="shared" si="3"/>
        <v xml:space="preserve">中華基督教會協和小學
</v>
      </c>
    </row>
    <row r="83" spans="1:6" ht="23.25">
      <c r="A83" t="s">
        <v>1069</v>
      </c>
      <c r="B83" s="5" t="s">
        <v>599</v>
      </c>
      <c r="C83" s="3">
        <v>50</v>
      </c>
      <c r="D83" s="18" t="str">
        <f t="shared" si="2"/>
        <v>塘尾道官立小學</v>
      </c>
      <c r="E83" t="s">
        <v>1069</v>
      </c>
      <c r="F83" t="str">
        <f t="shared" si="3"/>
        <v>塘尾道官立小學</v>
      </c>
    </row>
    <row r="84" spans="1:6" ht="23.25">
      <c r="A84" t="s">
        <v>983</v>
      </c>
      <c r="B84" s="5" t="s">
        <v>600</v>
      </c>
      <c r="C84" s="3">
        <v>60</v>
      </c>
      <c r="D84" s="18" t="e">
        <f t="shared" si="2"/>
        <v>#VALUE!</v>
      </c>
      <c r="F84" t="str">
        <f t="shared" si="3"/>
        <v xml:space="preserve">聖公會基榮小學
</v>
      </c>
    </row>
    <row r="85" spans="1:6" ht="23.25">
      <c r="A85" t="s">
        <v>1070</v>
      </c>
      <c r="B85" s="5" t="s">
        <v>601</v>
      </c>
      <c r="C85" s="3">
        <v>25</v>
      </c>
      <c r="D85" s="18" t="str">
        <f t="shared" si="2"/>
        <v>鮮魚行學校</v>
      </c>
      <c r="E85" t="s">
        <v>1070</v>
      </c>
      <c r="F85" t="str">
        <f t="shared" si="3"/>
        <v>鮮魚行學校</v>
      </c>
    </row>
    <row r="86" spans="1:6" ht="23.25">
      <c r="A86" t="s">
        <v>1071</v>
      </c>
      <c r="B86" s="5" t="s">
        <v>602</v>
      </c>
      <c r="C86" s="3">
        <v>63</v>
      </c>
      <c r="D86" s="18" t="str">
        <f t="shared" si="2"/>
        <v>中華基督教會基全小學</v>
      </c>
      <c r="E86" t="s">
        <v>1071</v>
      </c>
      <c r="F86" t="str">
        <f t="shared" si="3"/>
        <v>中華基督教會基全小學</v>
      </c>
    </row>
    <row r="87" spans="1:6" ht="23.25">
      <c r="A87" t="s">
        <v>1072</v>
      </c>
      <c r="B87" s="5" t="s">
        <v>603</v>
      </c>
      <c r="C87" s="3">
        <v>63</v>
      </c>
      <c r="D87" s="18" t="str">
        <f t="shared" si="2"/>
        <v>路德會沙崙學校</v>
      </c>
      <c r="E87" t="s">
        <v>1072</v>
      </c>
      <c r="F87" t="str">
        <f t="shared" si="3"/>
        <v>路德會沙崙學校</v>
      </c>
    </row>
    <row r="88" spans="1:6" ht="23.25">
      <c r="A88" t="s">
        <v>1073</v>
      </c>
      <c r="B88" s="5" t="s">
        <v>604</v>
      </c>
      <c r="C88" s="3">
        <v>63</v>
      </c>
      <c r="D88" s="18" t="str">
        <f t="shared" si="2"/>
        <v>大角嘴天主教小學</v>
      </c>
      <c r="E88" t="s">
        <v>1073</v>
      </c>
      <c r="F88" t="str">
        <f t="shared" si="3"/>
        <v>大角嘴天主教小學</v>
      </c>
    </row>
    <row r="89" spans="1:6" ht="34.5">
      <c r="A89" t="s">
        <v>1074</v>
      </c>
      <c r="B89" s="5" t="s">
        <v>605</v>
      </c>
      <c r="C89" s="3">
        <v>75</v>
      </c>
      <c r="D89" s="18" t="str">
        <f t="shared" si="2"/>
        <v>大角嘴天主教小學（海帆道）</v>
      </c>
      <c r="E89" t="s">
        <v>1074</v>
      </c>
      <c r="F89" t="str">
        <f t="shared" si="3"/>
        <v>大角嘴天主教小學（海帆道）</v>
      </c>
    </row>
    <row r="90" spans="1:6" ht="23.25">
      <c r="A90" t="s">
        <v>1075</v>
      </c>
      <c r="B90" s="5" t="s">
        <v>606</v>
      </c>
      <c r="C90" s="3">
        <v>75</v>
      </c>
      <c r="D90" s="18" t="str">
        <f t="shared" si="2"/>
        <v>保良局何壽南小學</v>
      </c>
      <c r="E90" t="s">
        <v>1075</v>
      </c>
      <c r="F90" t="str">
        <f t="shared" si="3"/>
        <v>保良局何壽南小學</v>
      </c>
    </row>
    <row r="91" spans="1:6" ht="23.25">
      <c r="A91" t="s">
        <v>1076</v>
      </c>
      <c r="B91" s="5" t="s">
        <v>607</v>
      </c>
      <c r="C91" s="3">
        <v>25</v>
      </c>
      <c r="D91" s="18" t="str">
        <f t="shared" si="2"/>
        <v>九龍靈光小學</v>
      </c>
      <c r="E91" t="s">
        <v>1076</v>
      </c>
      <c r="F91" t="str">
        <f t="shared" si="3"/>
        <v>九龍靈光小學</v>
      </c>
    </row>
    <row r="92" spans="1:6" ht="23.25">
      <c r="A92" t="s">
        <v>1077</v>
      </c>
      <c r="B92" s="5" t="s">
        <v>608</v>
      </c>
      <c r="C92" s="3">
        <v>50</v>
      </c>
      <c r="D92" s="18" t="str">
        <f t="shared" si="2"/>
        <v>農圃道官立小學</v>
      </c>
      <c r="E92" t="s">
        <v>1077</v>
      </c>
      <c r="F92" t="str">
        <f t="shared" si="3"/>
        <v>農圃道官立小學</v>
      </c>
    </row>
    <row r="93" spans="1:6" ht="23.25">
      <c r="A93" t="s">
        <v>1078</v>
      </c>
      <c r="B93" s="5" t="s">
        <v>609</v>
      </c>
      <c r="C93" s="3">
        <v>63</v>
      </c>
      <c r="D93" s="18" t="str">
        <f t="shared" si="2"/>
        <v>馬頭涌官立小學</v>
      </c>
      <c r="E93" t="s">
        <v>1078</v>
      </c>
      <c r="F93" t="str">
        <f t="shared" si="3"/>
        <v>馬頭涌官立小學</v>
      </c>
    </row>
    <row r="94" spans="1:6" ht="34.5">
      <c r="A94" t="s">
        <v>1079</v>
      </c>
      <c r="B94" s="5" t="s">
        <v>610</v>
      </c>
      <c r="C94" s="3">
        <v>63</v>
      </c>
      <c r="D94" s="18" t="str">
        <f t="shared" si="2"/>
        <v>聖公會聖十架小學</v>
      </c>
      <c r="E94" t="s">
        <v>1079</v>
      </c>
      <c r="F94" t="str">
        <f t="shared" si="3"/>
        <v>聖公會聖十架小學</v>
      </c>
    </row>
    <row r="95" spans="1:6" ht="23.25">
      <c r="A95" s="1" t="s">
        <v>1433</v>
      </c>
      <c r="B95" s="5" t="s">
        <v>611</v>
      </c>
      <c r="C95" s="3">
        <v>75</v>
      </c>
      <c r="D95" s="18" t="str">
        <f t="shared" si="2"/>
        <v>陳瑞祺（喇沙）小學
Chan Sui Ki</v>
      </c>
      <c r="E95" t="s">
        <v>1080</v>
      </c>
      <c r="F95" t="str">
        <f t="shared" si="3"/>
        <v>陳瑞祺（喇沙）小學
Chan Sui Ki</v>
      </c>
    </row>
    <row r="96" spans="1:6" ht="23.25">
      <c r="A96" t="s">
        <v>1081</v>
      </c>
      <c r="B96" s="5" t="s">
        <v>612</v>
      </c>
      <c r="C96" s="3">
        <v>38</v>
      </c>
      <c r="D96" s="18" t="str">
        <f t="shared" si="2"/>
        <v>聖公會牧愛小學</v>
      </c>
      <c r="E96" t="s">
        <v>1081</v>
      </c>
      <c r="F96" t="str">
        <f t="shared" si="3"/>
        <v>聖公會牧愛小學</v>
      </c>
    </row>
    <row r="97" spans="1:6" ht="23.25">
      <c r="A97" t="s">
        <v>1082</v>
      </c>
      <c r="B97" s="5" t="s">
        <v>613</v>
      </c>
      <c r="C97" s="3">
        <v>45</v>
      </c>
      <c r="D97" s="18" t="str">
        <f t="shared" si="2"/>
        <v>協恩中學附屬小學</v>
      </c>
      <c r="E97" t="s">
        <v>1082</v>
      </c>
      <c r="F97" t="str">
        <f t="shared" si="3"/>
        <v>協恩中學附屬小學</v>
      </c>
    </row>
    <row r="98" spans="1:6" ht="23.25">
      <c r="A98" t="s">
        <v>1083</v>
      </c>
      <c r="B98" s="5" t="s">
        <v>614</v>
      </c>
      <c r="C98" s="3">
        <v>38</v>
      </c>
      <c r="D98" s="18" t="str">
        <f t="shared" si="2"/>
        <v>聖匠小學</v>
      </c>
      <c r="E98" t="s">
        <v>1083</v>
      </c>
      <c r="F98" t="str">
        <f t="shared" si="3"/>
        <v>聖匠小學</v>
      </c>
    </row>
    <row r="99" spans="1:6" ht="23.25">
      <c r="A99" t="s">
        <v>1084</v>
      </c>
      <c r="B99" s="5" t="s">
        <v>615</v>
      </c>
      <c r="C99" s="3">
        <v>50</v>
      </c>
      <c r="D99" s="18" t="str">
        <f t="shared" si="2"/>
        <v>合一堂學校</v>
      </c>
      <c r="E99" t="s">
        <v>1084</v>
      </c>
      <c r="F99" t="str">
        <f t="shared" si="3"/>
        <v>合一堂學校</v>
      </c>
    </row>
    <row r="100" spans="1:6" ht="23.25">
      <c r="A100" t="s">
        <v>1085</v>
      </c>
      <c r="B100" s="5" t="s">
        <v>616</v>
      </c>
      <c r="C100" s="3">
        <v>25</v>
      </c>
      <c r="D100" s="18" t="str">
        <f t="shared" si="2"/>
        <v>基督教香港信義會紅磡信義學校</v>
      </c>
      <c r="E100" t="s">
        <v>1085</v>
      </c>
      <c r="F100" t="str">
        <f t="shared" si="3"/>
        <v>基督教香港信義會紅磡信義學校</v>
      </c>
    </row>
    <row r="101" spans="1:6" ht="23.25">
      <c r="A101" t="s">
        <v>1086</v>
      </c>
      <c r="B101" s="5" t="s">
        <v>617</v>
      </c>
      <c r="C101" s="3">
        <v>25</v>
      </c>
      <c r="D101" s="18" t="str">
        <f t="shared" si="2"/>
        <v>九龍婦女福利會李炳紀念學校</v>
      </c>
      <c r="E101" t="s">
        <v>1086</v>
      </c>
      <c r="F101" t="str">
        <f t="shared" si="3"/>
        <v>九龍婦女福利會李炳紀念學校</v>
      </c>
    </row>
    <row r="102" spans="1:6" ht="23.25">
      <c r="A102" t="s">
        <v>1087</v>
      </c>
      <c r="B102" s="5" t="s">
        <v>618</v>
      </c>
      <c r="C102" s="3">
        <v>50</v>
      </c>
      <c r="D102" s="18" t="str">
        <f t="shared" si="2"/>
        <v>天主教領島學校</v>
      </c>
      <c r="E102" t="s">
        <v>1087</v>
      </c>
      <c r="F102" t="str">
        <f t="shared" si="3"/>
        <v>天主教領島學校</v>
      </c>
    </row>
    <row r="103" spans="1:6" ht="23.25">
      <c r="A103" t="s">
        <v>1088</v>
      </c>
      <c r="B103" s="5" t="s">
        <v>619</v>
      </c>
      <c r="C103" s="3">
        <v>63</v>
      </c>
      <c r="D103" s="18" t="str">
        <f t="shared" si="2"/>
        <v>獻主會小學</v>
      </c>
      <c r="E103" t="s">
        <v>1088</v>
      </c>
      <c r="F103" t="str">
        <f t="shared" si="3"/>
        <v>獻主會小學</v>
      </c>
    </row>
    <row r="104" spans="1:6" ht="23.25">
      <c r="A104" t="s">
        <v>1089</v>
      </c>
      <c r="B104" s="5" t="s">
        <v>620</v>
      </c>
      <c r="C104" s="3">
        <v>60</v>
      </c>
      <c r="D104" s="18" t="str">
        <f t="shared" si="2"/>
        <v>聖羅撒學校</v>
      </c>
      <c r="E104" t="s">
        <v>1089</v>
      </c>
      <c r="F104" t="str">
        <f t="shared" si="3"/>
        <v>聖羅撒學校</v>
      </c>
    </row>
    <row r="105" spans="1:6" ht="45.75">
      <c r="A105" t="s">
        <v>1090</v>
      </c>
      <c r="B105" s="5" t="s">
        <v>997</v>
      </c>
      <c r="C105" s="3">
        <v>38</v>
      </c>
      <c r="D105" s="18" t="str">
        <f t="shared" si="2"/>
        <v>中華基督教會灣仔堂基道小學（九龍城）</v>
      </c>
      <c r="E105" t="s">
        <v>1090</v>
      </c>
      <c r="F105" t="str">
        <f t="shared" si="3"/>
        <v>中華基督教會灣仔堂基道小學（九龍城）</v>
      </c>
    </row>
    <row r="106" spans="1:6" ht="23.25">
      <c r="A106" t="s">
        <v>1091</v>
      </c>
      <c r="B106" s="5" t="s">
        <v>621</v>
      </c>
      <c r="C106" s="3">
        <v>38</v>
      </c>
      <c r="D106" s="18" t="str">
        <f t="shared" si="2"/>
        <v>獻主會聖馬善樂小學</v>
      </c>
      <c r="E106" t="s">
        <v>1091</v>
      </c>
      <c r="F106" t="str">
        <f t="shared" si="3"/>
        <v>獻主會聖馬善樂小學</v>
      </c>
    </row>
    <row r="107" spans="1:6" ht="23.25">
      <c r="A107" t="s">
        <v>1092</v>
      </c>
      <c r="B107" s="5" t="s">
        <v>622</v>
      </c>
      <c r="C107" s="3">
        <v>38</v>
      </c>
      <c r="D107" s="18" t="str">
        <f t="shared" si="2"/>
        <v>天神嘉諾撒學校</v>
      </c>
      <c r="E107" t="s">
        <v>1092</v>
      </c>
      <c r="F107" t="str">
        <f t="shared" si="3"/>
        <v>天神嘉諾撒學校</v>
      </c>
    </row>
    <row r="108" spans="1:6" ht="23.25">
      <c r="A108" t="s">
        <v>1093</v>
      </c>
      <c r="B108" s="5" t="s">
        <v>623</v>
      </c>
      <c r="C108" s="3">
        <v>50</v>
      </c>
      <c r="D108" s="18" t="str">
        <f t="shared" si="2"/>
        <v>聖公會奉基小學</v>
      </c>
      <c r="E108" t="s">
        <v>1093</v>
      </c>
      <c r="F108" t="str">
        <f t="shared" si="3"/>
        <v>聖公會奉基小學</v>
      </c>
    </row>
    <row r="109" spans="1:6" ht="23.25">
      <c r="A109" t="s">
        <v>1094</v>
      </c>
      <c r="B109" s="5" t="s">
        <v>624</v>
      </c>
      <c r="C109" s="3">
        <v>38</v>
      </c>
      <c r="D109" s="18" t="str">
        <f t="shared" si="2"/>
        <v>聖公會聖提摩太小學</v>
      </c>
      <c r="E109" t="s">
        <v>1094</v>
      </c>
      <c r="F109" t="str">
        <f t="shared" si="3"/>
        <v>聖公會聖提摩太小學</v>
      </c>
    </row>
    <row r="110" spans="1:6" ht="23.25">
      <c r="A110" t="s">
        <v>1095</v>
      </c>
      <c r="B110" s="5" t="s">
        <v>625</v>
      </c>
      <c r="C110" s="3">
        <v>63</v>
      </c>
      <c r="D110" s="18" t="str">
        <f t="shared" si="2"/>
        <v>葛量洪校友會黃埔學校</v>
      </c>
      <c r="E110" t="s">
        <v>1095</v>
      </c>
      <c r="F110" t="str">
        <f t="shared" si="3"/>
        <v>葛量洪校友會黃埔學校</v>
      </c>
    </row>
    <row r="111" spans="1:6" ht="23.25">
      <c r="A111" t="s">
        <v>984</v>
      </c>
      <c r="B111" s="5" t="s">
        <v>626</v>
      </c>
      <c r="C111" s="3">
        <v>75</v>
      </c>
      <c r="D111" s="18" t="e">
        <f t="shared" si="2"/>
        <v>#VALUE!</v>
      </c>
      <c r="F111" t="str">
        <f t="shared" si="3"/>
        <v xml:space="preserve">黃埔宣道小學
</v>
      </c>
    </row>
    <row r="112" spans="1:6" ht="34.5">
      <c r="A112" t="s">
        <v>1096</v>
      </c>
      <c r="B112" s="5" t="s">
        <v>627</v>
      </c>
      <c r="C112" s="3">
        <v>63</v>
      </c>
      <c r="D112" s="18" t="str">
        <f t="shared" si="2"/>
        <v>馬頭涌官立小學（紅磡灣）</v>
      </c>
      <c r="E112" t="s">
        <v>1096</v>
      </c>
      <c r="F112" t="str">
        <f t="shared" si="3"/>
        <v>馬頭涌官立小學（紅磡灣）</v>
      </c>
    </row>
    <row r="113" spans="1:6" ht="34.5">
      <c r="A113" t="s">
        <v>1097</v>
      </c>
      <c r="B113" s="5" t="s">
        <v>628</v>
      </c>
      <c r="C113" s="3">
        <v>50</v>
      </c>
      <c r="D113" s="18" t="str">
        <f t="shared" si="2"/>
        <v>聖公會奉基千禧小學</v>
      </c>
      <c r="E113" t="s">
        <v>1097</v>
      </c>
      <c r="F113" t="str">
        <f t="shared" si="3"/>
        <v>聖公會奉基千禧小學</v>
      </c>
    </row>
    <row r="114" spans="1:6" ht="23.25">
      <c r="A114" t="s">
        <v>1098</v>
      </c>
      <c r="B114" s="5" t="s">
        <v>629</v>
      </c>
      <c r="C114" s="3">
        <v>50</v>
      </c>
      <c r="D114" s="18" t="str">
        <f t="shared" si="2"/>
        <v>福榮街官立小學</v>
      </c>
      <c r="E114" t="s">
        <v>1098</v>
      </c>
      <c r="F114" t="str">
        <f t="shared" si="3"/>
        <v>福榮街官立小學</v>
      </c>
    </row>
    <row r="115" spans="1:6" ht="23.25">
      <c r="A115" t="s">
        <v>1099</v>
      </c>
      <c r="B115" s="5" t="s">
        <v>630</v>
      </c>
      <c r="C115" s="3">
        <v>63</v>
      </c>
      <c r="D115" s="18" t="str">
        <f t="shared" si="2"/>
        <v>李鄭屋官立小學</v>
      </c>
      <c r="E115" t="s">
        <v>1099</v>
      </c>
      <c r="F115" t="str">
        <f t="shared" si="3"/>
        <v>李鄭屋官立小學</v>
      </c>
    </row>
    <row r="116" spans="1:6" ht="23.25">
      <c r="A116" t="s">
        <v>985</v>
      </c>
      <c r="B116" s="5" t="s">
        <v>631</v>
      </c>
      <c r="C116" s="3">
        <v>60</v>
      </c>
      <c r="D116" s="18" t="e">
        <f t="shared" si="2"/>
        <v>#VALUE!</v>
      </c>
      <c r="F116" t="str">
        <f t="shared" si="3"/>
        <v xml:space="preserve">聖公會聖紀文小學
</v>
      </c>
    </row>
    <row r="117" spans="1:6" ht="23.25">
      <c r="A117" t="s">
        <v>1100</v>
      </c>
      <c r="B117" s="5" t="s">
        <v>632</v>
      </c>
      <c r="C117" s="3">
        <v>50</v>
      </c>
      <c r="D117" s="18" t="str">
        <f t="shared" si="2"/>
        <v>天主教善導小學</v>
      </c>
      <c r="E117" t="s">
        <v>1100</v>
      </c>
      <c r="F117" t="str">
        <f t="shared" si="3"/>
        <v>天主教善導小學</v>
      </c>
    </row>
    <row r="118" spans="1:6" ht="23.25">
      <c r="A118" t="s">
        <v>986</v>
      </c>
      <c r="B118" s="5" t="s">
        <v>633</v>
      </c>
      <c r="C118" s="3">
        <v>60</v>
      </c>
      <c r="D118" s="18" t="e">
        <f t="shared" si="2"/>
        <v>#VALUE!</v>
      </c>
      <c r="F118" t="str">
        <f t="shared" si="3"/>
        <v xml:space="preserve">大坑東宣道小學
</v>
      </c>
    </row>
    <row r="119" spans="1:6">
      <c r="A119" t="s">
        <v>1101</v>
      </c>
      <c r="B119" s="15" t="s">
        <v>634</v>
      </c>
      <c r="C119" s="3">
        <v>25</v>
      </c>
      <c r="D119" s="18" t="str">
        <f t="shared" si="2"/>
        <v>基督教香港信義會深信學校</v>
      </c>
      <c r="E119" t="s">
        <v>1101</v>
      </c>
      <c r="F119" t="str">
        <f t="shared" si="3"/>
        <v>基督教香港信義會深信學校</v>
      </c>
    </row>
    <row r="120" spans="1:6" ht="23.25">
      <c r="A120" t="s">
        <v>1102</v>
      </c>
      <c r="B120" s="5" t="s">
        <v>635</v>
      </c>
      <c r="C120" s="3">
        <v>38</v>
      </c>
      <c r="D120" s="18" t="str">
        <f t="shared" si="2"/>
        <v>五邑工商總會學校</v>
      </c>
      <c r="E120" t="s">
        <v>1102</v>
      </c>
      <c r="F120" t="str">
        <f t="shared" si="3"/>
        <v>五邑工商總會學校</v>
      </c>
    </row>
    <row r="121" spans="1:6" ht="23.25">
      <c r="A121" t="s">
        <v>1103</v>
      </c>
      <c r="B121" s="5" t="s">
        <v>636</v>
      </c>
      <c r="C121" s="3">
        <v>50</v>
      </c>
      <c r="D121" s="18" t="str">
        <f t="shared" si="2"/>
        <v>旅港開平商會學校</v>
      </c>
      <c r="E121" t="s">
        <v>1103</v>
      </c>
      <c r="F121" t="str">
        <f t="shared" si="3"/>
        <v>旅港開平商會學校</v>
      </c>
    </row>
    <row r="122" spans="1:6" ht="23.25">
      <c r="A122" t="s">
        <v>1104</v>
      </c>
      <c r="B122" s="5" t="s">
        <v>637</v>
      </c>
      <c r="C122" s="3">
        <v>75</v>
      </c>
      <c r="D122" s="18" t="str">
        <f t="shared" si="2"/>
        <v>寶血會嘉靈學校</v>
      </c>
      <c r="E122" t="s">
        <v>1104</v>
      </c>
      <c r="F122" t="str">
        <f t="shared" si="3"/>
        <v>寶血會嘉靈學校</v>
      </c>
    </row>
    <row r="123" spans="1:6" ht="23.25">
      <c r="A123" t="s">
        <v>1105</v>
      </c>
      <c r="B123" s="5" t="s">
        <v>638</v>
      </c>
      <c r="C123" s="3">
        <v>50</v>
      </c>
      <c r="D123" s="18" t="str">
        <f t="shared" si="2"/>
        <v>白田天主教小學</v>
      </c>
      <c r="E123" t="s">
        <v>1105</v>
      </c>
      <c r="F123" t="str">
        <f t="shared" si="3"/>
        <v>白田天主教小學</v>
      </c>
    </row>
    <row r="124" spans="1:6" ht="23.25">
      <c r="A124" t="s">
        <v>1106</v>
      </c>
      <c r="B124" s="5" t="s">
        <v>639</v>
      </c>
      <c r="C124" s="3">
        <v>50</v>
      </c>
      <c r="D124" s="18" t="str">
        <f t="shared" si="2"/>
        <v>聖公會基愛小學</v>
      </c>
      <c r="E124" t="s">
        <v>1106</v>
      </c>
      <c r="F124" t="str">
        <f t="shared" si="3"/>
        <v>聖公會基愛小學</v>
      </c>
    </row>
    <row r="125" spans="1:6" ht="23.25">
      <c r="A125" t="s">
        <v>1107</v>
      </c>
      <c r="B125" s="5" t="s">
        <v>640</v>
      </c>
      <c r="C125" s="3">
        <v>45</v>
      </c>
      <c r="D125" s="18" t="str">
        <f t="shared" si="2"/>
        <v>聖公會聖多馬小學</v>
      </c>
      <c r="E125" t="s">
        <v>1107</v>
      </c>
      <c r="F125" t="str">
        <f t="shared" si="3"/>
        <v>聖公會聖多馬小學</v>
      </c>
    </row>
    <row r="126" spans="1:6" ht="23.25">
      <c r="A126" t="s">
        <v>1108</v>
      </c>
      <c r="B126" s="5" t="s">
        <v>641</v>
      </c>
      <c r="C126" s="3">
        <v>25</v>
      </c>
      <c r="D126" s="18" t="str">
        <f t="shared" si="2"/>
        <v>深水埔街坊福利會小學</v>
      </c>
      <c r="E126" t="s">
        <v>1108</v>
      </c>
      <c r="F126" t="str">
        <f t="shared" si="3"/>
        <v>深水埔街坊福利會小學</v>
      </c>
    </row>
    <row r="127" spans="1:6" ht="23.25">
      <c r="A127" t="s">
        <v>1109</v>
      </c>
      <c r="B127" s="5" t="s">
        <v>642</v>
      </c>
      <c r="C127" s="3">
        <v>60</v>
      </c>
      <c r="D127" s="18" t="str">
        <f t="shared" si="2"/>
        <v>聖方濟愛德小學</v>
      </c>
      <c r="E127" t="s">
        <v>1109</v>
      </c>
      <c r="F127" t="str">
        <f t="shared" si="3"/>
        <v>聖方濟愛德小學</v>
      </c>
    </row>
    <row r="128" spans="1:6" ht="34.5">
      <c r="A128" t="s">
        <v>1110</v>
      </c>
      <c r="B128" s="5" t="s">
        <v>643</v>
      </c>
      <c r="C128" s="3">
        <v>25</v>
      </c>
      <c r="D128" s="18" t="str">
        <f t="shared" si="2"/>
        <v>香港四邑商工總會新會商會學校</v>
      </c>
      <c r="E128" t="s">
        <v>1110</v>
      </c>
      <c r="F128" t="str">
        <f t="shared" si="3"/>
        <v>香港四邑商工總會新會商會學校</v>
      </c>
    </row>
    <row r="129" spans="1:6" ht="23.25">
      <c r="A129" t="s">
        <v>1111</v>
      </c>
      <c r="B129" s="5" t="s">
        <v>644</v>
      </c>
      <c r="C129" s="3">
        <v>75</v>
      </c>
      <c r="D129" s="18" t="str">
        <f t="shared" ref="D129:D192" si="4">TRIM(LEFT(B129, FIND("(", B129, 1)-1))</f>
        <v>荔枝角天主教小學</v>
      </c>
      <c r="E129" t="s">
        <v>1111</v>
      </c>
      <c r="F129" t="str">
        <f t="shared" si="3"/>
        <v>荔枝角天主教小學</v>
      </c>
    </row>
    <row r="130" spans="1:6" ht="23.25">
      <c r="A130" t="s">
        <v>1112</v>
      </c>
      <c r="B130" s="5" t="s">
        <v>645</v>
      </c>
      <c r="C130" s="3">
        <v>63</v>
      </c>
      <c r="D130" s="18" t="str">
        <f t="shared" si="4"/>
        <v>深水埗官立小學</v>
      </c>
      <c r="E130" t="s">
        <v>1112</v>
      </c>
      <c r="F130" t="str">
        <f t="shared" ref="F130:F193" si="5">IF(E130="", LEFT(B130, FIND(CHAR(10), B130)), E130)</f>
        <v>深水埗官立小學</v>
      </c>
    </row>
    <row r="131" spans="1:6" ht="23.25">
      <c r="A131" t="s">
        <v>1113</v>
      </c>
      <c r="B131" s="5" t="s">
        <v>646</v>
      </c>
      <c r="C131" s="3">
        <v>90</v>
      </c>
      <c r="D131" s="18" t="str">
        <f t="shared" si="4"/>
        <v>聖公會基福小學</v>
      </c>
      <c r="E131" t="s">
        <v>1113</v>
      </c>
      <c r="F131" t="str">
        <f t="shared" si="5"/>
        <v>聖公會基福小學</v>
      </c>
    </row>
    <row r="132" spans="1:6" ht="23.25">
      <c r="A132" t="s">
        <v>1114</v>
      </c>
      <c r="B132" s="5" t="s">
        <v>647</v>
      </c>
      <c r="C132" s="3">
        <v>90</v>
      </c>
      <c r="D132" s="18" t="str">
        <f t="shared" si="4"/>
        <v>聖公會聖安德烈小學</v>
      </c>
      <c r="E132" t="s">
        <v>1114</v>
      </c>
      <c r="F132" t="str">
        <f t="shared" si="5"/>
        <v>聖公會聖安德烈小學</v>
      </c>
    </row>
    <row r="133" spans="1:6" ht="23.25">
      <c r="A133" t="s">
        <v>1115</v>
      </c>
      <c r="B133" s="5" t="s">
        <v>648</v>
      </c>
      <c r="C133" s="3">
        <v>50</v>
      </c>
      <c r="D133" s="18" t="str">
        <f t="shared" si="4"/>
        <v>瑪利諾神父教會學校（小學部）</v>
      </c>
      <c r="E133" t="s">
        <v>1115</v>
      </c>
      <c r="F133" t="str">
        <f t="shared" si="5"/>
        <v>瑪利諾神父教會學校（小學部）</v>
      </c>
    </row>
    <row r="134" spans="1:6" ht="34.5">
      <c r="A134" t="s">
        <v>1116</v>
      </c>
      <c r="B134" s="5" t="s">
        <v>649</v>
      </c>
      <c r="C134" s="3">
        <v>75</v>
      </c>
      <c r="D134" s="18" t="str">
        <f t="shared" si="4"/>
        <v>中華基督教會協和小學（長沙灣）</v>
      </c>
      <c r="E134" t="s">
        <v>1116</v>
      </c>
      <c r="F134" t="str">
        <f t="shared" si="5"/>
        <v>中華基督教會協和小學（長沙灣）</v>
      </c>
    </row>
    <row r="135" spans="1:6" ht="23.25">
      <c r="A135" t="s">
        <v>1117</v>
      </c>
      <c r="B135" s="5" t="s">
        <v>650</v>
      </c>
      <c r="C135" s="3">
        <v>13</v>
      </c>
      <c r="D135" s="18" t="str">
        <f t="shared" si="4"/>
        <v>耀山學校</v>
      </c>
      <c r="E135" t="s">
        <v>1117</v>
      </c>
      <c r="F135" t="str">
        <f t="shared" si="5"/>
        <v>耀山學校</v>
      </c>
    </row>
    <row r="136" spans="1:6" ht="23.25">
      <c r="A136" t="s">
        <v>1118</v>
      </c>
      <c r="B136" s="5" t="s">
        <v>651</v>
      </c>
      <c r="C136" s="3">
        <v>50</v>
      </c>
      <c r="D136" s="18" t="str">
        <f t="shared" si="4"/>
        <v>華德學校</v>
      </c>
      <c r="E136" t="s">
        <v>1118</v>
      </c>
      <c r="F136" t="str">
        <f t="shared" si="5"/>
        <v>華德學校</v>
      </c>
    </row>
    <row r="137" spans="1:6" ht="23.25">
      <c r="A137" t="s">
        <v>1119</v>
      </c>
      <c r="B137" s="5" t="s">
        <v>652</v>
      </c>
      <c r="C137" s="3">
        <v>30</v>
      </c>
      <c r="D137" s="18" t="str">
        <f t="shared" si="4"/>
        <v>拔萃小學</v>
      </c>
      <c r="E137" t="s">
        <v>1119</v>
      </c>
      <c r="F137" t="str">
        <f t="shared" si="5"/>
        <v>拔萃小學</v>
      </c>
    </row>
    <row r="138" spans="1:6" ht="23.25">
      <c r="A138" t="s">
        <v>1120</v>
      </c>
      <c r="B138" s="5" t="s">
        <v>653</v>
      </c>
      <c r="C138" s="3">
        <v>45</v>
      </c>
      <c r="D138" s="18" t="str">
        <f t="shared" si="4"/>
        <v>嘉諾撒聖家學校</v>
      </c>
      <c r="E138" t="s">
        <v>1120</v>
      </c>
      <c r="F138" t="str">
        <f t="shared" si="5"/>
        <v>嘉諾撒聖家學校</v>
      </c>
    </row>
    <row r="139" spans="1:6" ht="23.25">
      <c r="A139" t="s">
        <v>1121</v>
      </c>
      <c r="B139" s="5" t="s">
        <v>654</v>
      </c>
      <c r="C139" s="3">
        <v>90</v>
      </c>
      <c r="D139" s="18" t="str">
        <f t="shared" si="4"/>
        <v>喇沙小學</v>
      </c>
      <c r="E139" t="s">
        <v>1121</v>
      </c>
      <c r="F139" t="str">
        <f t="shared" si="5"/>
        <v>喇沙小學</v>
      </c>
    </row>
    <row r="140" spans="1:6" ht="23.25">
      <c r="A140" t="s">
        <v>1122</v>
      </c>
      <c r="B140" s="5" t="s">
        <v>655</v>
      </c>
      <c r="C140" s="3">
        <v>38</v>
      </c>
      <c r="D140" s="18" t="str">
        <f t="shared" si="4"/>
        <v>樂善堂小學</v>
      </c>
      <c r="E140" t="s">
        <v>1122</v>
      </c>
      <c r="F140" t="str">
        <f t="shared" si="5"/>
        <v>樂善堂小學</v>
      </c>
    </row>
    <row r="141" spans="1:6" ht="34.5">
      <c r="A141" t="s">
        <v>1123</v>
      </c>
      <c r="B141" s="5" t="s">
        <v>656</v>
      </c>
      <c r="C141" s="3">
        <v>75</v>
      </c>
      <c r="D141" s="18" t="str">
        <f t="shared" si="4"/>
        <v>瑪利諾修院學校（小學部）</v>
      </c>
      <c r="E141" t="s">
        <v>1123</v>
      </c>
      <c r="F141" t="str">
        <f t="shared" si="5"/>
        <v>瑪利諾修院學校（小學部）</v>
      </c>
    </row>
    <row r="142" spans="1:6" ht="23.25">
      <c r="A142" t="s">
        <v>1124</v>
      </c>
      <c r="B142" s="5" t="s">
        <v>657</v>
      </c>
      <c r="C142" s="3">
        <v>50</v>
      </c>
      <c r="D142" s="18" t="str">
        <f t="shared" si="4"/>
        <v>九龍塘官立小學</v>
      </c>
      <c r="E142" t="s">
        <v>1124</v>
      </c>
      <c r="F142" t="str">
        <f t="shared" si="5"/>
        <v>九龍塘官立小學</v>
      </c>
    </row>
    <row r="143" spans="1:6" ht="34.5">
      <c r="A143" t="s">
        <v>1125</v>
      </c>
      <c r="B143" s="5" t="s">
        <v>658</v>
      </c>
      <c r="C143" s="3">
        <v>60</v>
      </c>
      <c r="D143" s="18" t="str">
        <f t="shared" si="4"/>
        <v>嘉諾撒聖家學校（九龍塘）</v>
      </c>
      <c r="E143" t="s">
        <v>1125</v>
      </c>
      <c r="F143" t="str">
        <f t="shared" si="5"/>
        <v>嘉諾撒聖家學校（九龍塘）</v>
      </c>
    </row>
    <row r="144" spans="1:6" ht="34.5">
      <c r="A144" s="1" t="s">
        <v>1427</v>
      </c>
      <c r="B144" s="5" t="s">
        <v>659</v>
      </c>
      <c r="C144" s="3">
        <v>60</v>
      </c>
      <c r="D144" s="18" t="str">
        <f t="shared" si="4"/>
        <v>中華基督教會基華小學（九龍塘）
CCC Kei Wa Primary School</v>
      </c>
      <c r="E144" t="s">
        <v>1126</v>
      </c>
      <c r="F144" t="str">
        <f t="shared" si="5"/>
        <v>中華基督教會基華小學（九龍塘）
CCC Kei Wa Primary School</v>
      </c>
    </row>
    <row r="145" spans="1:6" ht="34.5">
      <c r="A145" t="s">
        <v>1127</v>
      </c>
      <c r="B145" s="5" t="s">
        <v>660</v>
      </c>
      <c r="C145" s="3">
        <v>50</v>
      </c>
      <c r="D145" s="18" t="str">
        <f t="shared" si="4"/>
        <v>九龍塘天主教華德學校</v>
      </c>
      <c r="E145" t="s">
        <v>1127</v>
      </c>
      <c r="F145" t="str">
        <f t="shared" si="5"/>
        <v>九龍塘天主教華德學校</v>
      </c>
    </row>
    <row r="146" spans="1:6" ht="23.25">
      <c r="A146" t="s">
        <v>1128</v>
      </c>
      <c r="B146" s="5" t="s">
        <v>661</v>
      </c>
      <c r="C146" s="3">
        <v>50</v>
      </c>
      <c r="D146" s="18" t="str">
        <f t="shared" si="4"/>
        <v>黃大仙官立小學</v>
      </c>
      <c r="E146" t="s">
        <v>1128</v>
      </c>
      <c r="F146" t="str">
        <f t="shared" si="5"/>
        <v>黃大仙官立小學</v>
      </c>
    </row>
    <row r="147" spans="1:6" ht="23.25">
      <c r="A147" t="s">
        <v>1129</v>
      </c>
      <c r="B147" s="5" t="s">
        <v>662</v>
      </c>
      <c r="C147" s="3">
        <v>50</v>
      </c>
      <c r="D147" s="18" t="str">
        <f t="shared" si="4"/>
        <v>浸信會天虹小學</v>
      </c>
      <c r="E147" t="s">
        <v>1129</v>
      </c>
      <c r="F147" t="str">
        <f t="shared" si="5"/>
        <v>浸信會天虹小學</v>
      </c>
    </row>
    <row r="148" spans="1:6" ht="23.25">
      <c r="A148" t="s">
        <v>1130</v>
      </c>
      <c r="B148" s="5" t="s">
        <v>663</v>
      </c>
      <c r="C148" s="3">
        <v>50</v>
      </c>
      <c r="D148" s="18" t="str">
        <f t="shared" si="4"/>
        <v>福德學校</v>
      </c>
      <c r="E148" t="s">
        <v>1130</v>
      </c>
      <c r="F148" t="str">
        <f t="shared" si="5"/>
        <v>福德學校</v>
      </c>
    </row>
    <row r="149" spans="1:6" ht="23.25">
      <c r="A149" t="s">
        <v>1131</v>
      </c>
      <c r="B149" s="5" t="s">
        <v>664</v>
      </c>
      <c r="C149" s="3">
        <v>50</v>
      </c>
      <c r="D149" s="18" t="str">
        <f t="shared" si="4"/>
        <v>嘉諾撒小學</v>
      </c>
      <c r="E149" t="s">
        <v>1131</v>
      </c>
      <c r="F149" t="str">
        <f t="shared" si="5"/>
        <v>嘉諾撒小學</v>
      </c>
    </row>
    <row r="150" spans="1:6" ht="23.25">
      <c r="A150" t="s">
        <v>1132</v>
      </c>
      <c r="B150" s="5" t="s">
        <v>665</v>
      </c>
      <c r="C150" s="3">
        <v>50</v>
      </c>
      <c r="D150" s="18" t="str">
        <f t="shared" si="4"/>
        <v>孔教學院大成小學</v>
      </c>
      <c r="E150" t="s">
        <v>1132</v>
      </c>
      <c r="F150" t="str">
        <f t="shared" si="5"/>
        <v>孔教學院大成小學</v>
      </c>
    </row>
    <row r="151" spans="1:6" ht="23.25">
      <c r="A151" t="s">
        <v>1133</v>
      </c>
      <c r="B151" s="5" t="s">
        <v>666</v>
      </c>
      <c r="C151" s="3">
        <v>60</v>
      </c>
      <c r="D151" s="18" t="str">
        <f t="shared" si="4"/>
        <v>天主教伍華小學</v>
      </c>
      <c r="E151" t="s">
        <v>1133</v>
      </c>
      <c r="F151" t="str">
        <f t="shared" si="5"/>
        <v>天主教伍華小學</v>
      </c>
    </row>
    <row r="152" spans="1:6" ht="23.25">
      <c r="A152" t="s">
        <v>1134</v>
      </c>
      <c r="B152" s="5" t="s">
        <v>667</v>
      </c>
      <c r="C152" s="3">
        <v>50</v>
      </c>
      <c r="D152" s="18" t="str">
        <f t="shared" si="4"/>
        <v>獻主會溥仁小學</v>
      </c>
      <c r="E152" t="s">
        <v>1134</v>
      </c>
      <c r="F152" t="str">
        <f t="shared" si="5"/>
        <v>獻主會溥仁小學</v>
      </c>
    </row>
    <row r="153" spans="1:6" ht="23.25">
      <c r="A153" t="s">
        <v>1135</v>
      </c>
      <c r="B153" s="5" t="s">
        <v>668</v>
      </c>
      <c r="C153" s="3">
        <v>50</v>
      </c>
      <c r="D153" s="18" t="str">
        <f t="shared" si="4"/>
        <v>天主教博智小學</v>
      </c>
      <c r="E153" t="s">
        <v>1135</v>
      </c>
      <c r="F153" t="str">
        <f t="shared" si="5"/>
        <v>天主教博智小學</v>
      </c>
    </row>
    <row r="154" spans="1:6" ht="23.25">
      <c r="A154" t="s">
        <v>1136</v>
      </c>
      <c r="B154" s="5" t="s">
        <v>669</v>
      </c>
      <c r="C154" s="3">
        <v>50</v>
      </c>
      <c r="D154" s="18" t="str">
        <f t="shared" si="4"/>
        <v>聖公會基德小學</v>
      </c>
      <c r="E154" t="s">
        <v>1136</v>
      </c>
      <c r="F154" t="str">
        <f t="shared" si="5"/>
        <v>聖公會基德小學</v>
      </c>
    </row>
    <row r="155" spans="1:6" ht="23.25">
      <c r="A155" t="s">
        <v>1137</v>
      </c>
      <c r="B155" s="5" t="s">
        <v>670</v>
      </c>
      <c r="C155" s="3">
        <v>50</v>
      </c>
      <c r="D155" s="18" t="str">
        <f t="shared" si="4"/>
        <v>聖博德學校</v>
      </c>
      <c r="E155" t="s">
        <v>1137</v>
      </c>
      <c r="F155" t="str">
        <f t="shared" si="5"/>
        <v>聖博德學校</v>
      </c>
    </row>
    <row r="156" spans="1:6" ht="23.25">
      <c r="A156" t="s">
        <v>1138</v>
      </c>
      <c r="B156" s="5" t="s">
        <v>671</v>
      </c>
      <c r="C156" s="3">
        <v>50</v>
      </c>
      <c r="D156" s="18" t="str">
        <f t="shared" si="4"/>
        <v>黃大仙天主教小學</v>
      </c>
      <c r="E156" t="s">
        <v>1138</v>
      </c>
      <c r="F156" t="str">
        <f t="shared" si="5"/>
        <v>黃大仙天主教小學</v>
      </c>
    </row>
    <row r="157" spans="1:6" ht="34.5">
      <c r="A157" t="s">
        <v>1139</v>
      </c>
      <c r="B157" s="5" t="s">
        <v>672</v>
      </c>
      <c r="C157" s="3">
        <v>25</v>
      </c>
      <c r="D157" s="18" t="str">
        <f t="shared" si="4"/>
        <v>保良局陳南昌夫人小學</v>
      </c>
      <c r="E157" t="s">
        <v>1139</v>
      </c>
      <c r="F157" t="str">
        <f t="shared" si="5"/>
        <v>保良局陳南昌夫人小學</v>
      </c>
    </row>
    <row r="158" spans="1:6" ht="23.25">
      <c r="A158" t="s">
        <v>1140</v>
      </c>
      <c r="B158" s="5" t="s">
        <v>673</v>
      </c>
      <c r="C158" s="3">
        <v>50</v>
      </c>
      <c r="D158" s="18" t="str">
        <f t="shared" si="4"/>
        <v>彩雲聖若瑟小學</v>
      </c>
      <c r="E158" t="s">
        <v>1140</v>
      </c>
      <c r="F158" t="str">
        <f t="shared" si="5"/>
        <v>彩雲聖若瑟小學</v>
      </c>
    </row>
    <row r="159" spans="1:6" ht="23.25">
      <c r="A159" t="s">
        <v>1141</v>
      </c>
      <c r="B159" s="5" t="s">
        <v>674</v>
      </c>
      <c r="C159" s="3">
        <v>38</v>
      </c>
      <c r="D159" s="18" t="str">
        <f t="shared" si="4"/>
        <v>真鐸學校</v>
      </c>
      <c r="E159" t="s">
        <v>1141</v>
      </c>
      <c r="F159" t="str">
        <f t="shared" si="5"/>
        <v>真鐸學校</v>
      </c>
    </row>
    <row r="160" spans="1:6" ht="23.25">
      <c r="A160" t="s">
        <v>1142</v>
      </c>
      <c r="B160" s="5" t="s">
        <v>675</v>
      </c>
      <c r="C160" s="3">
        <v>50</v>
      </c>
      <c r="D160" s="18" t="str">
        <f t="shared" si="4"/>
        <v>中華基督教會基慈小學</v>
      </c>
      <c r="E160" t="s">
        <v>1142</v>
      </c>
      <c r="F160" t="str">
        <f t="shared" si="5"/>
        <v>中華基督教會基慈小學</v>
      </c>
    </row>
    <row r="161" spans="1:6" ht="23.25">
      <c r="A161" t="s">
        <v>1143</v>
      </c>
      <c r="B161" s="5" t="s">
        <v>676</v>
      </c>
      <c r="C161" s="3">
        <v>50</v>
      </c>
      <c r="D161" s="18" t="str">
        <f t="shared" si="4"/>
        <v>中華基督教會基華小學</v>
      </c>
      <c r="E161" t="s">
        <v>1143</v>
      </c>
      <c r="F161" t="str">
        <f t="shared" si="5"/>
        <v>中華基督教會基華小學</v>
      </c>
    </row>
    <row r="162" spans="1:6" ht="23.25">
      <c r="A162" t="s">
        <v>1144</v>
      </c>
      <c r="B162" s="5" t="s">
        <v>677</v>
      </c>
      <c r="C162" s="3">
        <v>63</v>
      </c>
      <c r="D162" s="18" t="str">
        <f t="shared" si="4"/>
        <v>聖文德天主教小學</v>
      </c>
      <c r="E162" t="s">
        <v>1144</v>
      </c>
      <c r="F162" t="str">
        <f t="shared" si="5"/>
        <v>聖文德天主教小學</v>
      </c>
    </row>
    <row r="163" spans="1:6" ht="34.5">
      <c r="A163" t="s">
        <v>1145</v>
      </c>
      <c r="B163" s="5" t="s">
        <v>678</v>
      </c>
      <c r="C163" s="3">
        <v>50</v>
      </c>
      <c r="D163" s="18" t="str">
        <f t="shared" si="4"/>
        <v>伊斯蘭鮑伯濤紀念小學</v>
      </c>
      <c r="E163" t="s">
        <v>1145</v>
      </c>
      <c r="F163" t="str">
        <f t="shared" si="5"/>
        <v>伊斯蘭鮑伯濤紀念小學</v>
      </c>
    </row>
    <row r="164" spans="1:6" ht="34.5">
      <c r="A164" t="s">
        <v>1146</v>
      </c>
      <c r="B164" s="5" t="s">
        <v>679</v>
      </c>
      <c r="C164" s="3">
        <v>63</v>
      </c>
      <c r="D164" s="18" t="str">
        <f t="shared" si="4"/>
        <v>嗇色園主辦可立小學</v>
      </c>
      <c r="E164" t="s">
        <v>1146</v>
      </c>
      <c r="F164" t="str">
        <f t="shared" si="5"/>
        <v>嗇色園主辦可立小學</v>
      </c>
    </row>
    <row r="165" spans="1:6" ht="34.5">
      <c r="A165" t="s">
        <v>1147</v>
      </c>
      <c r="B165" s="5" t="s">
        <v>680</v>
      </c>
      <c r="C165" s="3">
        <v>63</v>
      </c>
      <c r="D165" s="18" t="str">
        <f t="shared" si="4"/>
        <v>慈雲山聖文德天主教小學</v>
      </c>
      <c r="E165" t="s">
        <v>1147</v>
      </c>
      <c r="F165" t="str">
        <f t="shared" si="5"/>
        <v>慈雲山聖文德天主教小學</v>
      </c>
    </row>
    <row r="166" spans="1:6" ht="23.25">
      <c r="A166" t="s">
        <v>1148</v>
      </c>
      <c r="B166" s="5" t="s">
        <v>681</v>
      </c>
      <c r="C166" s="3">
        <v>75</v>
      </c>
      <c r="D166" s="18" t="str">
        <f t="shared" si="4"/>
        <v>保良局錦泰小學</v>
      </c>
      <c r="E166" t="s">
        <v>1148</v>
      </c>
      <c r="F166" t="str">
        <f t="shared" si="5"/>
        <v>保良局錦泰小學</v>
      </c>
    </row>
    <row r="167" spans="1:6" ht="34.5">
      <c r="A167" t="s">
        <v>1149</v>
      </c>
      <c r="B167" s="5" t="s">
        <v>682</v>
      </c>
      <c r="C167" s="3">
        <v>63</v>
      </c>
      <c r="D167" s="18" t="str">
        <f t="shared" si="4"/>
        <v>聖博德天主教小學（蒲崗村道）</v>
      </c>
      <c r="E167" t="s">
        <v>1149</v>
      </c>
      <c r="F167" t="str">
        <f t="shared" si="5"/>
        <v>聖博德天主教小學（蒲崗村道）</v>
      </c>
    </row>
    <row r="168" spans="1:6" ht="23.25">
      <c r="A168" t="s">
        <v>1150</v>
      </c>
      <c r="B168" s="5" t="s">
        <v>683</v>
      </c>
      <c r="C168" s="3">
        <v>63</v>
      </c>
      <c r="D168" s="18" t="str">
        <f t="shared" si="4"/>
        <v>慈雲山天主教小學</v>
      </c>
      <c r="E168" t="s">
        <v>1150</v>
      </c>
      <c r="F168" t="str">
        <f t="shared" si="5"/>
        <v>慈雲山天主教小學</v>
      </c>
    </row>
    <row r="169" spans="1:6" ht="23.25">
      <c r="A169" t="s">
        <v>1151</v>
      </c>
      <c r="B169" s="5" t="s">
        <v>684</v>
      </c>
      <c r="C169" s="3">
        <v>75</v>
      </c>
      <c r="D169" s="18" t="str">
        <f t="shared" si="4"/>
        <v>嘉諾撒小學（新蒲崗）</v>
      </c>
      <c r="E169" t="s">
        <v>1151</v>
      </c>
      <c r="F169" t="str">
        <f t="shared" si="5"/>
        <v>嘉諾撒小學（新蒲崗）</v>
      </c>
    </row>
    <row r="170" spans="1:6" ht="23.25">
      <c r="A170" t="s">
        <v>1152</v>
      </c>
      <c r="B170" s="5" t="s">
        <v>685</v>
      </c>
      <c r="C170" s="3">
        <v>50</v>
      </c>
      <c r="D170" s="18" t="str">
        <f t="shared" si="4"/>
        <v>佛教慈敬學校</v>
      </c>
      <c r="E170" t="s">
        <v>1152</v>
      </c>
      <c r="F170" t="str">
        <f t="shared" si="5"/>
        <v>佛教慈敬學校</v>
      </c>
    </row>
    <row r="171" spans="1:6" ht="23.25">
      <c r="A171" t="s">
        <v>1153</v>
      </c>
      <c r="B171" s="5" t="s">
        <v>686</v>
      </c>
      <c r="C171" s="3">
        <v>50</v>
      </c>
      <c r="D171" s="18" t="str">
        <f t="shared" si="4"/>
        <v>迦密梁省德學校</v>
      </c>
      <c r="E171" t="s">
        <v>1153</v>
      </c>
      <c r="F171" t="str">
        <f t="shared" si="5"/>
        <v>迦密梁省德學校</v>
      </c>
    </row>
    <row r="172" spans="1:6" ht="23.25">
      <c r="A172" t="s">
        <v>1154</v>
      </c>
      <c r="B172" s="5" t="s">
        <v>687</v>
      </c>
      <c r="C172" s="3">
        <v>63</v>
      </c>
      <c r="D172" s="18" t="str">
        <f t="shared" si="4"/>
        <v>浸信宣道會呂明才小學</v>
      </c>
      <c r="E172" t="s">
        <v>1154</v>
      </c>
      <c r="F172" t="str">
        <f t="shared" si="5"/>
        <v>浸信宣道會呂明才小學</v>
      </c>
    </row>
    <row r="173" spans="1:6" ht="23.25">
      <c r="A173" t="s">
        <v>1155</v>
      </c>
      <c r="B173" s="5" t="s">
        <v>688</v>
      </c>
      <c r="C173" s="3">
        <v>50</v>
      </c>
      <c r="D173" s="18" t="str">
        <f t="shared" si="4"/>
        <v>坪石天主教小學</v>
      </c>
      <c r="E173" t="s">
        <v>1155</v>
      </c>
      <c r="F173" t="str">
        <f t="shared" si="5"/>
        <v>坪石天主教小學</v>
      </c>
    </row>
    <row r="174" spans="1:6" ht="23.25">
      <c r="A174" t="s">
        <v>1156</v>
      </c>
      <c r="B174" s="5" t="s">
        <v>689</v>
      </c>
      <c r="C174" s="3">
        <v>38</v>
      </c>
      <c r="D174" s="18" t="str">
        <f t="shared" si="4"/>
        <v>聖公會聖約翰小學</v>
      </c>
      <c r="E174" t="s">
        <v>1156</v>
      </c>
      <c r="F174" t="str">
        <f t="shared" si="5"/>
        <v>聖公會聖約翰小學</v>
      </c>
    </row>
    <row r="175" spans="1:6" ht="23.25">
      <c r="A175" t="s">
        <v>1157</v>
      </c>
      <c r="B175" s="5" t="s">
        <v>690</v>
      </c>
      <c r="C175" s="3">
        <v>63</v>
      </c>
      <c r="D175" s="18" t="str">
        <f t="shared" si="4"/>
        <v>天主教柏德學校</v>
      </c>
      <c r="E175" t="s">
        <v>1157</v>
      </c>
      <c r="F175" t="str">
        <f t="shared" si="5"/>
        <v>天主教柏德學校</v>
      </c>
    </row>
    <row r="176" spans="1:6" ht="34.5">
      <c r="A176" t="s">
        <v>1158</v>
      </c>
      <c r="B176" s="5" t="s">
        <v>691</v>
      </c>
      <c r="C176" s="3">
        <v>63</v>
      </c>
      <c r="D176" s="18" t="str">
        <f t="shared" si="4"/>
        <v>九龍灣聖若翰天主教小學</v>
      </c>
      <c r="E176" t="s">
        <v>1158</v>
      </c>
      <c r="F176" t="str">
        <f t="shared" si="5"/>
        <v>九龍灣聖若翰天主教小學</v>
      </c>
    </row>
    <row r="177" spans="1:6" ht="34.5">
      <c r="A177" t="s">
        <v>1159</v>
      </c>
      <c r="B177" s="5" t="s">
        <v>692</v>
      </c>
      <c r="C177" s="3">
        <v>63</v>
      </c>
      <c r="D177" s="18" t="str">
        <f t="shared" si="4"/>
        <v>聖公會九龍灣基樂小學</v>
      </c>
      <c r="E177" t="s">
        <v>1159</v>
      </c>
      <c r="F177" t="str">
        <f t="shared" si="5"/>
        <v>聖公會九龍灣基樂小學</v>
      </c>
    </row>
    <row r="178" spans="1:6" ht="34.5">
      <c r="A178" t="s">
        <v>1160</v>
      </c>
      <c r="B178" s="5" t="s">
        <v>693</v>
      </c>
      <c r="C178" s="3">
        <v>50</v>
      </c>
      <c r="D178" s="18" t="str">
        <f t="shared" si="4"/>
        <v>佐敦谷聖若瑟天主教小學</v>
      </c>
      <c r="E178" t="s">
        <v>1160</v>
      </c>
      <c r="F178" t="str">
        <f t="shared" si="5"/>
        <v>佐敦谷聖若瑟天主教小學</v>
      </c>
    </row>
    <row r="179" spans="1:6" ht="57.75">
      <c r="A179" t="s">
        <v>1161</v>
      </c>
      <c r="B179" s="5" t="s">
        <v>694</v>
      </c>
      <c r="C179" s="3">
        <v>60</v>
      </c>
      <c r="D179" s="18" t="str">
        <f t="shared" si="4"/>
        <v>基督教宣道會宣基小學</v>
      </c>
      <c r="E179" t="s">
        <v>1161</v>
      </c>
      <c r="F179" t="str">
        <f t="shared" si="5"/>
        <v>基督教宣道會宣基小學</v>
      </c>
    </row>
    <row r="180" spans="1:6" ht="46.5">
      <c r="A180" t="s">
        <v>987</v>
      </c>
      <c r="B180" s="5" t="s">
        <v>695</v>
      </c>
      <c r="C180" s="3">
        <v>60</v>
      </c>
      <c r="D180" s="18" t="str">
        <f t="shared" si="4"/>
        <v xml:space="preserve">基督教聖約教會堅樂第二小學
</v>
      </c>
      <c r="E180" t="s">
        <v>987</v>
      </c>
      <c r="F180" t="str">
        <f t="shared" si="5"/>
        <v xml:space="preserve">基督教聖約教會堅樂第二小學
</v>
      </c>
    </row>
    <row r="181" spans="1:6" ht="23.25">
      <c r="A181" t="s">
        <v>1162</v>
      </c>
      <c r="B181" s="5" t="s">
        <v>696</v>
      </c>
      <c r="C181" s="3">
        <v>50</v>
      </c>
      <c r="D181" s="18" t="str">
        <f t="shared" si="4"/>
        <v>觀塘官立小學</v>
      </c>
      <c r="E181" t="s">
        <v>1162</v>
      </c>
      <c r="F181" t="str">
        <f t="shared" si="5"/>
        <v>觀塘官立小學</v>
      </c>
    </row>
    <row r="182" spans="1:6" ht="23.25">
      <c r="A182" t="s">
        <v>1163</v>
      </c>
      <c r="B182" s="5" t="s">
        <v>697</v>
      </c>
      <c r="C182" s="3">
        <v>50</v>
      </c>
      <c r="D182" s="18" t="str">
        <f t="shared" si="4"/>
        <v>天主教佑華小學</v>
      </c>
      <c r="E182" t="s">
        <v>1163</v>
      </c>
      <c r="F182" t="str">
        <f t="shared" si="5"/>
        <v>天主教佑華小學</v>
      </c>
    </row>
    <row r="183" spans="1:6" ht="23.25">
      <c r="A183" t="s">
        <v>1164</v>
      </c>
      <c r="B183" s="5" t="s">
        <v>698</v>
      </c>
      <c r="C183" s="3">
        <v>25</v>
      </c>
      <c r="D183" s="18" t="str">
        <f t="shared" si="4"/>
        <v>中華基督教會基法小學</v>
      </c>
      <c r="E183" t="s">
        <v>1164</v>
      </c>
      <c r="F183" t="str">
        <f t="shared" si="5"/>
        <v>中華基督教會基法小學</v>
      </c>
    </row>
    <row r="184" spans="1:6" ht="23.25">
      <c r="A184" t="s">
        <v>1165</v>
      </c>
      <c r="B184" s="5" t="s">
        <v>699</v>
      </c>
      <c r="C184" s="3">
        <v>75</v>
      </c>
      <c r="D184" s="18" t="str">
        <f t="shared" si="4"/>
        <v>樂善堂楊仲明學校</v>
      </c>
      <c r="E184" t="s">
        <v>1165</v>
      </c>
      <c r="F184" t="str">
        <f t="shared" si="5"/>
        <v>樂善堂楊仲明學校</v>
      </c>
    </row>
    <row r="185" spans="1:6" ht="23.25">
      <c r="A185" t="s">
        <v>1166</v>
      </c>
      <c r="B185" s="5" t="s">
        <v>700</v>
      </c>
      <c r="C185" s="3">
        <v>50</v>
      </c>
      <c r="D185" s="18" t="str">
        <f t="shared" si="4"/>
        <v>閩僑小學</v>
      </c>
      <c r="E185" t="s">
        <v>1166</v>
      </c>
      <c r="F185" t="str">
        <f t="shared" si="5"/>
        <v>閩僑小學</v>
      </c>
    </row>
    <row r="186" spans="1:6" ht="23.25">
      <c r="A186" t="s">
        <v>1167</v>
      </c>
      <c r="B186" s="5" t="s">
        <v>701</v>
      </c>
      <c r="C186" s="3">
        <v>50</v>
      </c>
      <c r="D186" s="18" t="str">
        <f t="shared" si="4"/>
        <v>聖公會基顯小學</v>
      </c>
      <c r="E186" t="s">
        <v>1167</v>
      </c>
      <c r="F186" t="str">
        <f t="shared" si="5"/>
        <v>聖公會基顯小學</v>
      </c>
    </row>
    <row r="187" spans="1:6" ht="23.25">
      <c r="A187" t="s">
        <v>1168</v>
      </c>
      <c r="B187" s="5" t="s">
        <v>702</v>
      </c>
      <c r="C187" s="3">
        <v>60</v>
      </c>
      <c r="D187" s="18" t="str">
        <f t="shared" si="4"/>
        <v>聖公會基樂小學</v>
      </c>
      <c r="E187" t="s">
        <v>1168</v>
      </c>
      <c r="F187" t="str">
        <f t="shared" si="5"/>
        <v>聖公會基樂小學</v>
      </c>
    </row>
    <row r="188" spans="1:6" ht="23.25">
      <c r="A188" t="s">
        <v>1169</v>
      </c>
      <c r="B188" s="5" t="s">
        <v>703</v>
      </c>
      <c r="C188" s="3">
        <v>63</v>
      </c>
      <c r="D188" s="18" t="str">
        <f t="shared" si="4"/>
        <v>秀茂坪天主教小學</v>
      </c>
      <c r="E188" t="s">
        <v>1169</v>
      </c>
      <c r="F188" t="str">
        <f t="shared" si="5"/>
        <v>秀茂坪天主教小學</v>
      </c>
    </row>
    <row r="189" spans="1:6" ht="23.25">
      <c r="A189" t="s">
        <v>1170</v>
      </c>
      <c r="B189" s="5" t="s">
        <v>704</v>
      </c>
      <c r="C189" s="3">
        <v>63</v>
      </c>
      <c r="D189" s="18" t="str">
        <f t="shared" si="4"/>
        <v>聖安當小學</v>
      </c>
      <c r="E189" t="s">
        <v>1170</v>
      </c>
      <c r="F189" t="str">
        <f t="shared" si="5"/>
        <v>聖安當小學</v>
      </c>
    </row>
    <row r="190" spans="1:6" ht="23.25">
      <c r="A190" t="s">
        <v>1171</v>
      </c>
      <c r="B190" s="5" t="s">
        <v>705</v>
      </c>
      <c r="C190" s="3">
        <v>50</v>
      </c>
      <c r="D190" s="18" t="str">
        <f t="shared" si="4"/>
        <v>聖若翰天主教小學</v>
      </c>
      <c r="E190" t="s">
        <v>1171</v>
      </c>
      <c r="F190" t="str">
        <f t="shared" si="5"/>
        <v>聖若翰天主教小學</v>
      </c>
    </row>
    <row r="191" spans="1:6" ht="34.5">
      <c r="A191" t="s">
        <v>1172</v>
      </c>
      <c r="B191" s="5" t="s">
        <v>706</v>
      </c>
      <c r="C191" s="3">
        <v>50</v>
      </c>
      <c r="D191" s="18" t="str">
        <f t="shared" si="4"/>
        <v>香港道教聯合會雲泉學校</v>
      </c>
      <c r="E191" t="s">
        <v>1172</v>
      </c>
      <c r="F191" t="str">
        <f t="shared" si="5"/>
        <v>香港道教聯合會雲泉學校</v>
      </c>
    </row>
    <row r="192" spans="1:6" ht="23.25">
      <c r="A192" t="s">
        <v>1173</v>
      </c>
      <c r="B192" s="5" t="s">
        <v>707</v>
      </c>
      <c r="C192" s="3">
        <v>75</v>
      </c>
      <c r="D192" s="18" t="str">
        <f t="shared" si="4"/>
        <v>聖公會李兆強小學</v>
      </c>
      <c r="E192" t="s">
        <v>1173</v>
      </c>
      <c r="F192" t="str">
        <f t="shared" si="5"/>
        <v>聖公會李兆強小學</v>
      </c>
    </row>
    <row r="193" spans="1:6" ht="23.25">
      <c r="A193" t="s">
        <v>1174</v>
      </c>
      <c r="B193" s="5" t="s">
        <v>708</v>
      </c>
      <c r="C193" s="3">
        <v>63</v>
      </c>
      <c r="D193" s="18" t="str">
        <f t="shared" ref="D193:D256" si="6">TRIM(LEFT(B193, FIND("(", B193, 1)-1))</f>
        <v>藍田循道衛理小學</v>
      </c>
      <c r="E193" t="s">
        <v>1174</v>
      </c>
      <c r="F193" t="str">
        <f t="shared" si="5"/>
        <v>藍田循道衛理小學</v>
      </c>
    </row>
    <row r="194" spans="1:6" ht="34.5">
      <c r="A194" s="1" t="s">
        <v>1428</v>
      </c>
      <c r="B194" s="5" t="s">
        <v>709</v>
      </c>
      <c r="C194" s="3">
        <v>63</v>
      </c>
      <c r="D194" s="18" t="str">
        <f t="shared" si="6"/>
        <v>香港道教聯合會圓玄學院陳呂重德紀 念學校</v>
      </c>
      <c r="E194" t="s">
        <v>1175</v>
      </c>
      <c r="F194" t="str">
        <f t="shared" ref="F194:F257" si="7">IF(E194="", LEFT(B194, FIND(CHAR(10), B194)), E194)</f>
        <v>香港道教聯合會圓玄學院陳呂重德紀 念學校</v>
      </c>
    </row>
    <row r="195" spans="1:6" ht="23.25">
      <c r="A195" t="s">
        <v>1176</v>
      </c>
      <c r="B195" s="5" t="s">
        <v>710</v>
      </c>
      <c r="C195" s="3">
        <v>63</v>
      </c>
      <c r="D195" s="18" t="str">
        <f t="shared" si="6"/>
        <v>聖愛德華天主教小學</v>
      </c>
      <c r="E195" t="s">
        <v>1176</v>
      </c>
      <c r="F195" t="str">
        <f t="shared" si="7"/>
        <v>聖愛德華天主教小學</v>
      </c>
    </row>
    <row r="196" spans="1:6" ht="34.5">
      <c r="A196" t="s">
        <v>1177</v>
      </c>
      <c r="B196" s="5" t="s">
        <v>711</v>
      </c>
      <c r="C196" s="3">
        <v>63</v>
      </c>
      <c r="D196" s="18" t="str">
        <f t="shared" si="6"/>
        <v>基督教聖約教會堅樂小學</v>
      </c>
      <c r="E196" t="s">
        <v>1177</v>
      </c>
      <c r="F196" t="str">
        <f t="shared" si="7"/>
        <v>基督教聖約教會堅樂小學</v>
      </c>
    </row>
    <row r="197" spans="1:6" ht="23.25">
      <c r="A197" t="s">
        <v>1178</v>
      </c>
      <c r="B197" s="5" t="s">
        <v>712</v>
      </c>
      <c r="C197" s="3">
        <v>63</v>
      </c>
      <c r="D197" s="18" t="str">
        <f t="shared" si="6"/>
        <v>秀明小學</v>
      </c>
      <c r="E197" t="s">
        <v>1178</v>
      </c>
      <c r="F197" t="str">
        <f t="shared" si="7"/>
        <v>秀明小學</v>
      </c>
    </row>
    <row r="198" spans="1:6" ht="23.25">
      <c r="A198" t="s">
        <v>1179</v>
      </c>
      <c r="B198" s="5" t="s">
        <v>713</v>
      </c>
      <c r="C198" s="3">
        <v>50</v>
      </c>
      <c r="D198" s="18" t="str">
        <f t="shared" si="6"/>
        <v>樂華天主教小學</v>
      </c>
      <c r="E198" t="s">
        <v>1179</v>
      </c>
      <c r="F198" t="str">
        <f t="shared" si="7"/>
        <v>樂華天主教小學</v>
      </c>
    </row>
    <row r="199" spans="1:6" ht="34.5">
      <c r="A199" t="s">
        <v>1180</v>
      </c>
      <c r="B199" s="5" t="s">
        <v>714</v>
      </c>
      <c r="C199" s="3">
        <v>60</v>
      </c>
      <c r="D199" s="18" t="str">
        <f t="shared" si="6"/>
        <v>路德會聖馬太學校（秀茂坪）</v>
      </c>
      <c r="E199" t="s">
        <v>1180</v>
      </c>
      <c r="F199" t="str">
        <f t="shared" si="7"/>
        <v>路德會聖馬太學校（秀茂坪）</v>
      </c>
    </row>
    <row r="200" spans="1:6" ht="34.5">
      <c r="A200" t="s">
        <v>1181</v>
      </c>
      <c r="B200" s="5" t="s">
        <v>715</v>
      </c>
      <c r="C200" s="3">
        <v>90</v>
      </c>
      <c r="D200" s="18" t="str">
        <f t="shared" si="6"/>
        <v>聖公會德田李兆強小學</v>
      </c>
      <c r="E200" t="s">
        <v>1181</v>
      </c>
      <c r="F200" t="str">
        <f t="shared" si="7"/>
        <v>聖公會德田李兆強小學</v>
      </c>
    </row>
    <row r="201" spans="1:6" ht="23.25">
      <c r="A201" t="s">
        <v>1182</v>
      </c>
      <c r="B201" s="5" t="s">
        <v>716</v>
      </c>
      <c r="C201" s="3">
        <v>90</v>
      </c>
      <c r="D201" s="18" t="str">
        <f t="shared" si="6"/>
        <v>聖公會油塘基顯小學</v>
      </c>
      <c r="E201" t="s">
        <v>1182</v>
      </c>
      <c r="F201" t="str">
        <f t="shared" si="7"/>
        <v>聖公會油塘基顯小學</v>
      </c>
    </row>
    <row r="202" spans="1:6" ht="34.5">
      <c r="A202" t="s">
        <v>1183</v>
      </c>
      <c r="B202" s="5" t="s">
        <v>717</v>
      </c>
      <c r="C202" s="3">
        <v>75</v>
      </c>
      <c r="D202" s="18" t="str">
        <f t="shared" si="6"/>
        <v>中華基督教會基法小學（油塘）</v>
      </c>
      <c r="E202" t="s">
        <v>1183</v>
      </c>
      <c r="F202" t="str">
        <f t="shared" si="7"/>
        <v>中華基督教會基法小學（油塘）</v>
      </c>
    </row>
    <row r="203" spans="1:6" ht="34.5">
      <c r="A203" t="s">
        <v>1184</v>
      </c>
      <c r="B203" s="5" t="s">
        <v>718</v>
      </c>
      <c r="C203" s="3">
        <v>63</v>
      </c>
      <c r="D203" s="18" t="str">
        <f t="shared" si="6"/>
        <v>觀塘官立小學（秀明道）</v>
      </c>
      <c r="E203" t="s">
        <v>1184</v>
      </c>
      <c r="F203" t="str">
        <f t="shared" si="7"/>
        <v>觀塘官立小學（秀明道）</v>
      </c>
    </row>
    <row r="204" spans="1:6" ht="23.25">
      <c r="A204" t="s">
        <v>1185</v>
      </c>
      <c r="B204" s="5" t="s">
        <v>719</v>
      </c>
      <c r="C204" s="3">
        <v>50</v>
      </c>
      <c r="D204" s="18" t="str">
        <f t="shared" si="6"/>
        <v>荃灣潮州公學</v>
      </c>
      <c r="E204" t="s">
        <v>1185</v>
      </c>
      <c r="F204" t="str">
        <f t="shared" si="7"/>
        <v>荃灣潮州公學</v>
      </c>
    </row>
    <row r="205" spans="1:6" ht="23.25">
      <c r="A205" t="s">
        <v>988</v>
      </c>
      <c r="B205" s="5" t="s">
        <v>720</v>
      </c>
      <c r="C205" s="3">
        <v>30</v>
      </c>
      <c r="D205" s="18" t="e">
        <f t="shared" si="6"/>
        <v>#VALUE!</v>
      </c>
      <c r="F205" t="str">
        <f t="shared" si="7"/>
        <v xml:space="preserve">天佑小學
</v>
      </c>
    </row>
    <row r="206" spans="1:6" ht="23.25">
      <c r="A206" t="s">
        <v>1186</v>
      </c>
      <c r="B206" s="5" t="s">
        <v>721</v>
      </c>
      <c r="C206" s="3">
        <v>25</v>
      </c>
      <c r="D206" s="18" t="str">
        <f t="shared" si="6"/>
        <v>中華基督教會全完第一小學</v>
      </c>
      <c r="E206" t="s">
        <v>1186</v>
      </c>
      <c r="F206" t="str">
        <f t="shared" si="7"/>
        <v>中華基督教會全完第一小學</v>
      </c>
    </row>
    <row r="207" spans="1:6" ht="23.25">
      <c r="A207" t="s">
        <v>1187</v>
      </c>
      <c r="B207" s="5" t="s">
        <v>722</v>
      </c>
      <c r="C207" s="3">
        <v>45</v>
      </c>
      <c r="D207" s="18" t="str">
        <f t="shared" si="6"/>
        <v>荃灣天主教小學</v>
      </c>
      <c r="E207" t="s">
        <v>1187</v>
      </c>
      <c r="F207" t="str">
        <f t="shared" si="7"/>
        <v>荃灣天主教小學</v>
      </c>
    </row>
    <row r="208" spans="1:6" ht="23.25">
      <c r="A208" t="s">
        <v>1188</v>
      </c>
      <c r="B208" s="5" t="s">
        <v>723</v>
      </c>
      <c r="C208" s="3">
        <v>50</v>
      </c>
      <c r="D208" s="18" t="str">
        <f t="shared" si="6"/>
        <v>路德會聖十架學校</v>
      </c>
      <c r="E208" t="s">
        <v>1188</v>
      </c>
      <c r="F208" t="str">
        <f t="shared" si="7"/>
        <v>路德會聖十架學校</v>
      </c>
    </row>
    <row r="209" spans="1:6" ht="34.5">
      <c r="A209" t="s">
        <v>1189</v>
      </c>
      <c r="B209" s="5" t="s">
        <v>724</v>
      </c>
      <c r="C209" s="3">
        <v>50</v>
      </c>
      <c r="D209" s="18" t="str">
        <f t="shared" si="6"/>
        <v>香港道教聯合會圓玄學院石圍角小學</v>
      </c>
      <c r="E209" t="s">
        <v>1189</v>
      </c>
      <c r="F209" t="str">
        <f t="shared" si="7"/>
        <v>香港道教聯合會圓玄學院石圍角小學</v>
      </c>
    </row>
    <row r="210" spans="1:6" ht="23.25">
      <c r="A210" t="s">
        <v>1190</v>
      </c>
      <c r="B210" s="5" t="s">
        <v>725</v>
      </c>
      <c r="C210" s="3">
        <v>50</v>
      </c>
      <c r="D210" s="18" t="str">
        <f t="shared" si="6"/>
        <v>中華基督教會基慧小學</v>
      </c>
      <c r="E210" t="s">
        <v>1190</v>
      </c>
      <c r="F210" t="str">
        <f t="shared" si="7"/>
        <v>中華基督教會基慧小學</v>
      </c>
    </row>
    <row r="211" spans="1:6" ht="34.5">
      <c r="A211" t="s">
        <v>1191</v>
      </c>
      <c r="B211" s="5" t="s">
        <v>726</v>
      </c>
      <c r="C211" s="3">
        <v>60</v>
      </c>
      <c r="D211" s="18" t="str">
        <f t="shared" si="6"/>
        <v>寶血會伍季明紀念學校</v>
      </c>
      <c r="E211" t="s">
        <v>1191</v>
      </c>
      <c r="F211" t="str">
        <f t="shared" si="7"/>
        <v>寶血會伍季明紀念學校</v>
      </c>
    </row>
    <row r="212" spans="1:6" ht="23.25">
      <c r="A212" t="s">
        <v>1192</v>
      </c>
      <c r="B212" s="5" t="s">
        <v>727</v>
      </c>
      <c r="C212" s="3">
        <v>13</v>
      </c>
      <c r="D212" s="18" t="str">
        <f t="shared" si="6"/>
        <v>靈光小學</v>
      </c>
      <c r="E212" t="s">
        <v>1192</v>
      </c>
      <c r="F212" t="str">
        <f t="shared" si="7"/>
        <v>靈光小學</v>
      </c>
    </row>
    <row r="213" spans="1:6" ht="23.25">
      <c r="A213" t="s">
        <v>1193</v>
      </c>
      <c r="B213" s="5" t="s">
        <v>728</v>
      </c>
      <c r="C213" s="3">
        <v>63</v>
      </c>
      <c r="D213" s="18" t="str">
        <f t="shared" si="6"/>
        <v>海壩街官立小學</v>
      </c>
      <c r="E213" t="s">
        <v>1193</v>
      </c>
      <c r="F213" t="str">
        <f t="shared" si="7"/>
        <v>海壩街官立小學</v>
      </c>
    </row>
    <row r="214" spans="1:6" ht="23.25">
      <c r="A214" t="s">
        <v>1194</v>
      </c>
      <c r="B214" s="5" t="s">
        <v>729</v>
      </c>
      <c r="C214" s="3">
        <v>50</v>
      </c>
      <c r="D214" s="18" t="str">
        <f t="shared" si="6"/>
        <v>柴灣角天主教小學</v>
      </c>
      <c r="E214" t="s">
        <v>1194</v>
      </c>
      <c r="F214" t="str">
        <f t="shared" si="7"/>
        <v>柴灣角天主教小學</v>
      </c>
    </row>
    <row r="215" spans="1:6" ht="34.5">
      <c r="A215" t="s">
        <v>1195</v>
      </c>
      <c r="B215" s="5" t="s">
        <v>730</v>
      </c>
      <c r="C215" s="3">
        <v>50</v>
      </c>
      <c r="D215" s="18" t="str">
        <f t="shared" si="6"/>
        <v>荃灣公立何傳耀紀念小學</v>
      </c>
      <c r="E215" t="s">
        <v>1195</v>
      </c>
      <c r="F215" t="str">
        <f t="shared" si="7"/>
        <v>荃灣公立何傳耀紀念小學</v>
      </c>
    </row>
    <row r="216" spans="1:6" ht="34.5">
      <c r="A216" t="s">
        <v>1196</v>
      </c>
      <c r="B216" s="5" t="s">
        <v>731</v>
      </c>
      <c r="C216" s="3">
        <v>75</v>
      </c>
      <c r="D216" s="18" t="str">
        <f t="shared" si="6"/>
        <v>香港浸信會聯會小學</v>
      </c>
      <c r="E216" t="s">
        <v>1196</v>
      </c>
      <c r="F216" t="str">
        <f t="shared" si="7"/>
        <v>香港浸信會聯會小學</v>
      </c>
    </row>
    <row r="217" spans="1:6" ht="34.5">
      <c r="A217" t="s">
        <v>1197</v>
      </c>
      <c r="B217" s="5" t="s">
        <v>732</v>
      </c>
      <c r="C217" s="3">
        <v>75</v>
      </c>
      <c r="D217" s="18" t="str">
        <f t="shared" si="6"/>
        <v>天主教石鐘山紀念小學</v>
      </c>
      <c r="E217" t="s">
        <v>1197</v>
      </c>
      <c r="F217" t="str">
        <f t="shared" si="7"/>
        <v>天主教石鐘山紀念小學</v>
      </c>
    </row>
    <row r="218" spans="1:6" ht="23.25">
      <c r="A218" t="s">
        <v>1198</v>
      </c>
      <c r="B218" s="5" t="s">
        <v>733</v>
      </c>
      <c r="C218" s="3">
        <v>75</v>
      </c>
      <c r="D218" s="18" t="str">
        <f t="shared" si="6"/>
        <v>荃灣官立小學</v>
      </c>
      <c r="E218" t="s">
        <v>1198</v>
      </c>
      <c r="F218" t="str">
        <f t="shared" si="7"/>
        <v>荃灣官立小學</v>
      </c>
    </row>
    <row r="219" spans="1:6" ht="23.25">
      <c r="A219" t="s">
        <v>1199</v>
      </c>
      <c r="B219" s="5" t="s">
        <v>734</v>
      </c>
      <c r="C219" s="3">
        <v>75</v>
      </c>
      <c r="D219" s="18" t="str">
        <f t="shared" si="6"/>
        <v>中華基督教會基慧小學（馬灣）</v>
      </c>
      <c r="E219" t="s">
        <v>1199</v>
      </c>
      <c r="F219" t="str">
        <f t="shared" si="7"/>
        <v>中華基督教會基慧小學（馬灣）</v>
      </c>
    </row>
    <row r="220" spans="1:6" ht="23.25">
      <c r="A220" t="s">
        <v>1200</v>
      </c>
      <c r="B220" s="5" t="s">
        <v>735</v>
      </c>
      <c r="C220" s="3">
        <v>60</v>
      </c>
      <c r="D220" s="18" t="str">
        <f t="shared" si="6"/>
        <v>寶血會思源學校</v>
      </c>
      <c r="E220" t="s">
        <v>1200</v>
      </c>
      <c r="F220" t="str">
        <f t="shared" si="7"/>
        <v>寶血會思源學校</v>
      </c>
    </row>
    <row r="221" spans="1:6" ht="23.25">
      <c r="A221" t="s">
        <v>1201</v>
      </c>
      <c r="B221" s="16" t="s">
        <v>736</v>
      </c>
      <c r="C221" s="3">
        <v>50</v>
      </c>
      <c r="D221" s="18" t="str">
        <f t="shared" si="6"/>
        <v>深井天主教小學</v>
      </c>
      <c r="E221" t="s">
        <v>1201</v>
      </c>
      <c r="F221" t="str">
        <f t="shared" si="7"/>
        <v>深井天主教小學</v>
      </c>
    </row>
    <row r="222" spans="1:6" ht="23.25">
      <c r="A222" t="s">
        <v>1202</v>
      </c>
      <c r="B222" s="5" t="s">
        <v>737</v>
      </c>
      <c r="C222" s="3">
        <v>75</v>
      </c>
      <c r="D222" s="18" t="str">
        <f t="shared" si="6"/>
        <v>聖公會主愛小學</v>
      </c>
      <c r="E222" t="s">
        <v>1202</v>
      </c>
      <c r="F222" t="str">
        <f t="shared" si="7"/>
        <v>聖公會主愛小學</v>
      </c>
    </row>
    <row r="223" spans="1:6" ht="23.25">
      <c r="A223" t="s">
        <v>1203</v>
      </c>
      <c r="B223" s="5" t="s">
        <v>738</v>
      </c>
      <c r="C223" s="3">
        <v>50</v>
      </c>
      <c r="D223" s="18" t="str">
        <f t="shared" si="6"/>
        <v>石籬天主教小學</v>
      </c>
      <c r="E223" t="s">
        <v>1203</v>
      </c>
      <c r="F223" t="str">
        <f t="shared" si="7"/>
        <v>石籬天主教小學</v>
      </c>
    </row>
    <row r="224" spans="1:6" ht="23.25">
      <c r="A224" t="s">
        <v>1204</v>
      </c>
      <c r="B224" s="5" t="s">
        <v>739</v>
      </c>
      <c r="C224" s="3">
        <v>50</v>
      </c>
      <c r="D224" s="18" t="str">
        <f t="shared" si="6"/>
        <v>梨木樹天主教小學</v>
      </c>
      <c r="E224" t="s">
        <v>1204</v>
      </c>
      <c r="F224" t="str">
        <f t="shared" si="7"/>
        <v>梨木樹天主教小學</v>
      </c>
    </row>
    <row r="225" spans="1:6" ht="34.5">
      <c r="A225" t="s">
        <v>1205</v>
      </c>
      <c r="B225" s="5" t="s">
        <v>740</v>
      </c>
      <c r="C225" s="3">
        <v>50</v>
      </c>
      <c r="D225" s="18" t="str">
        <f t="shared" si="6"/>
        <v>嗇色園主辦可信學校</v>
      </c>
      <c r="E225" t="s">
        <v>1205</v>
      </c>
      <c r="F225" t="str">
        <f t="shared" si="7"/>
        <v>嗇色園主辦可信學校</v>
      </c>
    </row>
    <row r="226" spans="1:6" ht="23.25">
      <c r="A226" t="s">
        <v>1206</v>
      </c>
      <c r="B226" s="5" t="s">
        <v>741</v>
      </c>
      <c r="C226" s="3">
        <v>50</v>
      </c>
      <c r="D226" s="18" t="str">
        <f t="shared" si="6"/>
        <v>慈幼葉漢小學</v>
      </c>
      <c r="E226" t="s">
        <v>1206</v>
      </c>
      <c r="F226" t="str">
        <f t="shared" si="7"/>
        <v>慈幼葉漢小學</v>
      </c>
    </row>
    <row r="227" spans="1:6" ht="23.25">
      <c r="A227" s="1" t="s">
        <v>1430</v>
      </c>
      <c r="B227" s="5" t="s">
        <v>742</v>
      </c>
      <c r="C227" s="3">
        <v>45</v>
      </c>
      <c r="D227" s="18" t="str">
        <f t="shared" si="6"/>
        <v>聖公會主愛小學（梨木樹）
SKH Chu Oi Primary School</v>
      </c>
      <c r="E227" t="s">
        <v>1207</v>
      </c>
      <c r="F227" t="str">
        <f t="shared" si="7"/>
        <v>聖公會主愛小學（梨木樹）
SKH Chu Oi Primary School</v>
      </c>
    </row>
    <row r="228" spans="1:6" ht="23.25">
      <c r="A228" t="s">
        <v>1208</v>
      </c>
      <c r="B228" s="5" t="s">
        <v>743</v>
      </c>
      <c r="C228" s="3">
        <v>75</v>
      </c>
      <c r="D228" s="18" t="str">
        <f t="shared" si="6"/>
        <v>慈幼葉漢千禧小學</v>
      </c>
      <c r="E228" t="s">
        <v>1208</v>
      </c>
      <c r="F228" t="str">
        <f t="shared" si="7"/>
        <v>慈幼葉漢千禧小學</v>
      </c>
    </row>
    <row r="229" spans="1:6" ht="23.25">
      <c r="A229" t="s">
        <v>1209</v>
      </c>
      <c r="B229" s="5" t="s">
        <v>744</v>
      </c>
      <c r="C229" s="3">
        <v>38</v>
      </c>
      <c r="D229" s="18" t="str">
        <f t="shared" si="6"/>
        <v>石籬聖若望天主教小學</v>
      </c>
      <c r="E229" t="s">
        <v>1209</v>
      </c>
      <c r="F229" t="str">
        <f t="shared" si="7"/>
        <v>石籬聖若望天主教小學</v>
      </c>
    </row>
    <row r="230" spans="1:6" ht="23.25">
      <c r="A230" t="s">
        <v>1210</v>
      </c>
      <c r="B230" s="5" t="s">
        <v>745</v>
      </c>
      <c r="C230" s="3">
        <v>50</v>
      </c>
      <c r="D230" s="18" t="str">
        <f t="shared" si="6"/>
        <v>聖公會主恩小學</v>
      </c>
      <c r="E230" t="s">
        <v>1210</v>
      </c>
      <c r="F230" t="str">
        <f t="shared" si="7"/>
        <v>聖公會主恩小學</v>
      </c>
    </row>
    <row r="231" spans="1:6" ht="23.25">
      <c r="A231" s="1" t="s">
        <v>1455</v>
      </c>
      <c r="B231" s="5" t="s">
        <v>746</v>
      </c>
      <c r="C231" s="3">
        <v>50</v>
      </c>
      <c r="D231" s="18" t="str">
        <f t="shared" si="6"/>
        <v>亞斯理衞理小學</v>
      </c>
      <c r="E231" t="s">
        <v>1211</v>
      </c>
      <c r="F231" t="str">
        <f t="shared" si="7"/>
        <v>亞斯理衞理小學</v>
      </c>
    </row>
    <row r="232" spans="1:6" ht="23.25">
      <c r="A232" t="s">
        <v>1212</v>
      </c>
      <c r="B232" s="5" t="s">
        <v>747</v>
      </c>
      <c r="C232" s="3">
        <v>75</v>
      </c>
      <c r="D232" s="18" t="str">
        <f t="shared" si="6"/>
        <v>聖公會仁立小學</v>
      </c>
      <c r="E232" t="s">
        <v>1212</v>
      </c>
      <c r="F232" t="str">
        <f t="shared" si="7"/>
        <v>聖公會仁立小學</v>
      </c>
    </row>
    <row r="233" spans="1:6" ht="23.25">
      <c r="A233" t="s">
        <v>1213</v>
      </c>
      <c r="B233" s="5" t="s">
        <v>748</v>
      </c>
      <c r="C233" s="3">
        <v>63</v>
      </c>
      <c r="D233" s="18" t="str">
        <f t="shared" si="6"/>
        <v>佛教林炳炎紀念學校</v>
      </c>
      <c r="E233" t="s">
        <v>1213</v>
      </c>
      <c r="F233" t="str">
        <f t="shared" si="7"/>
        <v>佛教林炳炎紀念學校</v>
      </c>
    </row>
    <row r="234" spans="1:6" ht="23.25">
      <c r="A234" t="s">
        <v>1214</v>
      </c>
      <c r="B234" s="5" t="s">
        <v>749</v>
      </c>
      <c r="C234" s="3">
        <v>50</v>
      </c>
      <c r="D234" s="18" t="str">
        <f t="shared" si="6"/>
        <v>中華傳道會許大同學校</v>
      </c>
      <c r="E234" t="s">
        <v>1214</v>
      </c>
      <c r="F234" t="str">
        <f t="shared" si="7"/>
        <v>中華傳道會許大同學校</v>
      </c>
    </row>
    <row r="235" spans="1:6" ht="34.5">
      <c r="A235" t="s">
        <v>1215</v>
      </c>
      <c r="B235" s="5" t="s">
        <v>750</v>
      </c>
      <c r="C235" s="3">
        <v>50</v>
      </c>
      <c r="D235" s="18" t="str">
        <f t="shared" si="6"/>
        <v>基督教香港信義會葵盛信義學校</v>
      </c>
      <c r="E235" t="s">
        <v>1215</v>
      </c>
      <c r="F235" t="str">
        <f t="shared" si="7"/>
        <v>基督教香港信義會葵盛信義學校</v>
      </c>
    </row>
    <row r="236" spans="1:6" ht="23.25">
      <c r="A236" t="s">
        <v>1216</v>
      </c>
      <c r="B236" s="5" t="s">
        <v>751</v>
      </c>
      <c r="C236" s="3">
        <v>50</v>
      </c>
      <c r="D236" s="18" t="str">
        <f t="shared" si="6"/>
        <v>東華三院高可寧紀念小學</v>
      </c>
      <c r="E236" t="s">
        <v>1216</v>
      </c>
      <c r="F236" t="str">
        <f t="shared" si="7"/>
        <v>東華三院高可寧紀念小學</v>
      </c>
    </row>
    <row r="237" spans="1:6" ht="45.75">
      <c r="A237" t="s">
        <v>989</v>
      </c>
      <c r="B237" s="5" t="s">
        <v>752</v>
      </c>
      <c r="C237" s="3">
        <v>63</v>
      </c>
      <c r="D237" s="18" t="str">
        <f t="shared" si="6"/>
        <v xml:space="preserve">柏立基教育學院校友會李一諤紀念學校
</v>
      </c>
      <c r="E237" t="s">
        <v>989</v>
      </c>
      <c r="F237" t="str">
        <f t="shared" si="7"/>
        <v xml:space="preserve">柏立基教育學院校友會李一諤紀念學校
</v>
      </c>
    </row>
    <row r="238" spans="1:6" ht="23.25">
      <c r="A238" t="s">
        <v>1217</v>
      </c>
      <c r="B238" s="5" t="s">
        <v>753</v>
      </c>
      <c r="C238" s="3">
        <v>45</v>
      </c>
      <c r="D238" s="18" t="str">
        <f t="shared" si="6"/>
        <v>中華基督教會全完第二小學</v>
      </c>
      <c r="E238" t="s">
        <v>1217</v>
      </c>
      <c r="F238" t="str">
        <f t="shared" si="7"/>
        <v>中華基督教會全完第二小學</v>
      </c>
    </row>
    <row r="239" spans="1:6" ht="23.25">
      <c r="A239" t="s">
        <v>1218</v>
      </c>
      <c r="B239" s="5" t="s">
        <v>754</v>
      </c>
      <c r="C239" s="3">
        <v>50</v>
      </c>
      <c r="D239" s="18" t="str">
        <f t="shared" si="6"/>
        <v>祖堯天主教小學</v>
      </c>
      <c r="E239" t="s">
        <v>1218</v>
      </c>
      <c r="F239" t="str">
        <f t="shared" si="7"/>
        <v>祖堯天主教小學</v>
      </c>
    </row>
    <row r="240" spans="1:6" ht="23.25">
      <c r="A240" t="s">
        <v>1219</v>
      </c>
      <c r="B240" s="5" t="s">
        <v>755</v>
      </c>
      <c r="C240" s="3">
        <v>63</v>
      </c>
      <c r="D240" s="18" t="str">
        <f t="shared" si="6"/>
        <v>中華基督教會基真小學</v>
      </c>
      <c r="E240" t="s">
        <v>1219</v>
      </c>
      <c r="F240" t="str">
        <f t="shared" si="7"/>
        <v>中華基督教會基真小學</v>
      </c>
    </row>
    <row r="241" spans="1:6" ht="34.5">
      <c r="A241" t="s">
        <v>1220</v>
      </c>
      <c r="B241" s="5" t="s">
        <v>756</v>
      </c>
      <c r="C241" s="3">
        <v>75</v>
      </c>
      <c r="D241" s="18" t="str">
        <f t="shared" si="6"/>
        <v>佛教林金殿紀念小學</v>
      </c>
      <c r="E241" t="s">
        <v>1220</v>
      </c>
      <c r="F241" t="str">
        <f t="shared" si="7"/>
        <v>佛教林金殿紀念小學</v>
      </c>
    </row>
    <row r="242" spans="1:6" ht="23.25">
      <c r="A242" t="s">
        <v>1221</v>
      </c>
      <c r="B242" s="5" t="s">
        <v>757</v>
      </c>
      <c r="C242" s="3">
        <v>75</v>
      </c>
      <c r="D242" s="18" t="str">
        <f t="shared" si="6"/>
        <v>聖公會仁立紀念小學</v>
      </c>
      <c r="E242" t="s">
        <v>1221</v>
      </c>
      <c r="F242" t="str">
        <f t="shared" si="7"/>
        <v>聖公會仁立紀念小學</v>
      </c>
    </row>
    <row r="243" spans="1:6" ht="23.25">
      <c r="A243" t="s">
        <v>1222</v>
      </c>
      <c r="B243" s="5" t="s">
        <v>758</v>
      </c>
      <c r="C243" s="3">
        <v>50</v>
      </c>
      <c r="D243" s="18" t="str">
        <f t="shared" si="6"/>
        <v>郭怡雅神父紀念學校</v>
      </c>
      <c r="E243" t="s">
        <v>1222</v>
      </c>
      <c r="F243" t="str">
        <f t="shared" si="7"/>
        <v>郭怡雅神父紀念學校</v>
      </c>
    </row>
    <row r="244" spans="1:6" ht="23.25">
      <c r="A244" t="s">
        <v>1223</v>
      </c>
      <c r="B244" s="5" t="s">
        <v>759</v>
      </c>
      <c r="C244" s="3">
        <v>50</v>
      </c>
      <c r="D244" s="18" t="str">
        <f t="shared" si="6"/>
        <v>青衣商會小學</v>
      </c>
      <c r="E244" t="s">
        <v>1223</v>
      </c>
      <c r="F244" t="str">
        <f t="shared" si="7"/>
        <v>青衣商會小學</v>
      </c>
    </row>
    <row r="245" spans="1:6" ht="23.25">
      <c r="A245" t="s">
        <v>1224</v>
      </c>
      <c r="B245" s="5" t="s">
        <v>760</v>
      </c>
      <c r="C245" s="3">
        <v>60</v>
      </c>
      <c r="D245" s="18" t="str">
        <f t="shared" si="6"/>
        <v>保良局陳溢小學</v>
      </c>
      <c r="E245" t="s">
        <v>1224</v>
      </c>
      <c r="F245" t="str">
        <f t="shared" si="7"/>
        <v>保良局陳溢小學</v>
      </c>
    </row>
    <row r="246" spans="1:6" ht="23.25">
      <c r="A246" t="s">
        <v>1225</v>
      </c>
      <c r="B246" s="5" t="s">
        <v>761</v>
      </c>
      <c r="C246" s="3">
        <v>50</v>
      </c>
      <c r="D246" s="18" t="str">
        <f t="shared" si="6"/>
        <v>荃灣商會學校</v>
      </c>
      <c r="E246" t="s">
        <v>1225</v>
      </c>
      <c r="F246" t="str">
        <f t="shared" si="7"/>
        <v>荃灣商會學校</v>
      </c>
    </row>
    <row r="247" spans="1:6" ht="23.25">
      <c r="A247" t="s">
        <v>1226</v>
      </c>
      <c r="B247" s="5" t="s">
        <v>762</v>
      </c>
      <c r="C247" s="3">
        <v>50</v>
      </c>
      <c r="D247" s="18" t="str">
        <f t="shared" si="6"/>
        <v>中華傳道會呂明才小學</v>
      </c>
      <c r="E247" t="s">
        <v>1226</v>
      </c>
      <c r="F247" t="str">
        <f t="shared" si="7"/>
        <v>中華傳道會呂明才小學</v>
      </c>
    </row>
    <row r="248" spans="1:6" ht="34.5">
      <c r="A248" t="s">
        <v>1227</v>
      </c>
      <c r="B248" s="5" t="s">
        <v>763</v>
      </c>
      <c r="C248" s="3">
        <v>50</v>
      </c>
      <c r="D248" s="18" t="str">
        <f t="shared" si="6"/>
        <v>東華三院黃士心小學</v>
      </c>
      <c r="E248" t="s">
        <v>1227</v>
      </c>
      <c r="F248" t="str">
        <f t="shared" si="7"/>
        <v>東華三院黃士心小學</v>
      </c>
    </row>
    <row r="249" spans="1:6" ht="34.5">
      <c r="A249" t="s">
        <v>1228</v>
      </c>
      <c r="B249" s="5" t="s">
        <v>764</v>
      </c>
      <c r="C249" s="3">
        <v>50</v>
      </c>
      <c r="D249" s="18" t="str">
        <f t="shared" si="6"/>
        <v>仁濟醫院趙曾學韞小學</v>
      </c>
      <c r="E249" t="s">
        <v>1228</v>
      </c>
      <c r="F249" t="str">
        <f t="shared" si="7"/>
        <v>仁濟醫院趙曾學韞小學</v>
      </c>
    </row>
    <row r="250" spans="1:6" ht="23.25">
      <c r="A250" t="s">
        <v>1229</v>
      </c>
      <c r="B250" s="5" t="s">
        <v>765</v>
      </c>
      <c r="C250" s="3">
        <v>63</v>
      </c>
      <c r="D250" s="18" t="str">
        <f t="shared" si="6"/>
        <v>聖公會何澤芸小學</v>
      </c>
      <c r="E250" t="s">
        <v>1229</v>
      </c>
      <c r="F250" t="str">
        <f t="shared" si="7"/>
        <v>聖公會何澤芸小學</v>
      </c>
    </row>
    <row r="251" spans="1:6" ht="34.5">
      <c r="A251" t="s">
        <v>1230</v>
      </c>
      <c r="B251" s="5" t="s">
        <v>766</v>
      </c>
      <c r="C251" s="3">
        <v>75</v>
      </c>
      <c r="D251" s="18" t="str">
        <f t="shared" si="6"/>
        <v>聖公會青衣邨何澤芸小學</v>
      </c>
      <c r="E251" t="s">
        <v>1230</v>
      </c>
      <c r="F251" t="str">
        <f t="shared" si="7"/>
        <v>聖公會青衣邨何澤芸小學</v>
      </c>
    </row>
    <row r="252" spans="1:6" ht="23.25">
      <c r="A252" t="s">
        <v>1231</v>
      </c>
      <c r="B252" s="5" t="s">
        <v>767</v>
      </c>
      <c r="C252" s="3">
        <v>75</v>
      </c>
      <c r="D252" s="18" t="str">
        <f t="shared" si="6"/>
        <v>聖公會青衣主恩小學</v>
      </c>
      <c r="E252" t="s">
        <v>1231</v>
      </c>
      <c r="F252" t="str">
        <f t="shared" si="7"/>
        <v>聖公會青衣主恩小學</v>
      </c>
    </row>
    <row r="253" spans="1:6" ht="23.25">
      <c r="A253" t="s">
        <v>1232</v>
      </c>
      <c r="B253" s="5" t="s">
        <v>768</v>
      </c>
      <c r="C253" s="3">
        <v>60</v>
      </c>
      <c r="D253" s="18" t="str">
        <f t="shared" si="6"/>
        <v>保良局世德小學</v>
      </c>
      <c r="E253" t="s">
        <v>1232</v>
      </c>
      <c r="F253" t="str">
        <f t="shared" si="7"/>
        <v>保良局世德小學</v>
      </c>
    </row>
    <row r="254" spans="1:6" ht="34.5">
      <c r="A254" t="s">
        <v>1233</v>
      </c>
      <c r="B254" s="5" t="s">
        <v>769</v>
      </c>
      <c r="C254" s="3">
        <v>38</v>
      </c>
      <c r="D254" s="18" t="str">
        <f t="shared" si="6"/>
        <v>東華三院周演森小學</v>
      </c>
      <c r="E254" t="s">
        <v>1233</v>
      </c>
      <c r="F254" t="str">
        <f t="shared" si="7"/>
        <v>東華三院周演森小學</v>
      </c>
    </row>
    <row r="255" spans="1:6" ht="23.25">
      <c r="A255" t="s">
        <v>1234</v>
      </c>
      <c r="B255" s="5" t="s">
        <v>770</v>
      </c>
      <c r="C255" s="3">
        <v>63</v>
      </c>
      <c r="D255" s="18" t="str">
        <f t="shared" si="6"/>
        <v>中華基督教會何福堂小學</v>
      </c>
      <c r="E255" t="s">
        <v>1234</v>
      </c>
      <c r="F255" t="str">
        <f t="shared" si="7"/>
        <v>中華基督教會何福堂小學</v>
      </c>
    </row>
    <row r="256" spans="1:6" ht="23.25">
      <c r="A256" t="s">
        <v>1235</v>
      </c>
      <c r="B256" s="5" t="s">
        <v>771</v>
      </c>
      <c r="C256" s="3">
        <v>63</v>
      </c>
      <c r="D256" s="18" t="str">
        <f t="shared" si="6"/>
        <v>保良局莊啟程第二小學</v>
      </c>
      <c r="E256" t="s">
        <v>1235</v>
      </c>
      <c r="F256" t="str">
        <f t="shared" si="7"/>
        <v>保良局莊啟程第二小學</v>
      </c>
    </row>
    <row r="257" spans="1:6" ht="23.25">
      <c r="A257" t="s">
        <v>1236</v>
      </c>
      <c r="B257" s="5" t="s">
        <v>772</v>
      </c>
      <c r="C257" s="3">
        <v>63</v>
      </c>
      <c r="D257" s="18" t="str">
        <f t="shared" ref="D257:D320" si="8">TRIM(LEFT(B257, FIND("(", B257, 1)-1))</f>
        <v>台山商會學校</v>
      </c>
      <c r="E257" t="s">
        <v>1236</v>
      </c>
      <c r="F257" t="str">
        <f t="shared" si="7"/>
        <v>台山商會學校</v>
      </c>
    </row>
    <row r="258" spans="1:6" ht="23.25">
      <c r="A258" t="s">
        <v>1237</v>
      </c>
      <c r="B258" s="5" t="s">
        <v>773</v>
      </c>
      <c r="C258" s="3">
        <v>50</v>
      </c>
      <c r="D258" s="18" t="str">
        <f t="shared" si="8"/>
        <v>仁德天主教小學</v>
      </c>
      <c r="E258" t="s">
        <v>1237</v>
      </c>
      <c r="F258" t="str">
        <f t="shared" ref="F258:F321" si="9">IF(E258="", LEFT(B258, FIND(CHAR(10), B258)), E258)</f>
        <v>仁德天主教小學</v>
      </c>
    </row>
    <row r="259" spans="1:6" ht="23.25">
      <c r="A259" t="s">
        <v>1238</v>
      </c>
      <c r="B259" s="5" t="s">
        <v>774</v>
      </c>
      <c r="C259" s="3">
        <v>50</v>
      </c>
      <c r="D259" s="18" t="str">
        <f t="shared" si="8"/>
        <v>樂善堂梁黃蕙芳紀念學校</v>
      </c>
      <c r="E259" t="s">
        <v>1238</v>
      </c>
      <c r="F259" t="str">
        <f t="shared" si="9"/>
        <v>樂善堂梁黃蕙芳紀念學校</v>
      </c>
    </row>
    <row r="260" spans="1:6" ht="23.25">
      <c r="A260" t="s">
        <v>1239</v>
      </c>
      <c r="B260" s="5" t="s">
        <v>775</v>
      </c>
      <c r="C260" s="3">
        <v>75</v>
      </c>
      <c r="D260" s="18" t="str">
        <f t="shared" si="8"/>
        <v>保良局梁周順琴小學</v>
      </c>
      <c r="E260" t="s">
        <v>1239</v>
      </c>
      <c r="F260" t="str">
        <f t="shared" si="9"/>
        <v>保良局梁周順琴小學</v>
      </c>
    </row>
    <row r="261" spans="1:6" ht="23.25">
      <c r="A261" t="s">
        <v>1240</v>
      </c>
      <c r="B261" s="5" t="s">
        <v>776</v>
      </c>
      <c r="C261" s="3">
        <v>50</v>
      </c>
      <c r="D261" s="18" t="str">
        <f t="shared" si="8"/>
        <v>五邑鄒振猷學校</v>
      </c>
      <c r="E261" t="s">
        <v>1240</v>
      </c>
      <c r="F261" t="str">
        <f t="shared" si="9"/>
        <v>五邑鄒振猷學校</v>
      </c>
    </row>
    <row r="262" spans="1:6" ht="23.25">
      <c r="A262" t="s">
        <v>1241</v>
      </c>
      <c r="B262" s="5" t="s">
        <v>777</v>
      </c>
      <c r="C262" s="3">
        <v>50</v>
      </c>
      <c r="D262" s="18" t="str">
        <f t="shared" si="8"/>
        <v>香港路德會增城兆霖學校</v>
      </c>
      <c r="E262" t="s">
        <v>1241</v>
      </c>
      <c r="F262" t="str">
        <f t="shared" si="9"/>
        <v>香港路德會增城兆霖學校</v>
      </c>
    </row>
    <row r="263" spans="1:6" ht="23.25">
      <c r="A263" t="s">
        <v>1242</v>
      </c>
      <c r="B263" s="5" t="s">
        <v>778</v>
      </c>
      <c r="C263" s="3">
        <v>63</v>
      </c>
      <c r="D263" s="18" t="str">
        <f t="shared" si="8"/>
        <v>道教青松小學</v>
      </c>
      <c r="E263" t="s">
        <v>1242</v>
      </c>
      <c r="F263" t="str">
        <f t="shared" si="9"/>
        <v>道教青松小學</v>
      </c>
    </row>
    <row r="264" spans="1:6" ht="34.5">
      <c r="A264" t="s">
        <v>1243</v>
      </c>
      <c r="B264" s="5" t="s">
        <v>779</v>
      </c>
      <c r="C264" s="3">
        <v>50</v>
      </c>
      <c r="D264" s="18" t="str">
        <f t="shared" si="8"/>
        <v>世界龍岡學校劉德容紀念小學</v>
      </c>
      <c r="E264" t="s">
        <v>1243</v>
      </c>
      <c r="F264" t="str">
        <f t="shared" si="9"/>
        <v>世界龍岡學校劉德容紀念小學</v>
      </c>
    </row>
    <row r="265" spans="1:6" ht="23.25">
      <c r="A265" t="s">
        <v>1244</v>
      </c>
      <c r="B265" s="5" t="s">
        <v>780</v>
      </c>
      <c r="C265" s="3">
        <v>63</v>
      </c>
      <c r="D265" s="18" t="str">
        <f t="shared" si="8"/>
        <v>仁濟醫院羅陳楚思小學</v>
      </c>
      <c r="E265" t="s">
        <v>1244</v>
      </c>
      <c r="F265" t="str">
        <f t="shared" si="9"/>
        <v>仁濟醫院羅陳楚思小學</v>
      </c>
    </row>
    <row r="266" spans="1:6" ht="23.25">
      <c r="A266" t="s">
        <v>990</v>
      </c>
      <c r="B266" s="5" t="s">
        <v>781</v>
      </c>
      <c r="C266" s="3">
        <v>60</v>
      </c>
      <c r="D266" s="18" t="e">
        <f t="shared" si="8"/>
        <v>#VALUE!</v>
      </c>
      <c r="F266" t="str">
        <f t="shared" si="9"/>
        <v xml:space="preserve">保良局方王錦全小學
</v>
      </c>
    </row>
    <row r="267" spans="1:6" ht="34.5">
      <c r="A267" t="s">
        <v>1245</v>
      </c>
      <c r="B267" s="5" t="s">
        <v>782</v>
      </c>
      <c r="C267" s="3">
        <v>50</v>
      </c>
      <c r="D267" s="18" t="str">
        <f t="shared" si="8"/>
        <v>香港紅卍字會屯門卍慈小學</v>
      </c>
      <c r="E267" t="s">
        <v>1245</v>
      </c>
      <c r="F267" t="str">
        <f t="shared" si="9"/>
        <v>香港紅卍字會屯門卍慈小學</v>
      </c>
    </row>
    <row r="268" spans="1:6" ht="23.25">
      <c r="A268" t="s">
        <v>1246</v>
      </c>
      <c r="B268" s="5" t="s">
        <v>783</v>
      </c>
      <c r="C268" s="3">
        <v>50</v>
      </c>
      <c r="D268" s="18" t="str">
        <f t="shared" si="8"/>
        <v>僑港伍氏宗親會伍時暢紀念學校</v>
      </c>
      <c r="E268" t="s">
        <v>1246</v>
      </c>
      <c r="F268" t="str">
        <f t="shared" si="9"/>
        <v>僑港伍氏宗親會伍時暢紀念學校</v>
      </c>
    </row>
    <row r="269" spans="1:6" ht="34.5">
      <c r="A269" t="s">
        <v>1247</v>
      </c>
      <c r="B269" s="5" t="s">
        <v>784</v>
      </c>
      <c r="C269" s="3">
        <v>50</v>
      </c>
      <c r="D269" s="18" t="str">
        <f t="shared" si="8"/>
        <v>中華基督教會蒙黃花沃紀念小學</v>
      </c>
      <c r="E269" t="s">
        <v>1247</v>
      </c>
      <c r="F269" t="str">
        <f t="shared" si="9"/>
        <v>中華基督教會蒙黃花沃紀念小學</v>
      </c>
    </row>
    <row r="270" spans="1:6" ht="23.25">
      <c r="A270" t="s">
        <v>1248</v>
      </c>
      <c r="B270" s="5" t="s">
        <v>785</v>
      </c>
      <c r="C270" s="3">
        <v>50</v>
      </c>
      <c r="D270" s="18" t="str">
        <f t="shared" si="8"/>
        <v>柏立基教育學院校友會何壽基學校</v>
      </c>
      <c r="E270" t="s">
        <v>1248</v>
      </c>
      <c r="F270" t="str">
        <f t="shared" si="9"/>
        <v>柏立基教育學院校友會何壽基學校</v>
      </c>
    </row>
    <row r="271" spans="1:6" ht="23.25">
      <c r="A271" t="s">
        <v>1249</v>
      </c>
      <c r="B271" s="5" t="s">
        <v>786</v>
      </c>
      <c r="C271" s="3">
        <v>50</v>
      </c>
      <c r="D271" s="18" t="str">
        <f t="shared" si="8"/>
        <v>屯門官立小學</v>
      </c>
      <c r="E271" t="s">
        <v>1249</v>
      </c>
      <c r="F271" t="str">
        <f t="shared" si="9"/>
        <v>屯門官立小學</v>
      </c>
    </row>
    <row r="272" spans="1:6" ht="23.25">
      <c r="A272" t="s">
        <v>1250</v>
      </c>
      <c r="B272" s="5" t="s">
        <v>787</v>
      </c>
      <c r="C272" s="3">
        <v>75</v>
      </c>
      <c r="D272" s="18" t="str">
        <f t="shared" si="8"/>
        <v>保良局志豪小學</v>
      </c>
      <c r="E272" t="s">
        <v>1250</v>
      </c>
      <c r="F272" t="str">
        <f t="shared" si="9"/>
        <v>保良局志豪小學</v>
      </c>
    </row>
    <row r="273" spans="1:6" ht="34.5">
      <c r="A273" t="s">
        <v>1251</v>
      </c>
      <c r="B273" s="5" t="s">
        <v>788</v>
      </c>
      <c r="C273" s="3">
        <v>50</v>
      </c>
      <c r="D273" s="18" t="str">
        <f t="shared" si="8"/>
        <v>道教青松小學（湖景邨）</v>
      </c>
      <c r="E273" t="s">
        <v>1251</v>
      </c>
      <c r="F273" t="str">
        <f t="shared" si="9"/>
        <v>道教青松小學（湖景邨）</v>
      </c>
    </row>
    <row r="274" spans="1:6" ht="23.25">
      <c r="A274" t="s">
        <v>1252</v>
      </c>
      <c r="B274" s="5" t="s">
        <v>789</v>
      </c>
      <c r="C274" s="3">
        <v>50</v>
      </c>
      <c r="D274" s="18" t="str">
        <f t="shared" si="8"/>
        <v>興德學校</v>
      </c>
      <c r="E274" t="s">
        <v>1252</v>
      </c>
      <c r="F274" t="str">
        <f t="shared" si="9"/>
        <v>興德學校</v>
      </c>
    </row>
    <row r="275" spans="1:6" ht="23.25">
      <c r="A275" t="s">
        <v>1253</v>
      </c>
      <c r="B275" s="5" t="s">
        <v>790</v>
      </c>
      <c r="C275" s="3">
        <v>50</v>
      </c>
      <c r="D275" s="18" t="str">
        <f t="shared" si="8"/>
        <v>青山天主教小學</v>
      </c>
      <c r="E275" t="s">
        <v>1253</v>
      </c>
      <c r="F275" t="str">
        <f t="shared" si="9"/>
        <v>青山天主教小學</v>
      </c>
    </row>
    <row r="276" spans="1:6" ht="23.25">
      <c r="A276" t="s">
        <v>1254</v>
      </c>
      <c r="B276" s="5" t="s">
        <v>791</v>
      </c>
      <c r="C276" s="3">
        <v>50</v>
      </c>
      <c r="D276" s="18" t="str">
        <f t="shared" si="8"/>
        <v>伊斯蘭學校</v>
      </c>
      <c r="E276" t="s">
        <v>1254</v>
      </c>
      <c r="F276" t="str">
        <f t="shared" si="9"/>
        <v>伊斯蘭學校</v>
      </c>
    </row>
    <row r="277" spans="1:6" ht="23.25">
      <c r="A277" t="s">
        <v>1255</v>
      </c>
      <c r="B277" s="5" t="s">
        <v>792</v>
      </c>
      <c r="C277" s="3">
        <v>50</v>
      </c>
      <c r="D277" s="18" t="str">
        <f t="shared" si="8"/>
        <v>東華三院鄧肇堅小學</v>
      </c>
      <c r="E277" t="s">
        <v>1255</v>
      </c>
      <c r="F277" t="str">
        <f t="shared" si="9"/>
        <v>東華三院鄧肇堅小學</v>
      </c>
    </row>
    <row r="278" spans="1:6" ht="23.25">
      <c r="A278" t="s">
        <v>1256</v>
      </c>
      <c r="B278" s="5" t="s">
        <v>793</v>
      </c>
      <c r="C278" s="3">
        <v>63</v>
      </c>
      <c r="D278" s="18" t="str">
        <f t="shared" si="8"/>
        <v>路德會呂祥光小學</v>
      </c>
      <c r="E278" t="s">
        <v>1256</v>
      </c>
      <c r="F278" t="str">
        <f t="shared" si="9"/>
        <v>路德會呂祥光小學</v>
      </c>
    </row>
    <row r="279" spans="1:6" ht="23.25">
      <c r="A279" t="s">
        <v>1257</v>
      </c>
      <c r="B279" s="5" t="s">
        <v>794</v>
      </c>
      <c r="C279" s="3">
        <v>50</v>
      </c>
      <c r="D279" s="18" t="str">
        <f t="shared" si="8"/>
        <v>順德聯誼總會胡少渠紀念小學</v>
      </c>
      <c r="E279" t="s">
        <v>1257</v>
      </c>
      <c r="F279" t="str">
        <f t="shared" si="9"/>
        <v>順德聯誼總會胡少渠紀念小學</v>
      </c>
    </row>
    <row r="280" spans="1:6" ht="23.25">
      <c r="A280" t="s">
        <v>1258</v>
      </c>
      <c r="B280" s="5" t="s">
        <v>795</v>
      </c>
      <c r="C280" s="3">
        <v>60</v>
      </c>
      <c r="D280" s="18" t="str">
        <f t="shared" si="8"/>
        <v>順德聯誼總會何日東小學</v>
      </c>
      <c r="E280" t="s">
        <v>1258</v>
      </c>
      <c r="F280" t="str">
        <f t="shared" si="9"/>
        <v>順德聯誼總會何日東小學</v>
      </c>
    </row>
    <row r="281" spans="1:6" ht="23.25">
      <c r="A281" t="s">
        <v>1259</v>
      </c>
      <c r="B281" s="5" t="s">
        <v>796</v>
      </c>
      <c r="C281" s="3">
        <v>50</v>
      </c>
      <c r="D281" s="18" t="str">
        <f t="shared" si="8"/>
        <v>仁愛堂劉皇發夫人小學</v>
      </c>
      <c r="E281" t="s">
        <v>1259</v>
      </c>
      <c r="F281" t="str">
        <f t="shared" si="9"/>
        <v>仁愛堂劉皇發夫人小學</v>
      </c>
    </row>
    <row r="282" spans="1:6" ht="34.5">
      <c r="A282" t="s">
        <v>991</v>
      </c>
      <c r="B282" s="5" t="s">
        <v>797</v>
      </c>
      <c r="C282" s="3">
        <v>50</v>
      </c>
      <c r="D282" s="18" t="str">
        <f t="shared" si="8"/>
        <v xml:space="preserve">博愛醫院歷屆總理聯誼會鄭任安夫人學校
</v>
      </c>
      <c r="E282" t="s">
        <v>991</v>
      </c>
      <c r="F282" t="str">
        <f t="shared" si="9"/>
        <v xml:space="preserve">博愛醫院歷屆總理聯誼會鄭任安夫人學校
</v>
      </c>
    </row>
    <row r="283" spans="1:6" ht="23.25">
      <c r="A283" t="s">
        <v>1260</v>
      </c>
      <c r="B283" s="5" t="s">
        <v>798</v>
      </c>
      <c r="C283" s="3">
        <v>75</v>
      </c>
      <c r="D283" s="18" t="str">
        <f t="shared" si="8"/>
        <v>聖公會蒙恩小學</v>
      </c>
      <c r="E283" t="s">
        <v>1260</v>
      </c>
      <c r="F283" t="str">
        <f t="shared" si="9"/>
        <v>聖公會蒙恩小學</v>
      </c>
    </row>
    <row r="284" spans="1:6" ht="23.25">
      <c r="A284" t="s">
        <v>1261</v>
      </c>
      <c r="B284" s="5" t="s">
        <v>799</v>
      </c>
      <c r="C284" s="3">
        <v>50</v>
      </c>
      <c r="D284" s="18" t="str">
        <f t="shared" si="8"/>
        <v>仁濟醫院何式南小學</v>
      </c>
      <c r="E284" t="s">
        <v>1261</v>
      </c>
      <c r="F284" t="str">
        <f t="shared" si="9"/>
        <v>仁濟醫院何式南小學</v>
      </c>
    </row>
    <row r="285" spans="1:6" ht="23.25">
      <c r="A285" t="s">
        <v>1262</v>
      </c>
      <c r="B285" s="5" t="s">
        <v>800</v>
      </c>
      <c r="C285" s="3">
        <v>25</v>
      </c>
      <c r="D285" s="18" t="str">
        <f t="shared" si="8"/>
        <v>中華基督教會拔臣小學</v>
      </c>
      <c r="E285" t="s">
        <v>1262</v>
      </c>
      <c r="F285" t="str">
        <f t="shared" si="9"/>
        <v>中華基督教會拔臣小學</v>
      </c>
    </row>
    <row r="286" spans="1:6" ht="46.5">
      <c r="A286" s="1" t="s">
        <v>1431</v>
      </c>
      <c r="B286" s="5" t="s">
        <v>801</v>
      </c>
      <c r="C286" s="3">
        <v>63</v>
      </c>
      <c r="D286" s="18" t="str">
        <f t="shared" si="8"/>
        <v>博愛醫院歷屆總理聯誼會鄭任安夫人千禧
小學</v>
      </c>
      <c r="E286" t="s">
        <v>1263</v>
      </c>
      <c r="F286" t="str">
        <f t="shared" si="9"/>
        <v>博愛醫院歷屆總理聯誼會鄭任安夫人千禧
小學</v>
      </c>
    </row>
    <row r="287" spans="1:6" ht="45.75">
      <c r="A287" t="s">
        <v>1264</v>
      </c>
      <c r="B287" s="5" t="s">
        <v>802</v>
      </c>
      <c r="C287" s="3">
        <v>50</v>
      </c>
      <c r="D287" s="18" t="str">
        <f t="shared" si="8"/>
        <v>保良局西區婦女福利會馮李佩瑤小學</v>
      </c>
      <c r="E287" t="s">
        <v>1264</v>
      </c>
      <c r="F287" t="str">
        <f t="shared" si="9"/>
        <v>保良局西區婦女福利會馮李佩瑤小學</v>
      </c>
    </row>
    <row r="288" spans="1:6" ht="23.25">
      <c r="A288" t="s">
        <v>1265</v>
      </c>
      <c r="B288" s="5" t="s">
        <v>803</v>
      </c>
      <c r="C288" s="3">
        <v>63</v>
      </c>
      <c r="D288" s="18" t="str">
        <f t="shared" si="8"/>
        <v>順德聯誼總會李金小學</v>
      </c>
      <c r="E288" t="s">
        <v>1265</v>
      </c>
      <c r="F288" t="str">
        <f t="shared" si="9"/>
        <v>順德聯誼總會李金小學</v>
      </c>
    </row>
    <row r="289" spans="1:6" ht="23.25">
      <c r="A289" t="s">
        <v>1266</v>
      </c>
      <c r="B289" s="5" t="s">
        <v>804</v>
      </c>
      <c r="C289" s="3">
        <v>25</v>
      </c>
      <c r="D289" s="18" t="str">
        <f t="shared" si="8"/>
        <v>寶覺分校</v>
      </c>
      <c r="E289" t="s">
        <v>1266</v>
      </c>
      <c r="F289" t="str">
        <f t="shared" si="9"/>
        <v>寶覺分校</v>
      </c>
    </row>
    <row r="290" spans="1:6" ht="23.25">
      <c r="A290" t="s">
        <v>1267</v>
      </c>
      <c r="B290" s="5" t="s">
        <v>805</v>
      </c>
      <c r="C290" s="3">
        <v>50</v>
      </c>
      <c r="D290" s="18" t="str">
        <f t="shared" si="8"/>
        <v>嗇色園主辦可銘學校</v>
      </c>
      <c r="E290" t="s">
        <v>1267</v>
      </c>
      <c r="F290" t="str">
        <f t="shared" si="9"/>
        <v>嗇色園主辦可銘學校</v>
      </c>
    </row>
    <row r="291" spans="1:6" ht="23.25">
      <c r="A291" t="s">
        <v>1268</v>
      </c>
      <c r="B291" s="5" t="s">
        <v>806</v>
      </c>
      <c r="C291" s="3">
        <v>63</v>
      </c>
      <c r="D291" s="18" t="str">
        <f t="shared" si="8"/>
        <v>伊利沙伯中學舊生會小學</v>
      </c>
      <c r="E291" t="s">
        <v>1268</v>
      </c>
      <c r="F291" t="str">
        <f t="shared" si="9"/>
        <v>伊利沙伯中學舊生會小學</v>
      </c>
    </row>
    <row r="292" spans="1:6" ht="23.25">
      <c r="A292" t="s">
        <v>1269</v>
      </c>
      <c r="B292" s="5" t="s">
        <v>807</v>
      </c>
      <c r="C292" s="3">
        <v>63</v>
      </c>
      <c r="D292" s="18" t="str">
        <f t="shared" si="8"/>
        <v>香港潮陽小學</v>
      </c>
      <c r="E292" t="s">
        <v>1269</v>
      </c>
      <c r="F292" t="str">
        <f t="shared" si="9"/>
        <v>香港潮陽小學</v>
      </c>
    </row>
    <row r="293" spans="1:6" ht="34.5">
      <c r="A293" t="s">
        <v>1270</v>
      </c>
      <c r="B293" s="5" t="s">
        <v>808</v>
      </c>
      <c r="C293" s="3">
        <v>63</v>
      </c>
      <c r="D293" s="18" t="str">
        <f t="shared" si="8"/>
        <v>東華三院姚達之紀念小學（元朗）</v>
      </c>
      <c r="E293" t="s">
        <v>1270</v>
      </c>
      <c r="F293" t="str">
        <f t="shared" si="9"/>
        <v>東華三院姚達之紀念小學（元朗）</v>
      </c>
    </row>
    <row r="294" spans="1:6" ht="23.25">
      <c r="A294" t="s">
        <v>1271</v>
      </c>
      <c r="B294" s="5" t="s">
        <v>809</v>
      </c>
      <c r="C294" s="3">
        <v>63</v>
      </c>
      <c r="D294" s="18" t="str">
        <f t="shared" si="8"/>
        <v>樂善堂梁銶琚學校</v>
      </c>
      <c r="E294" t="s">
        <v>1271</v>
      </c>
      <c r="F294" t="str">
        <f t="shared" si="9"/>
        <v>樂善堂梁銶琚學校</v>
      </c>
    </row>
    <row r="295" spans="1:6" ht="23.25">
      <c r="A295" t="s">
        <v>1272</v>
      </c>
      <c r="B295" s="5" t="s">
        <v>810</v>
      </c>
      <c r="C295" s="3">
        <v>63</v>
      </c>
      <c r="D295" s="18" t="str">
        <f t="shared" si="8"/>
        <v>天水圍官立小學</v>
      </c>
      <c r="E295" t="s">
        <v>1272</v>
      </c>
      <c r="F295" t="str">
        <f t="shared" si="9"/>
        <v>天水圍官立小學</v>
      </c>
    </row>
    <row r="296" spans="1:6" ht="23.25">
      <c r="A296" t="s">
        <v>1273</v>
      </c>
      <c r="B296" s="5" t="s">
        <v>811</v>
      </c>
      <c r="C296" s="3">
        <v>63</v>
      </c>
      <c r="D296" s="18" t="str">
        <f t="shared" si="8"/>
        <v>天水圍天主教小學</v>
      </c>
      <c r="E296" t="s">
        <v>1273</v>
      </c>
      <c r="F296" t="str">
        <f t="shared" si="9"/>
        <v>天水圍天主教小學</v>
      </c>
    </row>
    <row r="297" spans="1:6" ht="45.75">
      <c r="A297" t="s">
        <v>1274</v>
      </c>
      <c r="B297" s="5" t="s">
        <v>812</v>
      </c>
      <c r="C297" s="3">
        <v>63</v>
      </c>
      <c r="D297" s="18" t="str">
        <f t="shared" si="8"/>
        <v>伊利沙伯中學舊生會小學分校</v>
      </c>
      <c r="E297" t="s">
        <v>1274</v>
      </c>
      <c r="F297" t="str">
        <f t="shared" si="9"/>
        <v>伊利沙伯中學舊生會小學分校</v>
      </c>
    </row>
    <row r="298" spans="1:6" ht="34.5">
      <c r="A298" t="s">
        <v>1275</v>
      </c>
      <c r="B298" s="5" t="s">
        <v>813</v>
      </c>
      <c r="C298" s="3">
        <v>63</v>
      </c>
      <c r="D298" s="18" t="str">
        <f t="shared" si="8"/>
        <v>東華三院李東海小學</v>
      </c>
      <c r="E298" t="s">
        <v>1275</v>
      </c>
      <c r="F298" t="str">
        <f t="shared" si="9"/>
        <v>東華三院李東海小學</v>
      </c>
    </row>
    <row r="299" spans="1:6" ht="34.5">
      <c r="A299" t="s">
        <v>1276</v>
      </c>
      <c r="B299" s="5" t="s">
        <v>814</v>
      </c>
      <c r="C299" s="3">
        <v>63</v>
      </c>
      <c r="D299" s="18" t="str">
        <f t="shared" si="8"/>
        <v>獅子會何德心小學</v>
      </c>
      <c r="E299" t="s">
        <v>1276</v>
      </c>
      <c r="F299" t="str">
        <f t="shared" si="9"/>
        <v>獅子會何德心小學</v>
      </c>
    </row>
    <row r="300" spans="1:6" ht="23.25">
      <c r="A300" t="s">
        <v>1277</v>
      </c>
      <c r="B300" s="5" t="s">
        <v>815</v>
      </c>
      <c r="C300" s="3">
        <v>63</v>
      </c>
      <c r="D300" s="18" t="str">
        <f t="shared" si="8"/>
        <v>天水圍循道衞理小學</v>
      </c>
      <c r="E300" t="s">
        <v>1277</v>
      </c>
      <c r="F300" t="str">
        <f t="shared" si="9"/>
        <v>天水圍循道衞理小學</v>
      </c>
    </row>
    <row r="301" spans="1:6" ht="34.5">
      <c r="A301" t="s">
        <v>1278</v>
      </c>
      <c r="B301" s="5" t="s">
        <v>816</v>
      </c>
      <c r="C301" s="3">
        <v>63</v>
      </c>
      <c r="D301" s="18" t="str">
        <f t="shared" si="8"/>
        <v>金巴崙長老會耀道小學</v>
      </c>
      <c r="E301" t="s">
        <v>1278</v>
      </c>
      <c r="F301" t="str">
        <f t="shared" si="9"/>
        <v>金巴崙長老會耀道小學</v>
      </c>
    </row>
    <row r="302" spans="1:6" ht="23.25">
      <c r="A302" t="s">
        <v>1279</v>
      </c>
      <c r="B302" s="5" t="s">
        <v>817</v>
      </c>
      <c r="C302" s="3">
        <v>63</v>
      </c>
      <c r="D302" s="18" t="str">
        <f t="shared" si="8"/>
        <v>香港青年協會李兆基小學</v>
      </c>
      <c r="E302" t="s">
        <v>1279</v>
      </c>
      <c r="F302" t="str">
        <f t="shared" si="9"/>
        <v>香港青年協會李兆基小學</v>
      </c>
    </row>
    <row r="303" spans="1:6" ht="23.25">
      <c r="A303" t="s">
        <v>1280</v>
      </c>
      <c r="B303" s="5" t="s">
        <v>818</v>
      </c>
      <c r="C303" s="3">
        <v>63</v>
      </c>
      <c r="D303" s="18" t="str">
        <f t="shared" si="8"/>
        <v>中華基督教青年會小學</v>
      </c>
      <c r="E303" t="s">
        <v>1280</v>
      </c>
      <c r="F303" t="str">
        <f t="shared" si="9"/>
        <v>中華基督教青年會小學</v>
      </c>
    </row>
    <row r="304" spans="1:6" ht="34.5">
      <c r="A304" t="s">
        <v>1281</v>
      </c>
      <c r="B304" s="5" t="s">
        <v>819</v>
      </c>
      <c r="C304" s="3">
        <v>63</v>
      </c>
      <c r="D304" s="18" t="str">
        <f t="shared" si="8"/>
        <v>香港普通話研習社科技創意小學</v>
      </c>
      <c r="E304" t="s">
        <v>1281</v>
      </c>
      <c r="F304" t="str">
        <f t="shared" si="9"/>
        <v>香港普通話研習社科技創意小學</v>
      </c>
    </row>
    <row r="305" spans="1:6" ht="34.5">
      <c r="A305" t="s">
        <v>1282</v>
      </c>
      <c r="B305" s="5" t="s">
        <v>820</v>
      </c>
      <c r="C305" s="3">
        <v>63</v>
      </c>
      <c r="D305" s="18" t="str">
        <f t="shared" si="8"/>
        <v>宣道會葉紹蔭紀念小學</v>
      </c>
      <c r="E305" t="s">
        <v>1282</v>
      </c>
      <c r="F305" t="str">
        <f t="shared" si="9"/>
        <v>宣道會葉紹蔭紀念小學</v>
      </c>
    </row>
    <row r="306" spans="1:6" ht="34.5">
      <c r="A306" t="s">
        <v>1283</v>
      </c>
      <c r="B306" s="5" t="s">
        <v>821</v>
      </c>
      <c r="C306" s="3">
        <v>63</v>
      </c>
      <c r="D306" s="18" t="str">
        <f t="shared" si="8"/>
        <v>順德聯誼總會伍冕端小學</v>
      </c>
      <c r="E306" t="s">
        <v>1283</v>
      </c>
      <c r="F306" t="str">
        <f t="shared" si="9"/>
        <v>順德聯誼總會伍冕端小學</v>
      </c>
    </row>
    <row r="307" spans="1:6" ht="34.5">
      <c r="A307" t="s">
        <v>1284</v>
      </c>
      <c r="B307" s="5" t="s">
        <v>822</v>
      </c>
      <c r="C307" s="3">
        <v>63</v>
      </c>
      <c r="D307" s="18" t="str">
        <f t="shared" si="8"/>
        <v>十八鄉鄉事委員會公益社小學</v>
      </c>
      <c r="E307" t="s">
        <v>1284</v>
      </c>
      <c r="F307" t="str">
        <f t="shared" si="9"/>
        <v>十八鄉鄉事委員會公益社小學</v>
      </c>
    </row>
    <row r="308" spans="1:6" ht="34.5">
      <c r="A308" t="s">
        <v>1285</v>
      </c>
      <c r="B308" s="5" t="s">
        <v>823</v>
      </c>
      <c r="C308" s="3">
        <v>63</v>
      </c>
      <c r="D308" s="18" t="str">
        <f t="shared" si="8"/>
        <v>香港學生輔助會小學</v>
      </c>
      <c r="E308" t="s">
        <v>1285</v>
      </c>
      <c r="F308" t="str">
        <f t="shared" si="9"/>
        <v>香港學生輔助會小學</v>
      </c>
    </row>
    <row r="309" spans="1:6" ht="34.5">
      <c r="A309" t="s">
        <v>1286</v>
      </c>
      <c r="B309" s="5" t="s">
        <v>824</v>
      </c>
      <c r="C309" s="3">
        <v>63</v>
      </c>
      <c r="D309" s="18" t="str">
        <f t="shared" si="8"/>
        <v>樂善堂梁銶琚學校（分校）</v>
      </c>
      <c r="E309" t="s">
        <v>1286</v>
      </c>
      <c r="F309" t="str">
        <f t="shared" si="9"/>
        <v>樂善堂梁銶琚學校（分校）</v>
      </c>
    </row>
    <row r="310" spans="1:6" ht="23.25">
      <c r="A310" t="s">
        <v>1287</v>
      </c>
      <c r="B310" s="5" t="s">
        <v>825</v>
      </c>
      <c r="C310" s="3">
        <v>63</v>
      </c>
      <c r="D310" s="18" t="str">
        <f t="shared" si="8"/>
        <v>聖公會天水圍靈愛小學</v>
      </c>
      <c r="E310" t="s">
        <v>1287</v>
      </c>
      <c r="F310" t="str">
        <f t="shared" si="9"/>
        <v>聖公會天水圍靈愛小學</v>
      </c>
    </row>
    <row r="311" spans="1:6" ht="34.5">
      <c r="A311" t="s">
        <v>1288</v>
      </c>
      <c r="B311" s="5" t="s">
        <v>826</v>
      </c>
      <c r="C311" s="3">
        <v>63</v>
      </c>
      <c r="D311" s="18" t="str">
        <f t="shared" si="8"/>
        <v>元朗公立中學校友會英業小學</v>
      </c>
      <c r="E311" t="s">
        <v>1288</v>
      </c>
      <c r="F311" t="str">
        <f t="shared" si="9"/>
        <v>元朗公立中學校友會英業小學</v>
      </c>
    </row>
    <row r="312" spans="1:6" ht="23.25">
      <c r="A312" t="s">
        <v>1289</v>
      </c>
      <c r="B312" s="5" t="s">
        <v>827</v>
      </c>
      <c r="C312" s="3">
        <v>63</v>
      </c>
      <c r="D312" s="18" t="str">
        <f t="shared" si="8"/>
        <v>潮陽百欣小學</v>
      </c>
      <c r="E312" t="s">
        <v>1289</v>
      </c>
      <c r="F312" t="str">
        <f t="shared" si="9"/>
        <v>潮陽百欣小學</v>
      </c>
    </row>
    <row r="313" spans="1:6">
      <c r="A313" t="s">
        <v>1290</v>
      </c>
      <c r="B313" s="15" t="s">
        <v>828</v>
      </c>
      <c r="C313" s="3">
        <v>63</v>
      </c>
      <c r="D313" s="18" t="str">
        <f t="shared" si="8"/>
        <v>光明學校</v>
      </c>
      <c r="E313" t="s">
        <v>1290</v>
      </c>
      <c r="F313" t="str">
        <f t="shared" si="9"/>
        <v>光明學校</v>
      </c>
    </row>
    <row r="314" spans="1:6" ht="34.5">
      <c r="A314" t="s">
        <v>1291</v>
      </c>
      <c r="B314" s="5" t="s">
        <v>829</v>
      </c>
      <c r="C314" s="3">
        <v>38</v>
      </c>
      <c r="D314" s="18" t="str">
        <f t="shared" si="8"/>
        <v>元朗朗屏邨東莞學校</v>
      </c>
      <c r="E314" t="s">
        <v>1291</v>
      </c>
      <c r="F314" t="str">
        <f t="shared" si="9"/>
        <v>元朗朗屏邨東莞學校</v>
      </c>
    </row>
    <row r="315" spans="1:6" ht="23.25">
      <c r="A315" t="s">
        <v>1292</v>
      </c>
      <c r="B315" s="5" t="s">
        <v>830</v>
      </c>
      <c r="C315" s="3">
        <v>38</v>
      </c>
      <c r="D315" s="18" t="str">
        <f t="shared" si="8"/>
        <v>元朗朗屏邨惠州學校</v>
      </c>
      <c r="E315" t="s">
        <v>1292</v>
      </c>
      <c r="F315" t="str">
        <f t="shared" si="9"/>
        <v>元朗朗屏邨惠州學校</v>
      </c>
    </row>
    <row r="316" spans="1:6" ht="23.25">
      <c r="A316" t="s">
        <v>1293</v>
      </c>
      <c r="B316" s="5" t="s">
        <v>831</v>
      </c>
      <c r="C316" s="3">
        <v>50</v>
      </c>
      <c r="D316" s="18" t="str">
        <f t="shared" si="8"/>
        <v>博愛醫院歷屆總理聯誼會梁省德學校</v>
      </c>
      <c r="E316" t="s">
        <v>1293</v>
      </c>
      <c r="F316" t="str">
        <f t="shared" si="9"/>
        <v>博愛醫院歷屆總理聯誼會梁省德學校</v>
      </c>
    </row>
    <row r="317" spans="1:6" ht="34.5">
      <c r="A317" t="s">
        <v>1294</v>
      </c>
      <c r="B317" s="5" t="s">
        <v>832</v>
      </c>
      <c r="C317" s="3">
        <v>50</v>
      </c>
      <c r="D317" s="18" t="str">
        <f t="shared" si="8"/>
        <v>元朗公立中學校友會小學</v>
      </c>
      <c r="E317" t="s">
        <v>1294</v>
      </c>
      <c r="F317" t="str">
        <f t="shared" si="9"/>
        <v>元朗公立中學校友會小學</v>
      </c>
    </row>
    <row r="318" spans="1:6" ht="23.25">
      <c r="A318" t="s">
        <v>1295</v>
      </c>
      <c r="B318" s="5" t="s">
        <v>833</v>
      </c>
      <c r="C318" s="3">
        <v>30</v>
      </c>
      <c r="D318" s="18" t="str">
        <f t="shared" si="8"/>
        <v>聖公會靈愛小學</v>
      </c>
      <c r="E318" t="s">
        <v>1295</v>
      </c>
      <c r="F318" t="str">
        <f t="shared" si="9"/>
        <v>聖公會靈愛小學</v>
      </c>
    </row>
    <row r="319" spans="1:6" ht="34.5">
      <c r="A319" t="s">
        <v>1296</v>
      </c>
      <c r="B319" s="5" t="s">
        <v>834</v>
      </c>
      <c r="C319" s="3">
        <v>50</v>
      </c>
      <c r="D319" s="18" t="str">
        <f t="shared" si="8"/>
        <v>元朗商會小學</v>
      </c>
      <c r="E319" t="s">
        <v>1296</v>
      </c>
      <c r="F319" t="str">
        <f t="shared" si="9"/>
        <v>元朗商會小學</v>
      </c>
    </row>
    <row r="320" spans="1:6" ht="23.25">
      <c r="A320" t="s">
        <v>1297</v>
      </c>
      <c r="B320" s="5" t="s">
        <v>835</v>
      </c>
      <c r="C320" s="3">
        <v>50</v>
      </c>
      <c r="D320" s="18" t="str">
        <f t="shared" si="8"/>
        <v>佛教陳榮根紀念學校</v>
      </c>
      <c r="E320" t="s">
        <v>1297</v>
      </c>
      <c r="F320" t="str">
        <f t="shared" si="9"/>
        <v>佛教陳榮根紀念學校</v>
      </c>
    </row>
    <row r="321" spans="1:6" ht="23.25">
      <c r="A321" t="s">
        <v>1298</v>
      </c>
      <c r="B321" s="5" t="s">
        <v>836</v>
      </c>
      <c r="C321" s="3">
        <v>63</v>
      </c>
      <c r="D321" s="18" t="str">
        <f t="shared" ref="D321:D384" si="10">TRIM(LEFT(B321, FIND("(", B321, 1)-1))</f>
        <v>南元朗官立小學</v>
      </c>
      <c r="E321" t="s">
        <v>1298</v>
      </c>
      <c r="F321" t="str">
        <f t="shared" si="9"/>
        <v>南元朗官立小學</v>
      </c>
    </row>
    <row r="322" spans="1:6">
      <c r="A322" t="s">
        <v>1299</v>
      </c>
      <c r="B322" s="15" t="s">
        <v>837</v>
      </c>
      <c r="C322" s="3">
        <v>13</v>
      </c>
      <c r="D322" s="18" t="str">
        <f t="shared" si="10"/>
        <v>通德學校</v>
      </c>
      <c r="E322" t="s">
        <v>1299</v>
      </c>
      <c r="F322" t="str">
        <f t="shared" ref="F322:F385" si="11">IF(E322="", LEFT(B322, FIND(CHAR(10), B322)), E322)</f>
        <v>通德學校</v>
      </c>
    </row>
    <row r="323" spans="1:6" ht="34.5">
      <c r="A323" t="s">
        <v>1300</v>
      </c>
      <c r="B323" s="5" t="s">
        <v>838</v>
      </c>
      <c r="C323" s="3">
        <v>25</v>
      </c>
      <c r="D323" s="18" t="str">
        <f t="shared" si="10"/>
        <v>港澳信義會黃陳淑英紀念學校</v>
      </c>
      <c r="E323" t="s">
        <v>1300</v>
      </c>
      <c r="F323" t="str">
        <f t="shared" si="11"/>
        <v>港澳信義會黃陳淑英紀念學校</v>
      </c>
    </row>
    <row r="324" spans="1:6" ht="23.25">
      <c r="A324" t="s">
        <v>1301</v>
      </c>
      <c r="B324" s="5" t="s">
        <v>839</v>
      </c>
      <c r="C324" s="3">
        <v>63</v>
      </c>
      <c r="D324" s="18" t="str">
        <f t="shared" si="10"/>
        <v>佛教榮茵學校</v>
      </c>
      <c r="E324" t="s">
        <v>1301</v>
      </c>
      <c r="F324" t="str">
        <f t="shared" si="11"/>
        <v>佛教榮茵學校</v>
      </c>
    </row>
    <row r="325" spans="1:6" ht="23.25">
      <c r="A325" t="s">
        <v>1302</v>
      </c>
      <c r="B325" s="5" t="s">
        <v>840</v>
      </c>
      <c r="C325" s="3">
        <v>30</v>
      </c>
      <c r="D325" s="18" t="str">
        <f t="shared" si="10"/>
        <v>聖公會聖約瑟小學</v>
      </c>
      <c r="E325" t="s">
        <v>1302</v>
      </c>
      <c r="F325" t="str">
        <f t="shared" si="11"/>
        <v>聖公會聖約瑟小學</v>
      </c>
    </row>
    <row r="326" spans="1:6" ht="23.25">
      <c r="A326" t="s">
        <v>1303</v>
      </c>
      <c r="B326" s="5" t="s">
        <v>841</v>
      </c>
      <c r="C326" s="3">
        <v>63</v>
      </c>
      <c r="D326" s="18" t="str">
        <f t="shared" si="10"/>
        <v>元朗官立小學</v>
      </c>
      <c r="E326" t="s">
        <v>1303</v>
      </c>
      <c r="F326" t="str">
        <f t="shared" si="11"/>
        <v>元朗官立小學</v>
      </c>
    </row>
    <row r="327" spans="1:6" ht="23.25">
      <c r="A327" t="s">
        <v>992</v>
      </c>
      <c r="B327" s="5" t="s">
        <v>842</v>
      </c>
      <c r="C327" s="3">
        <v>30</v>
      </c>
      <c r="D327" s="18" t="e">
        <f t="shared" si="10"/>
        <v>#VALUE!</v>
      </c>
      <c r="F327" t="str">
        <f t="shared" si="11"/>
        <v xml:space="preserve">中華基督教會元朗真光小學
</v>
      </c>
    </row>
    <row r="328" spans="1:6">
      <c r="A328" t="s">
        <v>1304</v>
      </c>
      <c r="B328" s="15" t="s">
        <v>843</v>
      </c>
      <c r="C328" s="3">
        <v>75</v>
      </c>
      <c r="D328" s="18" t="str">
        <f t="shared" si="10"/>
        <v>鐘聲學校</v>
      </c>
      <c r="E328" t="s">
        <v>1304</v>
      </c>
      <c r="F328" t="str">
        <f t="shared" si="11"/>
        <v>鐘聲學校</v>
      </c>
    </row>
    <row r="329" spans="1:6" ht="23.25">
      <c r="A329" t="s">
        <v>1305</v>
      </c>
      <c r="B329" s="5" t="s">
        <v>844</v>
      </c>
      <c r="C329" s="3">
        <v>13</v>
      </c>
      <c r="D329" s="18" t="str">
        <f t="shared" si="10"/>
        <v>錦田公立蒙養學校</v>
      </c>
      <c r="E329" t="s">
        <v>1305</v>
      </c>
      <c r="F329" t="str">
        <f t="shared" si="11"/>
        <v>錦田公立蒙養學校</v>
      </c>
    </row>
    <row r="330" spans="1:6" ht="23.25">
      <c r="A330" t="s">
        <v>1306</v>
      </c>
      <c r="B330" s="5" t="s">
        <v>845</v>
      </c>
      <c r="C330" s="3">
        <v>13</v>
      </c>
      <c r="D330" s="18" t="str">
        <f t="shared" si="10"/>
        <v>八鄉中心小學</v>
      </c>
      <c r="E330" t="s">
        <v>1306</v>
      </c>
      <c r="F330" t="str">
        <f t="shared" si="11"/>
        <v>八鄉中心小學</v>
      </c>
    </row>
    <row r="331" spans="1:6">
      <c r="A331" t="s">
        <v>1307</v>
      </c>
      <c r="B331" s="15" t="s">
        <v>846</v>
      </c>
      <c r="C331" s="3">
        <v>25</v>
      </c>
      <c r="D331" s="18" t="str">
        <f t="shared" si="10"/>
        <v>惇裕學校</v>
      </c>
      <c r="E331" t="s">
        <v>1307</v>
      </c>
      <c r="F331" t="str">
        <f t="shared" si="11"/>
        <v>惇裕學校</v>
      </c>
    </row>
    <row r="332" spans="1:6" ht="23.25">
      <c r="A332" t="s">
        <v>1308</v>
      </c>
      <c r="B332" s="5" t="s">
        <v>847</v>
      </c>
      <c r="C332" s="3">
        <v>60</v>
      </c>
      <c r="D332" s="18" t="str">
        <f t="shared" si="10"/>
        <v>基督教宣道會徐澤林紀念小學</v>
      </c>
      <c r="E332" t="s">
        <v>1308</v>
      </c>
      <c r="F332" t="str">
        <f t="shared" si="11"/>
        <v>基督教宣道會徐澤林紀念小學</v>
      </c>
    </row>
    <row r="333" spans="1:6" ht="23.25">
      <c r="A333" t="s">
        <v>1309</v>
      </c>
      <c r="B333" s="5" t="s">
        <v>848</v>
      </c>
      <c r="C333" s="3">
        <v>63</v>
      </c>
      <c r="D333" s="18" t="str">
        <f t="shared" si="10"/>
        <v>光明英來學校</v>
      </c>
      <c r="E333" t="s">
        <v>1309</v>
      </c>
      <c r="F333" t="str">
        <f t="shared" si="11"/>
        <v>光明英來學校</v>
      </c>
    </row>
    <row r="334" spans="1:6">
      <c r="A334" t="s">
        <v>1310</v>
      </c>
      <c r="B334" s="15" t="s">
        <v>849</v>
      </c>
      <c r="C334" s="3">
        <v>25</v>
      </c>
      <c r="D334" s="18" t="str">
        <f t="shared" si="10"/>
        <v>東莞學校</v>
      </c>
      <c r="E334" t="s">
        <v>1310</v>
      </c>
      <c r="F334" t="str">
        <f t="shared" si="11"/>
        <v>東莞學校</v>
      </c>
    </row>
    <row r="335" spans="1:6" ht="23.25">
      <c r="A335" t="s">
        <v>1311</v>
      </c>
      <c r="B335" s="5" t="s">
        <v>850</v>
      </c>
      <c r="C335" s="3">
        <v>90</v>
      </c>
      <c r="D335" s="18" t="str">
        <f t="shared" si="10"/>
        <v>鳳溪第一小學</v>
      </c>
      <c r="E335" t="s">
        <v>1311</v>
      </c>
      <c r="F335" t="str">
        <f t="shared" si="11"/>
        <v>鳳溪第一小學</v>
      </c>
    </row>
    <row r="336" spans="1:6" ht="34.5">
      <c r="A336" t="s">
        <v>1312</v>
      </c>
      <c r="B336" s="5" t="s">
        <v>851</v>
      </c>
      <c r="C336" s="3">
        <v>63</v>
      </c>
      <c r="D336" s="18" t="str">
        <f t="shared" si="10"/>
        <v>香海正覺蓮社佛教陳式宏學校</v>
      </c>
      <c r="E336" t="s">
        <v>1312</v>
      </c>
      <c r="F336" t="str">
        <f t="shared" si="11"/>
        <v>香海正覺蓮社佛教陳式宏學校</v>
      </c>
    </row>
    <row r="337" spans="1:6" ht="23.25">
      <c r="A337" t="s">
        <v>1313</v>
      </c>
      <c r="B337" s="5" t="s">
        <v>852</v>
      </c>
      <c r="C337" s="3">
        <v>75</v>
      </c>
      <c r="D337" s="18" t="str">
        <f t="shared" si="10"/>
        <v>上水惠州公立學校</v>
      </c>
      <c r="E337" t="s">
        <v>1313</v>
      </c>
      <c r="F337" t="str">
        <f t="shared" si="11"/>
        <v>上水惠州公立學校</v>
      </c>
    </row>
    <row r="338" spans="1:6">
      <c r="A338" t="s">
        <v>1314</v>
      </c>
      <c r="B338" s="15" t="s">
        <v>853</v>
      </c>
      <c r="C338" s="3">
        <v>50</v>
      </c>
      <c r="D338" s="18" t="str">
        <f t="shared" si="10"/>
        <v>石湖墟公立學校</v>
      </c>
      <c r="E338" t="s">
        <v>1314</v>
      </c>
      <c r="F338" t="str">
        <f t="shared" si="11"/>
        <v>石湖墟公立學校</v>
      </c>
    </row>
    <row r="339" spans="1:6" ht="23.25">
      <c r="A339" t="s">
        <v>1315</v>
      </c>
      <c r="B339" s="5" t="s">
        <v>854</v>
      </c>
      <c r="C339" s="3">
        <v>50</v>
      </c>
      <c r="D339" s="18" t="str">
        <f t="shared" si="10"/>
        <v>東華三院港九電器商聯會小學</v>
      </c>
      <c r="E339" t="s">
        <v>1315</v>
      </c>
      <c r="F339" t="str">
        <f t="shared" si="11"/>
        <v>東華三院港九電器商聯會小學</v>
      </c>
    </row>
    <row r="340" spans="1:6" ht="23.25">
      <c r="A340" t="s">
        <v>993</v>
      </c>
      <c r="B340" s="5" t="s">
        <v>855</v>
      </c>
      <c r="C340" s="3">
        <v>60</v>
      </c>
      <c r="D340" s="18" t="e">
        <f t="shared" si="10"/>
        <v>#VALUE!</v>
      </c>
      <c r="F340" t="str">
        <f t="shared" si="11"/>
        <v xml:space="preserve">聖公會榮真小學
</v>
      </c>
    </row>
    <row r="341" spans="1:6" ht="23.25">
      <c r="A341" t="s">
        <v>1316</v>
      </c>
      <c r="B341" s="5" t="s">
        <v>856</v>
      </c>
      <c r="C341" s="3">
        <v>75</v>
      </c>
      <c r="D341" s="18" t="str">
        <f t="shared" si="10"/>
        <v>李志達紀念學校</v>
      </c>
      <c r="E341" t="s">
        <v>1316</v>
      </c>
      <c r="F341" t="str">
        <f t="shared" si="11"/>
        <v>李志達紀念學校</v>
      </c>
    </row>
    <row r="342" spans="1:6" ht="23.25">
      <c r="A342" t="s">
        <v>1317</v>
      </c>
      <c r="B342" s="5" t="s">
        <v>857</v>
      </c>
      <c r="C342" s="3">
        <v>25</v>
      </c>
      <c r="D342" s="18" t="str">
        <f t="shared" si="10"/>
        <v>金錢村何東學校</v>
      </c>
      <c r="E342" t="s">
        <v>1317</v>
      </c>
      <c r="F342" t="str">
        <f t="shared" si="11"/>
        <v>金錢村何東學校</v>
      </c>
    </row>
    <row r="343" spans="1:6">
      <c r="A343" t="s">
        <v>1318</v>
      </c>
      <c r="B343" s="15" t="s">
        <v>858</v>
      </c>
      <c r="C343" s="3">
        <v>13</v>
      </c>
      <c r="D343" s="18" t="str">
        <f t="shared" si="10"/>
        <v>育賢學校</v>
      </c>
      <c r="E343" t="s">
        <v>1318</v>
      </c>
      <c r="F343" t="str">
        <f t="shared" si="11"/>
        <v>育賢學校</v>
      </c>
    </row>
    <row r="344" spans="1:6">
      <c r="A344" t="s">
        <v>1319</v>
      </c>
      <c r="B344" s="15" t="s">
        <v>859</v>
      </c>
      <c r="C344" s="3">
        <v>75</v>
      </c>
      <c r="D344" s="18" t="str">
        <f t="shared" si="10"/>
        <v>香海正覺蓮社佛教正慧小學</v>
      </c>
      <c r="E344" t="s">
        <v>1319</v>
      </c>
      <c r="F344" t="str">
        <f t="shared" si="11"/>
        <v>香海正覺蓮社佛教正慧小學</v>
      </c>
    </row>
    <row r="345" spans="1:6" ht="23.25">
      <c r="A345" t="s">
        <v>1320</v>
      </c>
      <c r="B345" s="5" t="s">
        <v>860</v>
      </c>
      <c r="C345" s="3">
        <v>75</v>
      </c>
      <c r="D345" s="18" t="str">
        <f t="shared" si="10"/>
        <v>曾梅千禧學校</v>
      </c>
      <c r="E345" t="s">
        <v>1320</v>
      </c>
      <c r="F345" t="str">
        <f t="shared" si="11"/>
        <v>曾梅千禧學校</v>
      </c>
    </row>
    <row r="346" spans="1:6" ht="23.25">
      <c r="A346" t="s">
        <v>1321</v>
      </c>
      <c r="B346" s="5" t="s">
        <v>861</v>
      </c>
      <c r="C346" s="3">
        <v>60</v>
      </c>
      <c r="D346" s="18" t="str">
        <f t="shared" si="10"/>
        <v>鳳溪創新小學</v>
      </c>
      <c r="E346" t="s">
        <v>1321</v>
      </c>
      <c r="F346" t="str">
        <f t="shared" si="11"/>
        <v>鳳溪創新小學</v>
      </c>
    </row>
    <row r="347" spans="1:6" ht="34.5">
      <c r="A347" t="s">
        <v>1322</v>
      </c>
      <c r="B347" s="5" t="s">
        <v>862</v>
      </c>
      <c r="C347" s="3">
        <v>50</v>
      </c>
      <c r="D347" s="18" t="str">
        <f t="shared" si="10"/>
        <v>東華三院馬錦燦紀念小學</v>
      </c>
      <c r="E347" t="s">
        <v>1322</v>
      </c>
      <c r="F347" t="str">
        <f t="shared" si="11"/>
        <v>東華三院馬錦燦紀念小學</v>
      </c>
    </row>
    <row r="348" spans="1:6" ht="23.25">
      <c r="A348" t="s">
        <v>1323</v>
      </c>
      <c r="B348" s="5" t="s">
        <v>863</v>
      </c>
      <c r="C348" s="3">
        <v>38</v>
      </c>
      <c r="D348" s="18" t="str">
        <f t="shared" si="10"/>
        <v>寶血會培靈學校</v>
      </c>
      <c r="E348" t="s">
        <v>1323</v>
      </c>
      <c r="F348" t="str">
        <f t="shared" si="11"/>
        <v>寶血會培靈學校</v>
      </c>
    </row>
    <row r="349" spans="1:6" ht="23.25">
      <c r="A349" t="s">
        <v>1324</v>
      </c>
      <c r="B349" s="5" t="s">
        <v>864</v>
      </c>
      <c r="C349" s="3">
        <v>45</v>
      </c>
      <c r="D349" s="18" t="str">
        <f t="shared" si="10"/>
        <v>上水宣道小學</v>
      </c>
      <c r="E349" t="s">
        <v>1324</v>
      </c>
      <c r="F349" t="str">
        <f t="shared" si="11"/>
        <v>上水宣道小學</v>
      </c>
    </row>
    <row r="350" spans="1:6" ht="23.25">
      <c r="A350" t="s">
        <v>1325</v>
      </c>
      <c r="B350" s="5" t="s">
        <v>865</v>
      </c>
      <c r="C350" s="3">
        <v>50</v>
      </c>
      <c r="D350" s="18" t="str">
        <f t="shared" si="10"/>
        <v>五旬節靳茂生小學</v>
      </c>
      <c r="E350" t="s">
        <v>1325</v>
      </c>
      <c r="F350" t="str">
        <f t="shared" si="11"/>
        <v>五旬節靳茂生小學</v>
      </c>
    </row>
    <row r="351" spans="1:6" ht="34.5">
      <c r="A351" t="s">
        <v>1326</v>
      </c>
      <c r="B351" s="5" t="s">
        <v>866</v>
      </c>
      <c r="C351" s="3">
        <v>63</v>
      </c>
      <c r="D351" s="18" t="str">
        <f t="shared" si="10"/>
        <v>香海正覺蓮社佛教正覺蓮社學校</v>
      </c>
      <c r="E351" t="s">
        <v>1326</v>
      </c>
      <c r="F351" t="str">
        <f t="shared" si="11"/>
        <v>香海正覺蓮社佛教正覺蓮社學校</v>
      </c>
    </row>
    <row r="352" spans="1:6" ht="23.25">
      <c r="A352" t="s">
        <v>1327</v>
      </c>
      <c r="B352" s="5" t="s">
        <v>867</v>
      </c>
      <c r="C352" s="3">
        <v>63</v>
      </c>
      <c r="D352" s="18" t="str">
        <f t="shared" si="10"/>
        <v>鳳溪廖潤琛紀念學校</v>
      </c>
      <c r="E352" t="s">
        <v>1327</v>
      </c>
      <c r="F352" t="str">
        <f t="shared" si="11"/>
        <v>鳳溪廖潤琛紀念學校</v>
      </c>
    </row>
    <row r="353" spans="1:6">
      <c r="A353" t="s">
        <v>1328</v>
      </c>
      <c r="B353" s="15" t="s">
        <v>868</v>
      </c>
      <c r="C353" s="3">
        <v>63</v>
      </c>
      <c r="D353" s="18" t="str">
        <f t="shared" si="10"/>
        <v>方樹福堂基金方樹泉小學</v>
      </c>
      <c r="E353" t="s">
        <v>1328</v>
      </c>
      <c r="F353" t="str">
        <f t="shared" si="11"/>
        <v>方樹福堂基金方樹泉小學</v>
      </c>
    </row>
    <row r="354" spans="1:6" ht="23.25">
      <c r="A354" t="s">
        <v>1329</v>
      </c>
      <c r="B354" s="5" t="s">
        <v>869</v>
      </c>
      <c r="C354" s="3">
        <v>50</v>
      </c>
      <c r="D354" s="18" t="str">
        <f t="shared" si="10"/>
        <v>粉嶺官立小學</v>
      </c>
      <c r="E354" t="s">
        <v>1329</v>
      </c>
      <c r="F354" t="str">
        <f t="shared" si="11"/>
        <v>粉嶺官立小學</v>
      </c>
    </row>
    <row r="355" spans="1:6" ht="23.25">
      <c r="A355" t="s">
        <v>994</v>
      </c>
      <c r="B355" s="5" t="s">
        <v>870</v>
      </c>
      <c r="C355" s="3">
        <v>30</v>
      </c>
      <c r="D355" s="18" t="e">
        <f t="shared" si="10"/>
        <v>#VALUE!</v>
      </c>
      <c r="F355" t="str">
        <f t="shared" si="11"/>
        <v xml:space="preserve">粉嶺公立學校
</v>
      </c>
    </row>
    <row r="356" spans="1:6" ht="23.25">
      <c r="A356" t="s">
        <v>1330</v>
      </c>
      <c r="B356" s="5" t="s">
        <v>871</v>
      </c>
      <c r="C356" s="3">
        <v>25</v>
      </c>
      <c r="D356" s="18" t="str">
        <f t="shared" si="10"/>
        <v>打鼓嶺嶺英公立學校</v>
      </c>
      <c r="E356" t="s">
        <v>1330</v>
      </c>
      <c r="F356" t="str">
        <f t="shared" si="11"/>
        <v>打鼓嶺嶺英公立學校</v>
      </c>
    </row>
    <row r="357" spans="1:6" ht="23.25">
      <c r="A357" t="s">
        <v>1331</v>
      </c>
      <c r="B357" s="5" t="s">
        <v>872</v>
      </c>
      <c r="C357" s="3">
        <v>63</v>
      </c>
      <c r="D357" s="18" t="str">
        <f t="shared" si="10"/>
        <v>五旬節于良發小學</v>
      </c>
      <c r="E357" t="s">
        <v>1331</v>
      </c>
      <c r="F357" t="str">
        <f t="shared" si="11"/>
        <v>五旬節于良發小學</v>
      </c>
    </row>
    <row r="358" spans="1:6" ht="23.25">
      <c r="A358" t="s">
        <v>1332</v>
      </c>
      <c r="B358" s="5" t="s">
        <v>873</v>
      </c>
      <c r="C358" s="3">
        <v>60</v>
      </c>
      <c r="D358" s="18" t="str">
        <f t="shared" si="10"/>
        <v>聖公會嘉福榮真小學</v>
      </c>
      <c r="E358" t="s">
        <v>1332</v>
      </c>
      <c r="F358" t="str">
        <f t="shared" si="11"/>
        <v>聖公會嘉福榮真小學</v>
      </c>
    </row>
    <row r="359" spans="1:6" ht="34.5">
      <c r="A359" t="s">
        <v>1333</v>
      </c>
      <c r="B359" s="5" t="s">
        <v>874</v>
      </c>
      <c r="C359" s="3">
        <v>50</v>
      </c>
      <c r="D359" s="18" t="str">
        <f t="shared" si="10"/>
        <v>基督教粉嶺神召會小學</v>
      </c>
      <c r="E359" t="s">
        <v>1333</v>
      </c>
      <c r="F359" t="str">
        <f t="shared" si="11"/>
        <v>基督教粉嶺神召會小學</v>
      </c>
    </row>
    <row r="360" spans="1:6" ht="23.25">
      <c r="A360" t="s">
        <v>1334</v>
      </c>
      <c r="B360" s="5" t="s">
        <v>875</v>
      </c>
      <c r="C360" s="3">
        <v>25</v>
      </c>
      <c r="D360" s="18" t="str">
        <f t="shared" si="10"/>
        <v>山咀公立學校</v>
      </c>
      <c r="E360" t="s">
        <v>1334</v>
      </c>
      <c r="F360" t="str">
        <f t="shared" si="11"/>
        <v>山咀公立學校</v>
      </c>
    </row>
    <row r="361" spans="1:6" ht="23.25">
      <c r="A361" t="s">
        <v>1335</v>
      </c>
      <c r="B361" s="5" t="s">
        <v>876</v>
      </c>
      <c r="C361" s="3">
        <v>25</v>
      </c>
      <c r="D361" s="18" t="str">
        <f t="shared" si="10"/>
        <v>沙頭角中心小學</v>
      </c>
      <c r="E361" t="s">
        <v>1335</v>
      </c>
      <c r="F361" t="str">
        <f t="shared" si="11"/>
        <v>沙頭角中心小學</v>
      </c>
    </row>
    <row r="362" spans="1:6" ht="23.25">
      <c r="A362" t="s">
        <v>995</v>
      </c>
      <c r="B362" s="5" t="s">
        <v>877</v>
      </c>
      <c r="C362" s="3">
        <v>60</v>
      </c>
      <c r="D362" s="18" t="e">
        <f t="shared" si="10"/>
        <v>#VALUE!</v>
      </c>
      <c r="F362" t="str">
        <f t="shared" si="11"/>
        <v xml:space="preserve">大埔舊墟公立學校
</v>
      </c>
    </row>
    <row r="363" spans="1:6" ht="23.25">
      <c r="A363" t="s">
        <v>1336</v>
      </c>
      <c r="B363" s="5" t="s">
        <v>878</v>
      </c>
      <c r="C363" s="3">
        <v>50</v>
      </c>
      <c r="D363" s="18" t="str">
        <f t="shared" si="10"/>
        <v>新界婦孺福利會有限公司梁省德學校</v>
      </c>
      <c r="E363" t="s">
        <v>1336</v>
      </c>
      <c r="F363" t="str">
        <f t="shared" si="11"/>
        <v>新界婦孺福利會有限公司梁省德學校</v>
      </c>
    </row>
    <row r="364" spans="1:6" ht="23.25">
      <c r="A364" t="s">
        <v>1337</v>
      </c>
      <c r="B364" s="5" t="s">
        <v>879</v>
      </c>
      <c r="C364" s="3">
        <v>50</v>
      </c>
      <c r="D364" s="18" t="str">
        <f t="shared" si="10"/>
        <v>大埔浸信會公立學校</v>
      </c>
      <c r="E364" t="s">
        <v>1337</v>
      </c>
      <c r="F364" t="str">
        <f t="shared" si="11"/>
        <v>大埔浸信會公立學校</v>
      </c>
    </row>
    <row r="365" spans="1:6" ht="23.25">
      <c r="A365" t="s">
        <v>1338</v>
      </c>
      <c r="B365" s="5" t="s">
        <v>880</v>
      </c>
      <c r="C365" s="3">
        <v>63</v>
      </c>
      <c r="D365" s="18" t="str">
        <f t="shared" si="10"/>
        <v>聖公會阮鄭夢芹小學</v>
      </c>
      <c r="E365" t="s">
        <v>1338</v>
      </c>
      <c r="F365" t="str">
        <f t="shared" si="11"/>
        <v>聖公會阮鄭夢芹小學</v>
      </c>
    </row>
    <row r="366" spans="1:6" ht="34.5">
      <c r="A366" t="s">
        <v>1339</v>
      </c>
      <c r="B366" s="5" t="s">
        <v>881</v>
      </c>
      <c r="C366" s="3">
        <v>50</v>
      </c>
      <c r="D366" s="18" t="str">
        <f t="shared" si="10"/>
        <v>香港道教聯合會雲泉吳禮和紀念學校</v>
      </c>
      <c r="E366" t="s">
        <v>1339</v>
      </c>
      <c r="F366" t="str">
        <f t="shared" si="11"/>
        <v>香港道教聯合會雲泉吳禮和紀念學校</v>
      </c>
    </row>
    <row r="367" spans="1:6" ht="23.25">
      <c r="A367" t="s">
        <v>1340</v>
      </c>
      <c r="B367" s="5" t="s">
        <v>882</v>
      </c>
      <c r="C367" s="3">
        <v>50</v>
      </c>
      <c r="D367" s="18" t="str">
        <f t="shared" si="10"/>
        <v>大埔崇德黃建常紀念學校</v>
      </c>
      <c r="E367" t="s">
        <v>1340</v>
      </c>
      <c r="F367" t="str">
        <f t="shared" si="11"/>
        <v>大埔崇德黃建常紀念學校</v>
      </c>
    </row>
    <row r="368" spans="1:6" ht="23.25">
      <c r="A368" t="s">
        <v>1341</v>
      </c>
      <c r="B368" s="5" t="s">
        <v>883</v>
      </c>
      <c r="C368" s="3">
        <v>50</v>
      </c>
      <c r="D368" s="18" t="str">
        <f t="shared" si="10"/>
        <v>三水同鄉會禤景榮學校</v>
      </c>
      <c r="E368" t="s">
        <v>1341</v>
      </c>
      <c r="F368" t="str">
        <f t="shared" si="11"/>
        <v>三水同鄉會禤景榮學校</v>
      </c>
    </row>
    <row r="369" spans="1:6" ht="23.25">
      <c r="A369" t="s">
        <v>1342</v>
      </c>
      <c r="B369" s="5" t="s">
        <v>884</v>
      </c>
      <c r="C369" s="3">
        <v>50</v>
      </c>
      <c r="D369" s="18" t="str">
        <f t="shared" si="10"/>
        <v>港九街坊婦女會孫方中小學</v>
      </c>
      <c r="E369" t="s">
        <v>1342</v>
      </c>
      <c r="F369" t="str">
        <f t="shared" si="11"/>
        <v>港九街坊婦女會孫方中小學</v>
      </c>
    </row>
    <row r="370" spans="1:6" ht="34.5">
      <c r="A370" t="s">
        <v>1343</v>
      </c>
      <c r="B370" s="5" t="s">
        <v>885</v>
      </c>
      <c r="C370" s="3">
        <v>50</v>
      </c>
      <c r="D370" s="18" t="str">
        <f t="shared" si="10"/>
        <v>林村公立黃福鑾紀念學校</v>
      </c>
      <c r="E370" t="s">
        <v>1343</v>
      </c>
      <c r="F370" t="str">
        <f t="shared" si="11"/>
        <v>林村公立黃福鑾紀念學校</v>
      </c>
    </row>
    <row r="371" spans="1:6" ht="23.25">
      <c r="A371" t="s">
        <v>1344</v>
      </c>
      <c r="B371" s="5" t="s">
        <v>886</v>
      </c>
      <c r="C371" s="3">
        <v>50</v>
      </c>
      <c r="D371" s="18" t="str">
        <f t="shared" si="10"/>
        <v>天主教聖母聖心小學</v>
      </c>
      <c r="E371" t="s">
        <v>1344</v>
      </c>
      <c r="F371" t="str">
        <f t="shared" si="11"/>
        <v>天主教聖母聖心小學</v>
      </c>
    </row>
    <row r="372" spans="1:6" ht="23.25">
      <c r="A372" t="s">
        <v>1345</v>
      </c>
      <c r="B372" s="5" t="s">
        <v>887</v>
      </c>
      <c r="C372" s="3">
        <v>50</v>
      </c>
      <c r="D372" s="18" t="str">
        <f t="shared" si="10"/>
        <v>保良局田家炳小學</v>
      </c>
      <c r="E372" t="s">
        <v>1345</v>
      </c>
      <c r="F372" t="str">
        <f t="shared" si="11"/>
        <v>保良局田家炳小學</v>
      </c>
    </row>
    <row r="373" spans="1:6" ht="23.25">
      <c r="A373" t="s">
        <v>1346</v>
      </c>
      <c r="B373" s="5" t="s">
        <v>888</v>
      </c>
      <c r="C373" s="3">
        <v>63</v>
      </c>
      <c r="D373" s="18" t="str">
        <f t="shared" si="10"/>
        <v>大埔循道衛理小學</v>
      </c>
      <c r="E373" t="s">
        <v>1346</v>
      </c>
      <c r="F373" t="str">
        <f t="shared" si="11"/>
        <v>大埔循道衛理小學</v>
      </c>
    </row>
    <row r="374" spans="1:6" ht="23.25">
      <c r="A374" t="s">
        <v>1347</v>
      </c>
      <c r="B374" s="5" t="s">
        <v>889</v>
      </c>
      <c r="C374" s="3">
        <v>50</v>
      </c>
      <c r="D374" s="18" t="str">
        <f t="shared" si="10"/>
        <v>仁濟醫院蔡衍濤小學</v>
      </c>
      <c r="E374" t="s">
        <v>1347</v>
      </c>
      <c r="F374" t="str">
        <f t="shared" si="11"/>
        <v>仁濟醫院蔡衍濤小學</v>
      </c>
    </row>
    <row r="375" spans="1:6" ht="23.25">
      <c r="A375" t="s">
        <v>1348</v>
      </c>
      <c r="B375" s="5" t="s">
        <v>890</v>
      </c>
      <c r="C375" s="3">
        <v>63</v>
      </c>
      <c r="D375" s="18" t="str">
        <f t="shared" si="10"/>
        <v>大埔官立小學</v>
      </c>
      <c r="E375" t="s">
        <v>1348</v>
      </c>
      <c r="F375" t="str">
        <f t="shared" si="11"/>
        <v>大埔官立小學</v>
      </c>
    </row>
    <row r="376" spans="1:6" ht="23.25">
      <c r="A376" t="s">
        <v>1349</v>
      </c>
      <c r="B376" s="5" t="s">
        <v>891</v>
      </c>
      <c r="C376" s="3">
        <v>38</v>
      </c>
      <c r="D376" s="18" t="str">
        <f t="shared" si="10"/>
        <v>香港教育學院賽馬會小學</v>
      </c>
      <c r="E376" t="s">
        <v>1349</v>
      </c>
      <c r="F376" t="str">
        <f t="shared" si="11"/>
        <v>香港教育學院賽馬會小學</v>
      </c>
    </row>
    <row r="377" spans="1:6" ht="23.25">
      <c r="A377" t="s">
        <v>1350</v>
      </c>
      <c r="B377" s="5" t="s">
        <v>892</v>
      </c>
      <c r="C377" s="3">
        <v>75</v>
      </c>
      <c r="D377" s="18" t="str">
        <f t="shared" si="10"/>
        <v>大埔舊墟公立學校（寶湖道）</v>
      </c>
      <c r="E377" t="s">
        <v>1350</v>
      </c>
      <c r="F377" t="str">
        <f t="shared" si="11"/>
        <v>大埔舊墟公立學校（寶湖道）</v>
      </c>
    </row>
    <row r="378" spans="1:6" ht="23.25">
      <c r="A378" t="s">
        <v>1351</v>
      </c>
      <c r="B378" s="5" t="s">
        <v>893</v>
      </c>
      <c r="C378" s="3">
        <v>63</v>
      </c>
      <c r="D378" s="18" t="str">
        <f t="shared" si="10"/>
        <v>保良局田家炳千禧小學</v>
      </c>
      <c r="E378" t="s">
        <v>1351</v>
      </c>
      <c r="F378" t="str">
        <f t="shared" si="11"/>
        <v>保良局田家炳千禧小學</v>
      </c>
    </row>
    <row r="379" spans="1:6" ht="23.25">
      <c r="A379" t="s">
        <v>1352</v>
      </c>
      <c r="B379" s="5" t="s">
        <v>894</v>
      </c>
      <c r="C379" s="3">
        <v>50</v>
      </c>
      <c r="D379" s="18" t="str">
        <f t="shared" si="10"/>
        <v>聖公會阮鄭夢芹銀禧小學</v>
      </c>
      <c r="E379" t="s">
        <v>1352</v>
      </c>
      <c r="F379" t="str">
        <f t="shared" si="11"/>
        <v>聖公會阮鄭夢芹銀禧小學</v>
      </c>
    </row>
    <row r="380" spans="1:6">
      <c r="A380" t="s">
        <v>1353</v>
      </c>
      <c r="B380" s="15" t="s">
        <v>895</v>
      </c>
      <c r="C380" s="3">
        <v>60</v>
      </c>
      <c r="D380" s="18" t="str">
        <f t="shared" si="10"/>
        <v>聖母無玷聖心學校</v>
      </c>
      <c r="E380" t="s">
        <v>1353</v>
      </c>
      <c r="F380" t="str">
        <f t="shared" si="11"/>
        <v>聖母無玷聖心學校</v>
      </c>
    </row>
    <row r="381" spans="1:6" ht="23.25">
      <c r="A381" t="s">
        <v>1354</v>
      </c>
      <c r="B381" s="5" t="s">
        <v>896</v>
      </c>
      <c r="C381" s="3">
        <v>50</v>
      </c>
      <c r="D381" s="18" t="str">
        <f t="shared" si="10"/>
        <v>循理會美林小學</v>
      </c>
      <c r="E381" t="s">
        <v>1354</v>
      </c>
      <c r="F381" t="str">
        <f t="shared" si="11"/>
        <v>循理會美林小學</v>
      </c>
    </row>
    <row r="382" spans="1:6" ht="34.5">
      <c r="A382" t="s">
        <v>1355</v>
      </c>
      <c r="B382" s="5" t="s">
        <v>897</v>
      </c>
      <c r="C382" s="3">
        <v>63</v>
      </c>
      <c r="D382" s="18" t="str">
        <f t="shared" si="10"/>
        <v>保良局王賜豪（田心谷）小學</v>
      </c>
      <c r="E382" t="s">
        <v>1355</v>
      </c>
      <c r="F382" t="str">
        <f t="shared" si="11"/>
        <v>保良局王賜豪（田心谷）小學</v>
      </c>
    </row>
    <row r="383" spans="1:6" ht="23.25">
      <c r="A383" t="s">
        <v>1356</v>
      </c>
      <c r="B383" s="5" t="s">
        <v>898</v>
      </c>
      <c r="C383" s="3">
        <v>63</v>
      </c>
      <c r="D383" s="18" t="str">
        <f t="shared" si="10"/>
        <v>循理會白普理基金循理小學</v>
      </c>
      <c r="E383" t="s">
        <v>1356</v>
      </c>
      <c r="F383" t="str">
        <f t="shared" si="11"/>
        <v>循理會白普理基金循理小學</v>
      </c>
    </row>
    <row r="384" spans="1:6" ht="34.5">
      <c r="A384" t="s">
        <v>1357</v>
      </c>
      <c r="B384" s="5" t="s">
        <v>899</v>
      </c>
      <c r="C384" s="3">
        <v>50</v>
      </c>
      <c r="D384" s="18" t="str">
        <f t="shared" si="10"/>
        <v>九龍城浸信會禧年（恩平）小學</v>
      </c>
      <c r="E384" t="s">
        <v>1357</v>
      </c>
      <c r="F384" t="str">
        <f t="shared" si="11"/>
        <v>九龍城浸信會禧年（恩平）小學</v>
      </c>
    </row>
    <row r="385" spans="1:6" ht="23.25">
      <c r="A385" t="s">
        <v>996</v>
      </c>
      <c r="B385" s="5" t="s">
        <v>900</v>
      </c>
      <c r="C385" s="3">
        <v>60</v>
      </c>
      <c r="D385" s="18" t="e">
        <f t="shared" ref="D385:D448" si="12">TRIM(LEFT(B385, FIND("(", B385, 1)-1))</f>
        <v>#VALUE!</v>
      </c>
      <c r="F385" t="str">
        <f t="shared" si="11"/>
        <v xml:space="preserve">香港九龍塘基督教中華宣道會陳元喜小學
</v>
      </c>
    </row>
    <row r="386" spans="1:6" ht="34.5">
      <c r="A386" t="s">
        <v>1358</v>
      </c>
      <c r="B386" s="5" t="s">
        <v>901</v>
      </c>
      <c r="C386" s="3">
        <v>50</v>
      </c>
      <c r="D386" s="18" t="str">
        <f t="shared" si="12"/>
        <v>東莞工商總會張煌偉小學</v>
      </c>
      <c r="E386" t="s">
        <v>1358</v>
      </c>
      <c r="F386" t="str">
        <f t="shared" ref="F386:F449" si="13">IF(E386="", LEFT(B386, FIND(CHAR(10), B386)), E386)</f>
        <v>東莞工商總會張煌偉小學</v>
      </c>
    </row>
    <row r="387" spans="1:6" ht="23.25">
      <c r="A387" t="s">
        <v>1359</v>
      </c>
      <c r="B387" s="5" t="s">
        <v>902</v>
      </c>
      <c r="C387" s="3">
        <v>50</v>
      </c>
      <c r="D387" s="18" t="str">
        <f t="shared" si="12"/>
        <v>東華三院冼次雲小學</v>
      </c>
      <c r="E387" t="s">
        <v>1359</v>
      </c>
      <c r="F387" t="str">
        <f t="shared" si="13"/>
        <v>東華三院冼次雲小學</v>
      </c>
    </row>
    <row r="388" spans="1:6" ht="23.25">
      <c r="A388" t="s">
        <v>1360</v>
      </c>
      <c r="B388" s="5" t="s">
        <v>903</v>
      </c>
      <c r="C388" s="3">
        <v>50</v>
      </c>
      <c r="D388" s="18" t="str">
        <f t="shared" si="12"/>
        <v>迦密愛禮信小學</v>
      </c>
      <c r="E388" t="s">
        <v>1360</v>
      </c>
      <c r="F388" t="str">
        <f t="shared" si="13"/>
        <v>迦密愛禮信小學</v>
      </c>
    </row>
    <row r="389" spans="1:6">
      <c r="A389" t="s">
        <v>1361</v>
      </c>
      <c r="B389" s="15" t="s">
        <v>904</v>
      </c>
      <c r="C389" s="3">
        <v>50</v>
      </c>
      <c r="D389" s="18" t="str">
        <f t="shared" si="12"/>
        <v>香港中文大學校友會聯會張煊昌學校</v>
      </c>
      <c r="E389" t="s">
        <v>1361</v>
      </c>
      <c r="F389" t="str">
        <f t="shared" si="13"/>
        <v>香港中文大學校友會聯會張煊昌學校</v>
      </c>
    </row>
    <row r="390" spans="1:6" ht="23.25">
      <c r="A390" t="s">
        <v>1362</v>
      </c>
      <c r="B390" s="5" t="s">
        <v>905</v>
      </c>
      <c r="C390" s="3">
        <v>63</v>
      </c>
      <c r="D390" s="18" t="str">
        <f t="shared" si="12"/>
        <v>沙田官立小學</v>
      </c>
      <c r="E390" t="s">
        <v>1362</v>
      </c>
      <c r="F390" t="str">
        <f t="shared" si="13"/>
        <v>沙田官立小學</v>
      </c>
    </row>
    <row r="391" spans="1:6" ht="45.75">
      <c r="A391" t="s">
        <v>1363</v>
      </c>
      <c r="B391" s="5" t="s">
        <v>906</v>
      </c>
      <c r="C391" s="3">
        <v>50</v>
      </c>
      <c r="D391" s="18" t="str">
        <f t="shared" si="12"/>
        <v>基督教香港信義會馬鞍山信義學校</v>
      </c>
      <c r="E391" t="s">
        <v>1363</v>
      </c>
      <c r="F391" t="str">
        <f t="shared" si="13"/>
        <v>基督教香港信義會馬鞍山信義學校</v>
      </c>
    </row>
    <row r="392" spans="1:6" ht="23.25">
      <c r="A392" t="s">
        <v>1364</v>
      </c>
      <c r="B392" s="5" t="s">
        <v>907</v>
      </c>
      <c r="C392" s="3">
        <v>63</v>
      </c>
      <c r="D392" s="18" t="str">
        <f t="shared" si="12"/>
        <v>馬鞍山聖若瑟小學</v>
      </c>
      <c r="E392" t="s">
        <v>1364</v>
      </c>
      <c r="F392" t="str">
        <f t="shared" si="13"/>
        <v>馬鞍山聖若瑟小學</v>
      </c>
    </row>
    <row r="393" spans="1:6" ht="34.5">
      <c r="A393" t="s">
        <v>1365</v>
      </c>
      <c r="B393" s="5" t="s">
        <v>908</v>
      </c>
      <c r="C393" s="3">
        <v>50</v>
      </c>
      <c r="D393" s="18" t="str">
        <f t="shared" si="12"/>
        <v>九龍城浸信會禧年小學</v>
      </c>
      <c r="E393" t="s">
        <v>1365</v>
      </c>
      <c r="F393" t="str">
        <f t="shared" si="13"/>
        <v>九龍城浸信會禧年小學</v>
      </c>
    </row>
    <row r="394" spans="1:6" ht="23.25">
      <c r="A394" t="s">
        <v>1366</v>
      </c>
      <c r="B394" s="5" t="s">
        <v>909</v>
      </c>
      <c r="C394" s="3">
        <v>50</v>
      </c>
      <c r="D394" s="18" t="str">
        <f t="shared" si="12"/>
        <v>保良局莊啟程小學</v>
      </c>
      <c r="E394" t="s">
        <v>1366</v>
      </c>
      <c r="F394" t="str">
        <f t="shared" si="13"/>
        <v>保良局莊啟程小學</v>
      </c>
    </row>
    <row r="395" spans="1:6" ht="23.25">
      <c r="A395" t="s">
        <v>1367</v>
      </c>
      <c r="B395" s="5" t="s">
        <v>910</v>
      </c>
      <c r="C395" s="3">
        <v>50</v>
      </c>
      <c r="D395" s="18" t="str">
        <f t="shared" si="12"/>
        <v>吳氏宗親總會泰伯紀念學校</v>
      </c>
      <c r="E395" t="s">
        <v>1367</v>
      </c>
      <c r="F395" t="str">
        <f t="shared" si="13"/>
        <v>吳氏宗親總會泰伯紀念學校</v>
      </c>
    </row>
    <row r="396" spans="1:6" ht="23.25">
      <c r="A396" t="s">
        <v>1368</v>
      </c>
      <c r="B396" s="5" t="s">
        <v>911</v>
      </c>
      <c r="C396" s="3">
        <v>75</v>
      </c>
      <c r="D396" s="18" t="str">
        <f t="shared" si="12"/>
        <v>馬鞍山靈糧小學</v>
      </c>
      <c r="E396" t="s">
        <v>1368</v>
      </c>
      <c r="F396" t="str">
        <f t="shared" si="13"/>
        <v>馬鞍山靈糧小學</v>
      </c>
    </row>
    <row r="397" spans="1:6" ht="34.5">
      <c r="A397" t="s">
        <v>1369</v>
      </c>
      <c r="B397" s="5" t="s">
        <v>912</v>
      </c>
      <c r="C397" s="3">
        <v>63</v>
      </c>
      <c r="D397" s="18" t="str">
        <f t="shared" si="12"/>
        <v>香港道教聯合會純陽小學</v>
      </c>
      <c r="E397" t="s">
        <v>1369</v>
      </c>
      <c r="F397" t="str">
        <f t="shared" si="13"/>
        <v>香港道教聯合會純陽小學</v>
      </c>
    </row>
    <row r="398" spans="1:6" ht="23.25">
      <c r="A398" t="s">
        <v>1370</v>
      </c>
      <c r="B398" s="5" t="s">
        <v>913</v>
      </c>
      <c r="C398" s="3">
        <v>75</v>
      </c>
      <c r="D398" s="18" t="str">
        <f t="shared" si="12"/>
        <v>馬鞍山循道衛理小學</v>
      </c>
      <c r="E398" t="s">
        <v>1370</v>
      </c>
      <c r="F398" t="str">
        <f t="shared" si="13"/>
        <v>馬鞍山循道衛理小學</v>
      </c>
    </row>
    <row r="399" spans="1:6" ht="23.25">
      <c r="A399" t="s">
        <v>1371</v>
      </c>
      <c r="B399" s="5" t="s">
        <v>914</v>
      </c>
      <c r="C399" s="3">
        <v>63</v>
      </c>
      <c r="D399" s="18" t="str">
        <f t="shared" si="12"/>
        <v>保良局雨川小學</v>
      </c>
      <c r="E399" t="s">
        <v>1371</v>
      </c>
      <c r="F399" t="str">
        <f t="shared" si="13"/>
        <v>保良局雨川小學</v>
      </c>
    </row>
    <row r="400" spans="1:6" ht="34.5">
      <c r="A400" t="s">
        <v>1372</v>
      </c>
      <c r="B400" s="5" t="s">
        <v>915</v>
      </c>
      <c r="C400" s="3">
        <v>63</v>
      </c>
      <c r="D400" s="18" t="str">
        <f t="shared" si="12"/>
        <v>聖公會馬鞍山主風小學</v>
      </c>
      <c r="E400" t="s">
        <v>1372</v>
      </c>
      <c r="F400" t="str">
        <f t="shared" si="13"/>
        <v>聖公會馬鞍山主風小學</v>
      </c>
    </row>
    <row r="401" spans="1:6" ht="45.75">
      <c r="A401" s="1" t="s">
        <v>1432</v>
      </c>
      <c r="B401" s="5" t="s">
        <v>916</v>
      </c>
      <c r="C401" s="3">
        <v>63</v>
      </c>
      <c r="D401" s="18" t="str">
        <f t="shared" si="12"/>
        <v>香港九龍塘基督教中華宣道會台山陳元 喜小學</v>
      </c>
      <c r="E401" t="s">
        <v>1373</v>
      </c>
      <c r="F401" t="str">
        <f t="shared" si="13"/>
        <v>香港九龍塘基督教中華宣道會台山陳元 喜小學</v>
      </c>
    </row>
    <row r="402" spans="1:6" ht="23.25">
      <c r="A402" t="s">
        <v>1374</v>
      </c>
      <c r="B402" s="5" t="s">
        <v>917</v>
      </c>
      <c r="C402" s="3">
        <v>38</v>
      </c>
      <c r="D402" s="18" t="str">
        <f t="shared" si="12"/>
        <v>沙田崇真學校</v>
      </c>
      <c r="E402" t="s">
        <v>1374</v>
      </c>
      <c r="F402" t="str">
        <f t="shared" si="13"/>
        <v>沙田崇真學校</v>
      </c>
    </row>
    <row r="403" spans="1:6" ht="23.25">
      <c r="A403" t="s">
        <v>1375</v>
      </c>
      <c r="B403" s="5" t="s">
        <v>918</v>
      </c>
      <c r="C403" s="3">
        <v>60</v>
      </c>
      <c r="D403" s="18" t="str">
        <f t="shared" si="12"/>
        <v>聖公會主風小學</v>
      </c>
      <c r="E403" t="s">
        <v>1375</v>
      </c>
      <c r="F403" t="str">
        <f t="shared" si="13"/>
        <v>聖公會主風小學</v>
      </c>
    </row>
    <row r="404" spans="1:6" ht="23.25">
      <c r="A404" t="s">
        <v>1376</v>
      </c>
      <c r="B404" s="5" t="s">
        <v>919</v>
      </c>
      <c r="C404" s="3">
        <v>50</v>
      </c>
      <c r="D404" s="18" t="str">
        <f t="shared" si="12"/>
        <v>天主教聖華學校</v>
      </c>
      <c r="E404" t="s">
        <v>1376</v>
      </c>
      <c r="F404" t="str">
        <f t="shared" si="13"/>
        <v>天主教聖華學校</v>
      </c>
    </row>
    <row r="405" spans="1:6" ht="34.5">
      <c r="A405" t="s">
        <v>1377</v>
      </c>
      <c r="B405" s="5" t="s">
        <v>920</v>
      </c>
      <c r="C405" s="3">
        <v>50</v>
      </c>
      <c r="D405" s="18" t="str">
        <f t="shared" si="12"/>
        <v>基督教香港信義會禾輋信義學校</v>
      </c>
      <c r="E405" t="s">
        <v>1377</v>
      </c>
      <c r="F405" t="str">
        <f t="shared" si="13"/>
        <v>基督教香港信義會禾輋信義學校</v>
      </c>
    </row>
    <row r="406" spans="1:6" ht="23.25">
      <c r="A406" t="s">
        <v>1378</v>
      </c>
      <c r="B406" s="5" t="s">
        <v>921</v>
      </c>
      <c r="C406" s="3">
        <v>50</v>
      </c>
      <c r="D406" s="18" t="str">
        <f t="shared" si="12"/>
        <v>保良局蕭漢森小學</v>
      </c>
      <c r="E406" t="s">
        <v>1378</v>
      </c>
      <c r="F406" t="str">
        <f t="shared" si="13"/>
        <v>保良局蕭漢森小學</v>
      </c>
    </row>
    <row r="407" spans="1:6" ht="23.25">
      <c r="A407" t="s">
        <v>1379</v>
      </c>
      <c r="B407" s="5" t="s">
        <v>922</v>
      </c>
      <c r="C407" s="3">
        <v>50</v>
      </c>
      <c r="D407" s="18" t="str">
        <f t="shared" si="12"/>
        <v>救世軍田家炳學校</v>
      </c>
      <c r="E407" t="s">
        <v>1379</v>
      </c>
      <c r="F407" t="str">
        <f t="shared" si="13"/>
        <v>救世軍田家炳學校</v>
      </c>
    </row>
    <row r="408" spans="1:6" ht="23.25">
      <c r="A408" t="s">
        <v>1380</v>
      </c>
      <c r="B408" s="5" t="s">
        <v>923</v>
      </c>
      <c r="C408" s="3">
        <v>60</v>
      </c>
      <c r="D408" s="18" t="str">
        <f t="shared" si="12"/>
        <v>保良局朱正賢小學</v>
      </c>
      <c r="E408" t="s">
        <v>1380</v>
      </c>
      <c r="F408" t="str">
        <f t="shared" si="13"/>
        <v>保良局朱正賢小學</v>
      </c>
    </row>
    <row r="409" spans="1:6" ht="23.25">
      <c r="A409" t="s">
        <v>1381</v>
      </c>
      <c r="B409" s="5" t="s">
        <v>924</v>
      </c>
      <c r="C409" s="3">
        <v>60</v>
      </c>
      <c r="D409" s="18" t="str">
        <f t="shared" si="12"/>
        <v>胡素貞博士紀念學校</v>
      </c>
      <c r="E409" t="s">
        <v>1381</v>
      </c>
      <c r="F409" t="str">
        <f t="shared" si="13"/>
        <v>胡素貞博士紀念學校</v>
      </c>
    </row>
    <row r="410" spans="1:6" ht="23.25">
      <c r="A410" t="s">
        <v>1382</v>
      </c>
      <c r="B410" s="5" t="s">
        <v>925</v>
      </c>
      <c r="C410" s="3">
        <v>50</v>
      </c>
      <c r="D410" s="18" t="str">
        <f t="shared" si="12"/>
        <v>世界龍岡學校黃耀南小學</v>
      </c>
      <c r="E410" t="s">
        <v>1382</v>
      </c>
      <c r="F410" t="str">
        <f t="shared" si="13"/>
        <v>世界龍岡學校黃耀南小學</v>
      </c>
    </row>
    <row r="411" spans="1:6" ht="23.25">
      <c r="A411" t="s">
        <v>1383</v>
      </c>
      <c r="B411" s="5" t="s">
        <v>926</v>
      </c>
      <c r="C411" s="3">
        <v>50</v>
      </c>
      <c r="D411" s="18" t="str">
        <f t="shared" si="12"/>
        <v>沙田循道衛理小學</v>
      </c>
      <c r="E411" t="s">
        <v>1383</v>
      </c>
      <c r="F411" t="str">
        <f t="shared" si="13"/>
        <v>沙田循道衛理小學</v>
      </c>
    </row>
    <row r="412" spans="1:6" ht="23.25">
      <c r="A412" t="s">
        <v>1384</v>
      </c>
      <c r="B412" s="5" t="s">
        <v>927</v>
      </c>
      <c r="C412" s="3">
        <v>60</v>
      </c>
      <c r="D412" s="18" t="str">
        <f t="shared" si="12"/>
        <v>培基小學</v>
      </c>
      <c r="E412" t="s">
        <v>1384</v>
      </c>
      <c r="F412" t="str">
        <f t="shared" si="13"/>
        <v>培基小學</v>
      </c>
    </row>
    <row r="413" spans="1:6" ht="23.25">
      <c r="A413" t="s">
        <v>1385</v>
      </c>
      <c r="B413" s="5" t="s">
        <v>928</v>
      </c>
      <c r="C413" s="3">
        <v>63</v>
      </c>
      <c r="D413" s="18" t="str">
        <f t="shared" si="12"/>
        <v>路德會梁鉅鏐小學</v>
      </c>
      <c r="E413" t="s">
        <v>1385</v>
      </c>
      <c r="F413" t="str">
        <f t="shared" si="13"/>
        <v>路德會梁鉅鏐小學</v>
      </c>
    </row>
    <row r="414" spans="1:6" ht="23.25">
      <c r="A414" t="s">
        <v>1386</v>
      </c>
      <c r="B414" s="5" t="s">
        <v>929</v>
      </c>
      <c r="C414" s="3">
        <v>50</v>
      </c>
      <c r="D414" s="18" t="str">
        <f t="shared" si="12"/>
        <v>慈航學校</v>
      </c>
      <c r="E414" t="s">
        <v>1386</v>
      </c>
      <c r="F414" t="str">
        <f t="shared" si="13"/>
        <v>慈航學校</v>
      </c>
    </row>
    <row r="415" spans="1:6" ht="23.25">
      <c r="A415" t="s">
        <v>1387</v>
      </c>
      <c r="B415" s="5" t="s">
        <v>930</v>
      </c>
      <c r="C415" s="3">
        <v>60</v>
      </c>
      <c r="D415" s="18" t="str">
        <f t="shared" si="12"/>
        <v>浸信會呂明才小學</v>
      </c>
      <c r="E415" t="s">
        <v>1387</v>
      </c>
      <c r="F415" t="str">
        <f t="shared" si="13"/>
        <v>浸信會呂明才小學</v>
      </c>
    </row>
    <row r="416" spans="1:6" ht="34.5">
      <c r="A416" t="s">
        <v>1388</v>
      </c>
      <c r="B416" s="5" t="s">
        <v>931</v>
      </c>
      <c r="C416" s="3">
        <v>75</v>
      </c>
      <c r="D416" s="18" t="str">
        <f t="shared" si="12"/>
        <v>浸信會沙田圍呂明才小學</v>
      </c>
      <c r="E416" t="s">
        <v>1388</v>
      </c>
      <c r="F416" t="str">
        <f t="shared" si="13"/>
        <v>浸信會沙田圍呂明才小學</v>
      </c>
    </row>
    <row r="417" spans="1:6" ht="34.5">
      <c r="A417" t="s">
        <v>1389</v>
      </c>
      <c r="B417" s="5" t="s">
        <v>932</v>
      </c>
      <c r="C417" s="3">
        <v>50</v>
      </c>
      <c r="D417" s="18" t="str">
        <f t="shared" si="12"/>
        <v>沙田圍胡素貞博士紀念學校</v>
      </c>
      <c r="E417" t="s">
        <v>1389</v>
      </c>
      <c r="F417" t="str">
        <f t="shared" si="13"/>
        <v>沙田圍胡素貞博士紀念學校</v>
      </c>
    </row>
    <row r="418" spans="1:6" ht="23.25">
      <c r="A418" t="s">
        <v>1390</v>
      </c>
      <c r="B418" s="5" t="s">
        <v>933</v>
      </c>
      <c r="C418" s="3">
        <v>50</v>
      </c>
      <c r="D418" s="18" t="str">
        <f t="shared" si="12"/>
        <v>樂善堂劉德學校</v>
      </c>
      <c r="E418" t="s">
        <v>1390</v>
      </c>
      <c r="F418" t="str">
        <f t="shared" si="13"/>
        <v>樂善堂劉德學校</v>
      </c>
    </row>
    <row r="419" spans="1:6" ht="23.25">
      <c r="A419" t="s">
        <v>1391</v>
      </c>
      <c r="B419" s="5" t="s">
        <v>934</v>
      </c>
      <c r="C419" s="3">
        <v>50</v>
      </c>
      <c r="D419" s="18" t="str">
        <f t="shared" si="12"/>
        <v>景林天主教小學</v>
      </c>
      <c r="E419" t="s">
        <v>1391</v>
      </c>
      <c r="F419" t="str">
        <f t="shared" si="13"/>
        <v>景林天主教小學</v>
      </c>
    </row>
    <row r="420" spans="1:6" ht="23.25">
      <c r="A420" t="s">
        <v>1392</v>
      </c>
      <c r="B420" s="5" t="s">
        <v>935</v>
      </c>
      <c r="C420" s="3">
        <v>63</v>
      </c>
      <c r="D420" s="18" t="str">
        <f t="shared" si="12"/>
        <v>港澳信義會小學</v>
      </c>
      <c r="E420" t="s">
        <v>1392</v>
      </c>
      <c r="F420" t="str">
        <f t="shared" si="13"/>
        <v>港澳信義會小學</v>
      </c>
    </row>
    <row r="421" spans="1:6" ht="23.25">
      <c r="A421" t="s">
        <v>1393</v>
      </c>
      <c r="B421" s="5" t="s">
        <v>936</v>
      </c>
      <c r="C421" s="3">
        <v>63</v>
      </c>
      <c r="D421" s="18" t="str">
        <f t="shared" si="12"/>
        <v>將軍澳官立小學</v>
      </c>
      <c r="E421" t="s">
        <v>1393</v>
      </c>
      <c r="F421" t="str">
        <f t="shared" si="13"/>
        <v>將軍澳官立小學</v>
      </c>
    </row>
    <row r="422" spans="1:6" ht="23.25">
      <c r="A422" t="s">
        <v>1394</v>
      </c>
      <c r="B422" s="5" t="s">
        <v>937</v>
      </c>
      <c r="C422" s="3">
        <v>63</v>
      </c>
      <c r="D422" s="18" t="str">
        <f t="shared" si="12"/>
        <v>西貢中心李少欽紀念學校</v>
      </c>
      <c r="E422" t="s">
        <v>1394</v>
      </c>
      <c r="F422" t="str">
        <f t="shared" si="13"/>
        <v>西貢中心李少欽紀念學校</v>
      </c>
    </row>
    <row r="423" spans="1:6" ht="23.25">
      <c r="A423" t="s">
        <v>1395</v>
      </c>
      <c r="B423" s="5" t="s">
        <v>938</v>
      </c>
      <c r="C423" s="3">
        <v>63</v>
      </c>
      <c r="D423" s="18" t="str">
        <f t="shared" si="12"/>
        <v>香海正覺蓮社佛教黃藻森學校</v>
      </c>
      <c r="E423" t="s">
        <v>1395</v>
      </c>
      <c r="F423" t="str">
        <f t="shared" si="13"/>
        <v>香海正覺蓮社佛教黃藻森學校</v>
      </c>
    </row>
    <row r="424" spans="1:6" ht="23.25">
      <c r="A424" t="s">
        <v>1396</v>
      </c>
      <c r="B424" s="5" t="s">
        <v>939</v>
      </c>
      <c r="C424" s="3">
        <v>63</v>
      </c>
      <c r="D424" s="18" t="str">
        <f t="shared" si="12"/>
        <v>仁濟醫院陳耀星小學</v>
      </c>
      <c r="E424" t="s">
        <v>1396</v>
      </c>
      <c r="F424" t="str">
        <f t="shared" si="13"/>
        <v>仁濟醫院陳耀星小學</v>
      </c>
    </row>
    <row r="425" spans="1:6" ht="34.5">
      <c r="A425" t="s">
        <v>1397</v>
      </c>
      <c r="B425" s="5" t="s">
        <v>940</v>
      </c>
      <c r="C425" s="3">
        <v>63</v>
      </c>
      <c r="D425" s="18" t="str">
        <f t="shared" si="12"/>
        <v>東華三院王余家潔紀念小學</v>
      </c>
      <c r="E425" t="s">
        <v>1397</v>
      </c>
      <c r="F425" t="str">
        <f t="shared" si="13"/>
        <v>東華三院王余家潔紀念小學</v>
      </c>
    </row>
    <row r="426" spans="1:6" ht="23.25">
      <c r="A426" t="s">
        <v>1398</v>
      </c>
      <c r="B426" s="5" t="s">
        <v>941</v>
      </c>
      <c r="C426" s="3">
        <v>63</v>
      </c>
      <c r="D426" s="18" t="str">
        <f t="shared" si="12"/>
        <v>順德聯誼總會梁潔華小學</v>
      </c>
      <c r="E426" t="s">
        <v>1398</v>
      </c>
      <c r="F426" t="str">
        <f t="shared" si="13"/>
        <v>順德聯誼總會梁潔華小學</v>
      </c>
    </row>
    <row r="427" spans="1:6" ht="23.25">
      <c r="A427" t="s">
        <v>1399</v>
      </c>
      <c r="B427" s="5" t="s">
        <v>942</v>
      </c>
      <c r="C427" s="3">
        <v>63</v>
      </c>
      <c r="D427" s="18" t="str">
        <f t="shared" si="12"/>
        <v>保良局馮晴紀念小學</v>
      </c>
      <c r="E427" t="s">
        <v>1399</v>
      </c>
      <c r="F427" t="str">
        <f t="shared" si="13"/>
        <v>保良局馮晴紀念小學</v>
      </c>
    </row>
    <row r="428" spans="1:6" ht="23.25">
      <c r="A428" t="s">
        <v>1400</v>
      </c>
      <c r="B428" s="5" t="s">
        <v>943</v>
      </c>
      <c r="C428" s="3">
        <v>63</v>
      </c>
      <c r="D428" s="18" t="str">
        <f t="shared" si="12"/>
        <v>博愛醫院陳國威小學</v>
      </c>
      <c r="E428" t="s">
        <v>1400</v>
      </c>
      <c r="F428" t="str">
        <f t="shared" si="13"/>
        <v>博愛醫院陳國威小學</v>
      </c>
    </row>
    <row r="429" spans="1:6" ht="34.5">
      <c r="A429" t="s">
        <v>1401</v>
      </c>
      <c r="B429" s="5" t="s">
        <v>944</v>
      </c>
      <c r="C429" s="3">
        <v>63</v>
      </c>
      <c r="D429" s="18" t="str">
        <f t="shared" si="12"/>
        <v>基督教神召會梁省德小學</v>
      </c>
      <c r="E429" t="s">
        <v>1401</v>
      </c>
      <c r="F429" t="str">
        <f t="shared" si="13"/>
        <v>基督教神召會梁省德小學</v>
      </c>
    </row>
    <row r="430" spans="1:6" ht="23.25">
      <c r="A430" t="s">
        <v>1161</v>
      </c>
      <c r="B430" s="5" t="s">
        <v>945</v>
      </c>
      <c r="C430" s="3">
        <v>63</v>
      </c>
      <c r="D430" s="18" t="str">
        <f t="shared" si="12"/>
        <v>基督教宣道會宣基小學</v>
      </c>
      <c r="E430" t="s">
        <v>1161</v>
      </c>
      <c r="F430" t="str">
        <f t="shared" si="13"/>
        <v>基督教宣道會宣基小學</v>
      </c>
    </row>
    <row r="431" spans="1:6" ht="23.25">
      <c r="A431" t="s">
        <v>1402</v>
      </c>
      <c r="B431" s="5" t="s">
        <v>946</v>
      </c>
      <c r="C431" s="3">
        <v>63</v>
      </c>
      <c r="D431" s="18" t="str">
        <f t="shared" si="12"/>
        <v>佛教志蓮小學</v>
      </c>
      <c r="E431" t="s">
        <v>1402</v>
      </c>
      <c r="F431" t="str">
        <f t="shared" si="13"/>
        <v>佛教志蓮小學</v>
      </c>
    </row>
    <row r="432" spans="1:6" ht="23.25">
      <c r="A432" t="s">
        <v>1403</v>
      </c>
      <c r="B432" s="5" t="s">
        <v>947</v>
      </c>
      <c r="C432" s="3">
        <v>63</v>
      </c>
      <c r="D432" s="18" t="str">
        <f t="shared" si="12"/>
        <v>仁愛堂田家炳小學</v>
      </c>
      <c r="E432" t="s">
        <v>1403</v>
      </c>
      <c r="F432" t="str">
        <f t="shared" si="13"/>
        <v>仁愛堂田家炳小學</v>
      </c>
    </row>
    <row r="433" spans="1:6" ht="34.5">
      <c r="A433" t="s">
        <v>1404</v>
      </c>
      <c r="B433" s="5" t="s">
        <v>948</v>
      </c>
      <c r="C433" s="3">
        <v>38</v>
      </c>
      <c r="D433" s="18" t="str">
        <f t="shared" si="12"/>
        <v>西貢崇真天主教學校（小學部）</v>
      </c>
      <c r="E433" t="s">
        <v>1404</v>
      </c>
      <c r="F433" t="str">
        <f t="shared" si="13"/>
        <v>西貢崇真天主教學校（小學部）</v>
      </c>
    </row>
    <row r="434" spans="1:6" ht="23.25">
      <c r="A434" t="s">
        <v>1405</v>
      </c>
      <c r="B434" s="5" t="s">
        <v>949</v>
      </c>
      <c r="C434" s="3">
        <v>63</v>
      </c>
      <c r="D434" s="18" t="str">
        <f t="shared" si="12"/>
        <v>保良局黃永樹小學</v>
      </c>
      <c r="E434" t="s">
        <v>1405</v>
      </c>
      <c r="F434" t="str">
        <f t="shared" si="13"/>
        <v>保良局黃永樹小學</v>
      </c>
    </row>
    <row r="435" spans="1:6" ht="23.25">
      <c r="A435" t="s">
        <v>1406</v>
      </c>
      <c r="B435" s="5" t="s">
        <v>950</v>
      </c>
      <c r="C435" s="3">
        <v>63</v>
      </c>
      <c r="D435" s="18" t="str">
        <f t="shared" si="12"/>
        <v>將軍澳天主教小學</v>
      </c>
      <c r="E435" t="s">
        <v>1406</v>
      </c>
      <c r="F435" t="str">
        <f t="shared" si="13"/>
        <v>將軍澳天主教小學</v>
      </c>
    </row>
    <row r="436" spans="1:6" ht="34.5">
      <c r="A436" t="s">
        <v>1407</v>
      </c>
      <c r="B436" s="5" t="s">
        <v>951</v>
      </c>
      <c r="C436" s="3">
        <v>63</v>
      </c>
      <c r="D436" s="18" t="str">
        <f t="shared" si="12"/>
        <v>港澳信義會明道小學</v>
      </c>
      <c r="E436" t="s">
        <v>1407</v>
      </c>
      <c r="F436" t="str">
        <f t="shared" si="13"/>
        <v>港澳信義會明道小學</v>
      </c>
    </row>
    <row r="437" spans="1:6" ht="23.25">
      <c r="A437" t="s">
        <v>1408</v>
      </c>
      <c r="B437" s="5" t="s">
        <v>952</v>
      </c>
      <c r="C437" s="3">
        <v>63</v>
      </c>
      <c r="D437" s="18" t="str">
        <f t="shared" si="12"/>
        <v>天主教聖安德肋小學</v>
      </c>
      <c r="E437" t="s">
        <v>1408</v>
      </c>
      <c r="F437" t="str">
        <f t="shared" si="13"/>
        <v>天主教聖安德肋小學</v>
      </c>
    </row>
    <row r="438" spans="1:6" ht="23.25">
      <c r="A438" t="s">
        <v>1409</v>
      </c>
      <c r="B438" s="5" t="s">
        <v>953</v>
      </c>
      <c r="C438" s="3">
        <v>63</v>
      </c>
      <c r="D438" s="18" t="str">
        <f t="shared" si="12"/>
        <v>將軍澳循道衛理小學</v>
      </c>
      <c r="E438" t="s">
        <v>1409</v>
      </c>
      <c r="F438" t="str">
        <f t="shared" si="13"/>
        <v>將軍澳循道衛理小學</v>
      </c>
    </row>
    <row r="439" spans="1:6" ht="23.25">
      <c r="A439" t="s">
        <v>1410</v>
      </c>
      <c r="B439" s="5" t="s">
        <v>954</v>
      </c>
      <c r="C439" s="3">
        <v>63</v>
      </c>
      <c r="D439" s="18" t="str">
        <f t="shared" si="12"/>
        <v>聖公會將軍澳基德小學</v>
      </c>
      <c r="E439" t="s">
        <v>1410</v>
      </c>
      <c r="F439" t="str">
        <f t="shared" si="13"/>
        <v>聖公會將軍澳基德小學</v>
      </c>
    </row>
    <row r="440" spans="1:6" ht="23.25">
      <c r="A440" t="s">
        <v>1411</v>
      </c>
      <c r="B440" s="5" t="s">
        <v>955</v>
      </c>
      <c r="C440" s="3">
        <v>13</v>
      </c>
      <c r="D440" s="18" t="str">
        <f t="shared" si="12"/>
        <v>南丫北段公立小學</v>
      </c>
      <c r="E440" t="s">
        <v>1411</v>
      </c>
      <c r="F440" t="str">
        <f t="shared" si="13"/>
        <v>南丫北段公立小學</v>
      </c>
    </row>
    <row r="441" spans="1:6" ht="34.5">
      <c r="A441" t="s">
        <v>1412</v>
      </c>
      <c r="B441" s="5" t="s">
        <v>956</v>
      </c>
      <c r="C441" s="3">
        <v>25</v>
      </c>
      <c r="D441" s="18" t="str">
        <f t="shared" si="12"/>
        <v>長洲聖心學校</v>
      </c>
      <c r="E441" t="s">
        <v>1412</v>
      </c>
      <c r="F441" t="str">
        <f t="shared" si="13"/>
        <v>長洲聖心學校</v>
      </c>
    </row>
    <row r="442" spans="1:6" ht="45.75">
      <c r="A442" t="s">
        <v>1413</v>
      </c>
      <c r="B442" s="5" t="s">
        <v>957</v>
      </c>
      <c r="C442" s="3">
        <v>15</v>
      </c>
      <c r="D442" s="18" t="str">
        <f t="shared" si="12"/>
        <v>中華基督教會長洲堂錦江小學</v>
      </c>
      <c r="E442" t="s">
        <v>1413</v>
      </c>
      <c r="F442" t="str">
        <f t="shared" si="13"/>
        <v>中華基督教會長洲堂錦江小學</v>
      </c>
    </row>
    <row r="443" spans="1:6" ht="34.5">
      <c r="A443" t="s">
        <v>1414</v>
      </c>
      <c r="B443" s="5" t="s">
        <v>958</v>
      </c>
      <c r="C443" s="3">
        <v>38</v>
      </c>
      <c r="D443" s="18" t="str">
        <f t="shared" si="12"/>
        <v>國民學校</v>
      </c>
      <c r="E443" t="s">
        <v>1414</v>
      </c>
      <c r="F443" t="str">
        <f t="shared" si="13"/>
        <v>國民學校</v>
      </c>
    </row>
    <row r="444" spans="1:6" ht="23.25">
      <c r="A444" t="s">
        <v>1415</v>
      </c>
      <c r="B444" s="5" t="s">
        <v>959</v>
      </c>
      <c r="C444" s="3">
        <v>13</v>
      </c>
      <c r="D444" s="18" t="str">
        <f t="shared" si="12"/>
        <v>梅窩學校</v>
      </c>
      <c r="E444" t="s">
        <v>1415</v>
      </c>
      <c r="F444" t="str">
        <f t="shared" si="13"/>
        <v>梅窩學校</v>
      </c>
    </row>
    <row r="445" spans="1:6" ht="23.25">
      <c r="A445" t="s">
        <v>1416</v>
      </c>
      <c r="B445" s="5" t="s">
        <v>960</v>
      </c>
      <c r="C445" s="3">
        <v>13</v>
      </c>
      <c r="D445" s="18" t="str">
        <f t="shared" si="12"/>
        <v>杯澳公立學校</v>
      </c>
      <c r="E445" t="s">
        <v>1416</v>
      </c>
      <c r="F445" t="str">
        <f t="shared" si="13"/>
        <v>杯澳公立學校</v>
      </c>
    </row>
    <row r="446" spans="1:6" ht="23.25">
      <c r="A446" t="s">
        <v>1417</v>
      </c>
      <c r="B446" s="5" t="s">
        <v>961</v>
      </c>
      <c r="C446" s="3">
        <v>13</v>
      </c>
      <c r="D446" s="18" t="str">
        <f t="shared" si="12"/>
        <v>中華基督教會大澳小學</v>
      </c>
      <c r="E446" t="s">
        <v>1417</v>
      </c>
      <c r="F446" t="str">
        <f t="shared" si="13"/>
        <v>中華基督教會大澳小學</v>
      </c>
    </row>
    <row r="447" spans="1:6" ht="23.25">
      <c r="A447" t="s">
        <v>1418</v>
      </c>
      <c r="B447" s="5" t="s">
        <v>962</v>
      </c>
      <c r="C447" s="3">
        <v>63</v>
      </c>
      <c r="D447" s="18" t="str">
        <f t="shared" si="12"/>
        <v>青松侯寶垣小學</v>
      </c>
      <c r="E447" t="s">
        <v>1418</v>
      </c>
      <c r="F447" t="str">
        <f t="shared" si="13"/>
        <v>青松侯寶垣小學</v>
      </c>
    </row>
    <row r="448" spans="1:6" ht="23.25">
      <c r="A448" t="s">
        <v>1419</v>
      </c>
      <c r="B448" s="5" t="s">
        <v>963</v>
      </c>
      <c r="C448" s="3">
        <v>63</v>
      </c>
      <c r="D448" s="18" t="str">
        <f t="shared" si="12"/>
        <v>寶安商會溫浩根小學</v>
      </c>
      <c r="E448" t="s">
        <v>1419</v>
      </c>
      <c r="F448" t="str">
        <f t="shared" si="13"/>
        <v>寶安商會溫浩根小學</v>
      </c>
    </row>
    <row r="449" spans="1:6" ht="45.75">
      <c r="A449" t="s">
        <v>1420</v>
      </c>
      <c r="B449" s="5" t="s">
        <v>964</v>
      </c>
      <c r="C449" s="3">
        <v>63</v>
      </c>
      <c r="D449" s="18" t="str">
        <f t="shared" ref="D449:D454" si="14">TRIM(LEFT(B449, FIND("(", B449, 1)-1))</f>
        <v>嗇色園主辦可譽中學暨可譽小學</v>
      </c>
      <c r="E449" t="s">
        <v>1420</v>
      </c>
      <c r="F449" t="str">
        <f t="shared" si="13"/>
        <v>嗇色園主辦可譽中學暨可譽小學</v>
      </c>
    </row>
    <row r="450" spans="1:6" ht="23.25">
      <c r="A450" t="s">
        <v>1421</v>
      </c>
      <c r="B450" s="5" t="s">
        <v>965</v>
      </c>
      <c r="C450" s="3">
        <v>63</v>
      </c>
      <c r="D450" s="18" t="str">
        <f t="shared" si="14"/>
        <v>靈糧堂秀德小學</v>
      </c>
      <c r="E450" t="s">
        <v>1421</v>
      </c>
      <c r="F450" t="str">
        <f t="shared" ref="F450:F455" si="15">IF(E450="", LEFT(B450, FIND(CHAR(10), B450)), E450)</f>
        <v>靈糧堂秀德小學</v>
      </c>
    </row>
    <row r="451" spans="1:6" ht="34.5">
      <c r="A451" t="s">
        <v>1422</v>
      </c>
      <c r="B451" s="5" t="s">
        <v>966</v>
      </c>
      <c r="C451" s="3">
        <v>63</v>
      </c>
      <c r="D451" s="18" t="str">
        <f t="shared" si="14"/>
        <v>香港教育工作者聯會黃楚標學校</v>
      </c>
      <c r="E451" t="s">
        <v>1422</v>
      </c>
      <c r="F451" t="str">
        <f t="shared" si="15"/>
        <v>香港教育工作者聯會黃楚標學校</v>
      </c>
    </row>
    <row r="452" spans="1:6" ht="34.5">
      <c r="A452" t="s">
        <v>1423</v>
      </c>
      <c r="B452" s="5" t="s">
        <v>967</v>
      </c>
      <c r="C452" s="3">
        <v>63</v>
      </c>
      <c r="D452" s="18" t="str">
        <f t="shared" si="14"/>
        <v>救世軍林拔中紀念學校</v>
      </c>
      <c r="E452" t="s">
        <v>1423</v>
      </c>
      <c r="F452" t="str">
        <f t="shared" si="15"/>
        <v>救世軍林拔中紀念學校</v>
      </c>
    </row>
    <row r="453" spans="1:6" ht="23.25">
      <c r="A453" t="s">
        <v>1424</v>
      </c>
      <c r="B453" s="5" t="s">
        <v>968</v>
      </c>
      <c r="C453" s="3">
        <v>63</v>
      </c>
      <c r="D453" s="18" t="str">
        <f t="shared" si="14"/>
        <v>東涌天主教學校</v>
      </c>
      <c r="E453" t="s">
        <v>1424</v>
      </c>
      <c r="F453" t="str">
        <f t="shared" si="15"/>
        <v>東涌天主教學校</v>
      </c>
    </row>
    <row r="454" spans="1:6" ht="34.5">
      <c r="A454" t="s">
        <v>1425</v>
      </c>
      <c r="B454" s="5" t="s">
        <v>969</v>
      </c>
      <c r="C454" s="3">
        <v>13</v>
      </c>
      <c r="D454" s="18" t="str">
        <f t="shared" si="14"/>
        <v>聖家學校</v>
      </c>
      <c r="E454" t="s">
        <v>1425</v>
      </c>
      <c r="F454" t="str">
        <f t="shared" si="15"/>
        <v>聖家學校</v>
      </c>
    </row>
    <row r="455" spans="1:6" ht="34.5">
      <c r="A455" t="s">
        <v>1426</v>
      </c>
      <c r="B455" s="5" t="s">
        <v>970</v>
      </c>
      <c r="C455" s="3">
        <v>38</v>
      </c>
      <c r="D455" s="18" t="str">
        <f>TRIM(LEFT(B455, FIND("(", B455, 1)-1))</f>
        <v>聖公會偉倫小學</v>
      </c>
      <c r="E455" t="s">
        <v>1426</v>
      </c>
      <c r="F455" t="str">
        <f t="shared" si="15"/>
        <v>聖公會偉倫小學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7"/>
  <sheetViews>
    <sheetView topLeftCell="A79" workbookViewId="0">
      <selection activeCell="B88" sqref="B88"/>
    </sheetView>
  </sheetViews>
  <sheetFormatPr defaultRowHeight="12.75"/>
  <cols>
    <col min="2" max="2" width="39.140625" customWidth="1"/>
    <col min="4" max="4" width="15.7109375" customWidth="1"/>
  </cols>
  <sheetData>
    <row r="1" spans="1:5" ht="22.5">
      <c r="A1" s="10">
        <v>4302</v>
      </c>
      <c r="B1" s="11" t="s">
        <v>142</v>
      </c>
      <c r="C1" s="12">
        <v>25</v>
      </c>
      <c r="D1">
        <f>FIND("(B)",B1,1)</f>
        <v>12</v>
      </c>
      <c r="E1">
        <v>12</v>
      </c>
    </row>
    <row r="2" spans="1:5" ht="22.5">
      <c r="A2" s="10">
        <v>4302</v>
      </c>
      <c r="B2" s="11" t="s">
        <v>142</v>
      </c>
      <c r="C2" s="12">
        <v>25</v>
      </c>
      <c r="D2">
        <f>FIND("(B)",B2,1)</f>
        <v>12</v>
      </c>
      <c r="E2">
        <v>12</v>
      </c>
    </row>
    <row r="3" spans="1:5">
      <c r="A3" s="10">
        <v>8009</v>
      </c>
      <c r="B3" s="13" t="s">
        <v>452</v>
      </c>
      <c r="C3" s="12">
        <v>25</v>
      </c>
      <c r="D3">
        <f>FIND("(B)",B3,1)</f>
        <v>12</v>
      </c>
      <c r="E3">
        <v>12</v>
      </c>
    </row>
    <row r="4" spans="1:5" ht="22.5">
      <c r="A4" s="10">
        <v>6408</v>
      </c>
      <c r="B4" s="11" t="s">
        <v>284</v>
      </c>
      <c r="C4" s="12">
        <v>13</v>
      </c>
      <c r="D4">
        <f>FIND("(B)",B4,1)</f>
        <v>13</v>
      </c>
      <c r="E4">
        <v>13</v>
      </c>
    </row>
    <row r="5" spans="1:5" ht="22.5">
      <c r="A5" s="10">
        <v>4309</v>
      </c>
      <c r="B5" s="11" t="s">
        <v>146</v>
      </c>
      <c r="C5" s="12">
        <v>25</v>
      </c>
      <c r="D5">
        <f>FIND("(B)",B5,1)</f>
        <v>15</v>
      </c>
      <c r="E5">
        <v>15</v>
      </c>
    </row>
    <row r="6" spans="1:5" ht="33.75">
      <c r="A6" s="10">
        <v>3108</v>
      </c>
      <c r="B6" s="11" t="s">
        <v>155</v>
      </c>
      <c r="C6" s="12">
        <v>25</v>
      </c>
      <c r="D6">
        <f>FIND("(B)",B6,1)</f>
        <v>15</v>
      </c>
      <c r="E6">
        <v>15</v>
      </c>
    </row>
    <row r="7" spans="1:5" ht="22.5">
      <c r="A7" s="10">
        <v>4306</v>
      </c>
      <c r="B7" s="11" t="s">
        <v>192</v>
      </c>
      <c r="C7" s="12">
        <v>16</v>
      </c>
      <c r="D7">
        <f>FIND("(B)",B7,1)</f>
        <v>15</v>
      </c>
      <c r="E7">
        <v>15</v>
      </c>
    </row>
    <row r="8" spans="1:5" ht="22.5">
      <c r="A8" s="10">
        <v>4308</v>
      </c>
      <c r="B8" s="11" t="s">
        <v>194</v>
      </c>
      <c r="C8" s="12">
        <v>19</v>
      </c>
      <c r="D8">
        <f>FIND("(B)",B8,1)</f>
        <v>15</v>
      </c>
      <c r="E8">
        <v>15</v>
      </c>
    </row>
    <row r="9" spans="1:5" ht="22.5">
      <c r="A9" s="10">
        <v>4309</v>
      </c>
      <c r="B9" s="11" t="s">
        <v>146</v>
      </c>
      <c r="C9" s="12">
        <v>19</v>
      </c>
      <c r="D9">
        <f>FIND("(B)",B9,1)</f>
        <v>15</v>
      </c>
      <c r="E9">
        <v>15</v>
      </c>
    </row>
    <row r="10" spans="1:5" ht="22.5">
      <c r="A10" s="10">
        <v>8001</v>
      </c>
      <c r="B10" s="11" t="s">
        <v>451</v>
      </c>
      <c r="C10" s="12">
        <v>30</v>
      </c>
      <c r="D10">
        <f>FIND("(B)",B10,1)</f>
        <v>15</v>
      </c>
      <c r="E10">
        <v>15</v>
      </c>
    </row>
    <row r="11" spans="1:5">
      <c r="A11" s="10">
        <v>4305</v>
      </c>
      <c r="B11" s="13" t="s">
        <v>144</v>
      </c>
      <c r="C11" s="12">
        <v>25</v>
      </c>
      <c r="D11">
        <f>FIND("(B)",B11,1)</f>
        <v>16</v>
      </c>
      <c r="E11">
        <v>16</v>
      </c>
    </row>
    <row r="12" spans="1:5" ht="22.5">
      <c r="A12" s="10">
        <v>4304</v>
      </c>
      <c r="B12" s="11" t="s">
        <v>190</v>
      </c>
      <c r="C12" s="12">
        <v>19</v>
      </c>
      <c r="D12">
        <f>FIND("(B)",B12,1)</f>
        <v>16</v>
      </c>
      <c r="E12">
        <v>16</v>
      </c>
    </row>
    <row r="13" spans="1:5" ht="22.5">
      <c r="A13" s="10">
        <v>4305</v>
      </c>
      <c r="B13" s="11" t="s">
        <v>191</v>
      </c>
      <c r="C13" s="12">
        <v>23</v>
      </c>
      <c r="D13">
        <f>FIND("(B)",B13,1)</f>
        <v>16</v>
      </c>
      <c r="E13">
        <v>16</v>
      </c>
    </row>
    <row r="14" spans="1:5">
      <c r="A14" s="10">
        <v>4606</v>
      </c>
      <c r="B14" s="13" t="s">
        <v>258</v>
      </c>
      <c r="C14" s="12">
        <v>12</v>
      </c>
      <c r="D14">
        <f>FIND("(B)",B14,1)</f>
        <v>16</v>
      </c>
      <c r="E14">
        <v>16</v>
      </c>
    </row>
    <row r="15" spans="1:5" ht="22.5">
      <c r="A15" s="10">
        <v>7209</v>
      </c>
      <c r="B15" s="11" t="s">
        <v>398</v>
      </c>
      <c r="C15" s="12">
        <v>2</v>
      </c>
      <c r="D15">
        <f>FIND("(B)",B15,1)</f>
        <v>16</v>
      </c>
      <c r="E15">
        <v>16</v>
      </c>
    </row>
    <row r="16" spans="1:5" ht="22.5">
      <c r="A16" s="10">
        <v>7209</v>
      </c>
      <c r="B16" s="11" t="s">
        <v>398</v>
      </c>
      <c r="C16" s="12">
        <v>5</v>
      </c>
      <c r="D16">
        <f>FIND("(B)",B16,1)</f>
        <v>16</v>
      </c>
      <c r="E16">
        <v>16</v>
      </c>
    </row>
    <row r="17" spans="1:5" ht="22.5">
      <c r="A17" s="10">
        <v>6602</v>
      </c>
      <c r="B17" s="11" t="s">
        <v>289</v>
      </c>
      <c r="C17" s="12">
        <v>22</v>
      </c>
      <c r="D17">
        <f>FIND("(B)",B17,1)</f>
        <v>17</v>
      </c>
      <c r="E17">
        <v>17</v>
      </c>
    </row>
    <row r="18" spans="1:5" ht="22.5">
      <c r="A18" s="10">
        <v>4601</v>
      </c>
      <c r="B18" s="11" t="s">
        <v>253</v>
      </c>
      <c r="C18" s="12">
        <v>10</v>
      </c>
      <c r="D18">
        <f>FIND("(B)",B18,1)</f>
        <v>18</v>
      </c>
      <c r="E18">
        <v>18</v>
      </c>
    </row>
    <row r="19" spans="1:5" ht="22.5">
      <c r="A19" s="10">
        <v>6608</v>
      </c>
      <c r="B19" s="11" t="s">
        <v>291</v>
      </c>
      <c r="C19" s="12">
        <v>32</v>
      </c>
      <c r="D19">
        <f>FIND("(B)",B19,1)</f>
        <v>18</v>
      </c>
      <c r="E19">
        <v>18</v>
      </c>
    </row>
    <row r="20" spans="1:5" ht="22.5">
      <c r="A20" s="10">
        <v>7222</v>
      </c>
      <c r="B20" s="11" t="s">
        <v>406</v>
      </c>
      <c r="C20" s="12">
        <v>2</v>
      </c>
      <c r="D20">
        <f>FIND("(B)",B20,1)</f>
        <v>18</v>
      </c>
      <c r="E20">
        <v>18</v>
      </c>
    </row>
    <row r="21" spans="1:5" ht="22.5">
      <c r="A21" s="10">
        <v>7222</v>
      </c>
      <c r="B21" s="11" t="s">
        <v>406</v>
      </c>
      <c r="C21" s="12">
        <v>13</v>
      </c>
      <c r="D21">
        <f>FIND("(B)",B21,1)</f>
        <v>18</v>
      </c>
      <c r="E21">
        <v>18</v>
      </c>
    </row>
    <row r="22" spans="1:5">
      <c r="A22" s="10">
        <v>4303</v>
      </c>
      <c r="B22" s="13" t="s">
        <v>143</v>
      </c>
      <c r="C22" s="12">
        <v>25</v>
      </c>
      <c r="D22">
        <f>FIND("(B)",B22,1)</f>
        <v>19</v>
      </c>
      <c r="E22">
        <v>19</v>
      </c>
    </row>
    <row r="23" spans="1:5">
      <c r="A23" s="10">
        <v>4307</v>
      </c>
      <c r="B23" s="13" t="s">
        <v>145</v>
      </c>
      <c r="C23" s="12">
        <v>25</v>
      </c>
      <c r="D23">
        <f>FIND("(B)",B23,1)</f>
        <v>19</v>
      </c>
      <c r="E23">
        <v>19</v>
      </c>
    </row>
    <row r="24" spans="1:5" ht="22.5">
      <c r="A24" s="10">
        <v>4310</v>
      </c>
      <c r="B24" s="11" t="s">
        <v>147</v>
      </c>
      <c r="C24" s="12">
        <v>25</v>
      </c>
      <c r="D24">
        <f>FIND("(B)",B24,1)</f>
        <v>19</v>
      </c>
      <c r="E24">
        <v>19</v>
      </c>
    </row>
    <row r="25" spans="1:5" ht="22.5">
      <c r="A25" s="10">
        <v>4303</v>
      </c>
      <c r="B25" s="11" t="s">
        <v>189</v>
      </c>
      <c r="C25" s="12">
        <v>22</v>
      </c>
      <c r="D25">
        <f>FIND("(B)",B25,1)</f>
        <v>19</v>
      </c>
      <c r="E25">
        <v>19</v>
      </c>
    </row>
    <row r="26" spans="1:5" ht="22.5">
      <c r="A26" s="10">
        <v>4307</v>
      </c>
      <c r="B26" s="11" t="s">
        <v>193</v>
      </c>
      <c r="C26" s="12">
        <v>25</v>
      </c>
      <c r="D26">
        <f>FIND("(B)",B26,1)</f>
        <v>19</v>
      </c>
      <c r="E26">
        <v>19</v>
      </c>
    </row>
    <row r="27" spans="1:5" ht="22.5">
      <c r="A27" s="10">
        <v>4310</v>
      </c>
      <c r="B27" s="11" t="s">
        <v>147</v>
      </c>
      <c r="C27" s="12">
        <v>18</v>
      </c>
      <c r="D27">
        <f>FIND("(B)",B27,1)</f>
        <v>19</v>
      </c>
      <c r="E27">
        <v>19</v>
      </c>
    </row>
    <row r="28" spans="1:5">
      <c r="A28" s="10">
        <v>4602</v>
      </c>
      <c r="B28" s="13" t="s">
        <v>254</v>
      </c>
      <c r="C28" s="12">
        <v>9</v>
      </c>
      <c r="D28">
        <f>FIND("(B)",B28,1)</f>
        <v>19</v>
      </c>
      <c r="E28">
        <v>19</v>
      </c>
    </row>
    <row r="29" spans="1:5" ht="22.5">
      <c r="A29" s="10">
        <v>4605</v>
      </c>
      <c r="B29" s="11" t="s">
        <v>257</v>
      </c>
      <c r="C29" s="12">
        <v>15</v>
      </c>
      <c r="D29">
        <f>FIND("(B)",B29,1)</f>
        <v>19</v>
      </c>
      <c r="E29">
        <v>19</v>
      </c>
    </row>
    <row r="30" spans="1:5">
      <c r="A30" s="10">
        <v>4607</v>
      </c>
      <c r="B30" s="13" t="s">
        <v>259</v>
      </c>
      <c r="C30" s="12">
        <v>12</v>
      </c>
      <c r="D30">
        <f>FIND("(B)",B30,1)</f>
        <v>19</v>
      </c>
      <c r="E30">
        <v>19</v>
      </c>
    </row>
    <row r="31" spans="1:5" ht="22.5">
      <c r="A31" s="10">
        <v>6407</v>
      </c>
      <c r="B31" s="11" t="s">
        <v>283</v>
      </c>
      <c r="C31" s="12">
        <v>15</v>
      </c>
      <c r="D31">
        <f>FIND("(B)",B31,1)</f>
        <v>20</v>
      </c>
      <c r="E31">
        <v>20</v>
      </c>
    </row>
    <row r="32" spans="1:5" ht="22.5">
      <c r="A32" s="10">
        <v>7201</v>
      </c>
      <c r="B32" s="11" t="s">
        <v>394</v>
      </c>
      <c r="C32" s="12">
        <v>2</v>
      </c>
      <c r="D32">
        <f>FIND("(B)",B32,1)</f>
        <v>20</v>
      </c>
      <c r="E32">
        <v>20</v>
      </c>
    </row>
    <row r="33" spans="1:5" ht="33.75">
      <c r="A33" s="10">
        <v>7212</v>
      </c>
      <c r="B33" s="11" t="s">
        <v>401</v>
      </c>
      <c r="C33" s="12">
        <v>2</v>
      </c>
      <c r="D33">
        <f>FIND("(B)",B33,1)</f>
        <v>20</v>
      </c>
      <c r="E33">
        <v>20</v>
      </c>
    </row>
    <row r="34" spans="1:5" ht="22.5">
      <c r="A34" s="10">
        <v>7201</v>
      </c>
      <c r="B34" s="11" t="s">
        <v>394</v>
      </c>
      <c r="C34" s="12">
        <v>13</v>
      </c>
      <c r="D34">
        <f>FIND("(B)",B34,1)</f>
        <v>20</v>
      </c>
      <c r="E34">
        <v>20</v>
      </c>
    </row>
    <row r="35" spans="1:5" ht="33.75">
      <c r="A35" s="10">
        <v>7212</v>
      </c>
      <c r="B35" s="11" t="s">
        <v>401</v>
      </c>
      <c r="C35" s="12">
        <v>14</v>
      </c>
      <c r="D35">
        <f>FIND("(B)",B35,1)</f>
        <v>20</v>
      </c>
      <c r="E35">
        <v>20</v>
      </c>
    </row>
    <row r="36" spans="1:5" ht="33.75">
      <c r="A36" s="10">
        <v>6406</v>
      </c>
      <c r="B36" s="11" t="s">
        <v>282</v>
      </c>
      <c r="C36" s="12">
        <v>25</v>
      </c>
      <c r="D36">
        <f>FIND("(B)",B36,1)</f>
        <v>21</v>
      </c>
      <c r="E36">
        <v>21</v>
      </c>
    </row>
    <row r="37" spans="1:5" ht="22.5">
      <c r="A37" s="10">
        <v>6510</v>
      </c>
      <c r="B37" s="11" t="s">
        <v>288</v>
      </c>
      <c r="C37" s="12">
        <v>10</v>
      </c>
      <c r="D37">
        <f>FIND("(B)",B37,1)</f>
        <v>21</v>
      </c>
      <c r="E37">
        <v>21</v>
      </c>
    </row>
    <row r="38" spans="1:5" ht="22.5">
      <c r="A38" s="10">
        <v>7203</v>
      </c>
      <c r="B38" s="11" t="s">
        <v>396</v>
      </c>
      <c r="C38" s="12">
        <v>2</v>
      </c>
      <c r="D38">
        <f>FIND("(B)",B38,1)</f>
        <v>21</v>
      </c>
      <c r="E38">
        <v>21</v>
      </c>
    </row>
    <row r="39" spans="1:5" ht="22.5">
      <c r="A39" s="10">
        <v>7211</v>
      </c>
      <c r="B39" s="11" t="s">
        <v>400</v>
      </c>
      <c r="C39" s="12">
        <v>3</v>
      </c>
      <c r="D39">
        <f>FIND("(B)",B39,1)</f>
        <v>21</v>
      </c>
      <c r="E39">
        <v>21</v>
      </c>
    </row>
    <row r="40" spans="1:5" ht="33.75">
      <c r="A40" s="10">
        <v>7224</v>
      </c>
      <c r="B40" s="11" t="s">
        <v>407</v>
      </c>
      <c r="C40" s="12">
        <v>2</v>
      </c>
      <c r="D40">
        <f>FIND("(B)",B40,1)</f>
        <v>21</v>
      </c>
      <c r="E40">
        <v>21</v>
      </c>
    </row>
    <row r="41" spans="1:5" ht="33.75">
      <c r="A41" s="10">
        <v>7203</v>
      </c>
      <c r="B41" s="11" t="s">
        <v>421</v>
      </c>
      <c r="C41" s="12">
        <v>14</v>
      </c>
      <c r="D41">
        <f>FIND("(B)",B41,1)</f>
        <v>21</v>
      </c>
      <c r="E41">
        <v>21</v>
      </c>
    </row>
    <row r="42" spans="1:5" ht="22.5">
      <c r="A42" s="10">
        <v>7211</v>
      </c>
      <c r="B42" s="11" t="s">
        <v>400</v>
      </c>
      <c r="C42" s="12">
        <v>17</v>
      </c>
      <c r="D42">
        <f>FIND("(B)",B42,1)</f>
        <v>21</v>
      </c>
      <c r="E42">
        <v>21</v>
      </c>
    </row>
    <row r="43" spans="1:5" ht="33.75">
      <c r="A43" s="10">
        <v>7224</v>
      </c>
      <c r="B43" s="11" t="s">
        <v>424</v>
      </c>
      <c r="C43" s="12">
        <v>11</v>
      </c>
      <c r="D43">
        <f>FIND("(B)",B43,1)</f>
        <v>21</v>
      </c>
      <c r="E43">
        <v>21</v>
      </c>
    </row>
    <row r="44" spans="1:5" ht="22.5">
      <c r="A44" s="10">
        <v>3111</v>
      </c>
      <c r="B44" s="11" t="s">
        <v>156</v>
      </c>
      <c r="C44" s="12">
        <v>25</v>
      </c>
      <c r="D44">
        <f>FIND("(B)",B44,1)</f>
        <v>22</v>
      </c>
      <c r="E44">
        <v>22</v>
      </c>
    </row>
    <row r="45" spans="1:5">
      <c r="A45" s="10">
        <v>4604</v>
      </c>
      <c r="B45" s="13" t="s">
        <v>256</v>
      </c>
      <c r="C45" s="12">
        <v>5</v>
      </c>
      <c r="D45">
        <f>FIND("(B)",B45,1)</f>
        <v>22</v>
      </c>
      <c r="E45">
        <v>22</v>
      </c>
    </row>
    <row r="46" spans="1:5" ht="33.75">
      <c r="A46" s="10">
        <v>4608</v>
      </c>
      <c r="B46" s="11" t="s">
        <v>260</v>
      </c>
      <c r="C46" s="12">
        <v>12</v>
      </c>
      <c r="D46">
        <f>FIND("(B)",B46,1)</f>
        <v>22</v>
      </c>
      <c r="E46">
        <v>22</v>
      </c>
    </row>
    <row r="47" spans="1:5" ht="22.5">
      <c r="A47" s="10">
        <v>6501</v>
      </c>
      <c r="B47" s="11" t="s">
        <v>285</v>
      </c>
      <c r="C47" s="12">
        <v>7</v>
      </c>
      <c r="D47">
        <f>FIND("(B)",B47,1)</f>
        <v>22</v>
      </c>
      <c r="E47">
        <v>22</v>
      </c>
    </row>
    <row r="48" spans="1:5">
      <c r="A48" s="10">
        <v>6605</v>
      </c>
      <c r="B48" s="13" t="s">
        <v>290</v>
      </c>
      <c r="C48" s="12">
        <v>20</v>
      </c>
      <c r="D48">
        <f>FIND("(B)",B48,1)</f>
        <v>22</v>
      </c>
      <c r="E48">
        <v>22</v>
      </c>
    </row>
    <row r="49" spans="1:5" ht="22.5">
      <c r="A49" s="10">
        <v>6609</v>
      </c>
      <c r="B49" s="11" t="s">
        <v>292</v>
      </c>
      <c r="C49" s="12">
        <v>29</v>
      </c>
      <c r="D49">
        <f>FIND("(B)",B49,1)</f>
        <v>22</v>
      </c>
      <c r="E49">
        <v>22</v>
      </c>
    </row>
    <row r="50" spans="1:5" ht="22.5">
      <c r="A50" s="10">
        <v>7202</v>
      </c>
      <c r="B50" s="11" t="s">
        <v>395</v>
      </c>
      <c r="C50" s="12">
        <v>2</v>
      </c>
      <c r="D50">
        <f>FIND("(B)",B50,1)</f>
        <v>22</v>
      </c>
      <c r="E50">
        <v>22</v>
      </c>
    </row>
    <row r="51" spans="1:5" ht="22.5">
      <c r="A51" s="10">
        <v>7216</v>
      </c>
      <c r="B51" s="11" t="s">
        <v>403</v>
      </c>
      <c r="C51" s="12">
        <v>2</v>
      </c>
      <c r="D51">
        <f>FIND("(B)",B51,1)</f>
        <v>22</v>
      </c>
      <c r="E51">
        <v>22</v>
      </c>
    </row>
    <row r="52" spans="1:5" ht="22.5">
      <c r="A52" s="10">
        <v>7221</v>
      </c>
      <c r="B52" s="11" t="s">
        <v>405</v>
      </c>
      <c r="C52" s="12">
        <v>2</v>
      </c>
      <c r="D52">
        <f>FIND("(B)",B52,1)</f>
        <v>22</v>
      </c>
      <c r="E52">
        <v>22</v>
      </c>
    </row>
    <row r="53" spans="1:5" ht="22.5">
      <c r="A53" s="10">
        <v>7202</v>
      </c>
      <c r="B53" s="11" t="s">
        <v>395</v>
      </c>
      <c r="C53" s="12">
        <v>14</v>
      </c>
      <c r="D53">
        <f>FIND("(B)",B53,1)</f>
        <v>22</v>
      </c>
      <c r="E53">
        <v>22</v>
      </c>
    </row>
    <row r="54" spans="1:5" ht="22.5">
      <c r="A54" s="10">
        <v>7216</v>
      </c>
      <c r="B54" s="11" t="s">
        <v>403</v>
      </c>
      <c r="C54" s="12">
        <v>14</v>
      </c>
      <c r="D54">
        <f>FIND("(B)",B54,1)</f>
        <v>22</v>
      </c>
      <c r="E54">
        <v>22</v>
      </c>
    </row>
    <row r="55" spans="1:5" ht="22.5">
      <c r="A55" s="10">
        <v>7221</v>
      </c>
      <c r="B55" s="11" t="s">
        <v>405</v>
      </c>
      <c r="C55" s="12">
        <v>16</v>
      </c>
      <c r="D55">
        <f>FIND("(B)",B55,1)</f>
        <v>22</v>
      </c>
      <c r="E55">
        <v>22</v>
      </c>
    </row>
    <row r="56" spans="1:5">
      <c r="A56" s="10">
        <v>4603</v>
      </c>
      <c r="B56" s="13" t="s">
        <v>255</v>
      </c>
      <c r="C56" s="12">
        <v>4</v>
      </c>
      <c r="D56">
        <f>FIND("(B)",B56,1)</f>
        <v>23</v>
      </c>
      <c r="E56">
        <v>23</v>
      </c>
    </row>
    <row r="57" spans="1:5" ht="33.75">
      <c r="A57" s="10">
        <v>4609</v>
      </c>
      <c r="B57" s="11" t="s">
        <v>261</v>
      </c>
      <c r="C57" s="12">
        <v>5</v>
      </c>
      <c r="D57">
        <f>FIND("(B)",B57,1)</f>
        <v>23</v>
      </c>
      <c r="E57">
        <v>23</v>
      </c>
    </row>
    <row r="58" spans="1:5" ht="33.75">
      <c r="A58" s="10">
        <v>7210</v>
      </c>
      <c r="B58" s="11" t="s">
        <v>399</v>
      </c>
      <c r="C58" s="12">
        <v>2</v>
      </c>
      <c r="D58">
        <f>FIND("(B)",B58,1)</f>
        <v>24</v>
      </c>
      <c r="E58">
        <v>24</v>
      </c>
    </row>
    <row r="59" spans="1:5" ht="33.75">
      <c r="A59" s="10">
        <v>7210</v>
      </c>
      <c r="B59" s="11" t="s">
        <v>422</v>
      </c>
      <c r="C59" s="12">
        <v>14</v>
      </c>
      <c r="D59">
        <f>FIND("(B)",B59,1)</f>
        <v>24</v>
      </c>
      <c r="E59">
        <v>24</v>
      </c>
    </row>
    <row r="60" spans="1:5" ht="33.75">
      <c r="A60" s="10">
        <v>7215</v>
      </c>
      <c r="B60" s="11" t="s">
        <v>423</v>
      </c>
      <c r="C60" s="12">
        <v>14</v>
      </c>
      <c r="D60">
        <f>FIND("(B)",B60,1)</f>
        <v>24</v>
      </c>
      <c r="E60">
        <v>24</v>
      </c>
    </row>
    <row r="61" spans="1:5" ht="33.75">
      <c r="A61" s="10">
        <v>7206</v>
      </c>
      <c r="B61" s="11" t="s">
        <v>397</v>
      </c>
      <c r="C61" s="12">
        <v>2</v>
      </c>
      <c r="D61">
        <f>FIND("(B)",B61,1)</f>
        <v>25</v>
      </c>
      <c r="E61">
        <v>25</v>
      </c>
    </row>
    <row r="62" spans="1:5" ht="33.75">
      <c r="A62" s="10">
        <v>7206</v>
      </c>
      <c r="B62" s="11" t="s">
        <v>397</v>
      </c>
      <c r="C62" s="12">
        <v>14</v>
      </c>
      <c r="D62">
        <f>FIND("(B)",B62,1)</f>
        <v>25</v>
      </c>
      <c r="E62">
        <v>25</v>
      </c>
    </row>
    <row r="63" spans="1:5" ht="44.25">
      <c r="A63" s="10">
        <v>4611</v>
      </c>
      <c r="B63" s="11" t="s">
        <v>263</v>
      </c>
      <c r="C63" s="12">
        <v>47</v>
      </c>
      <c r="D63">
        <f>FIND("(B)",B63,1)</f>
        <v>26</v>
      </c>
      <c r="E63">
        <v>26</v>
      </c>
    </row>
    <row r="64" spans="1:5" ht="45">
      <c r="A64" s="10">
        <v>6503</v>
      </c>
      <c r="B64" s="11" t="s">
        <v>286</v>
      </c>
      <c r="C64" s="12">
        <v>5</v>
      </c>
      <c r="D64">
        <f>FIND("(B)",B64,1)</f>
        <v>26</v>
      </c>
      <c r="E64">
        <v>26</v>
      </c>
    </row>
    <row r="65" spans="1:5" ht="33.75">
      <c r="A65" s="10">
        <v>7215</v>
      </c>
      <c r="B65" s="11" t="s">
        <v>402</v>
      </c>
      <c r="C65" s="12">
        <v>2</v>
      </c>
      <c r="D65">
        <f>FIND("(B)",B65,1)</f>
        <v>26</v>
      </c>
      <c r="E65">
        <v>26</v>
      </c>
    </row>
    <row r="66" spans="1:5" ht="33">
      <c r="A66" s="10">
        <v>6505</v>
      </c>
      <c r="B66" s="11" t="s">
        <v>287</v>
      </c>
      <c r="C66" s="12">
        <v>10</v>
      </c>
      <c r="D66">
        <f>FIND("(B)",B66,1)</f>
        <v>27</v>
      </c>
      <c r="E66">
        <v>27</v>
      </c>
    </row>
    <row r="67" spans="1:5" ht="45">
      <c r="A67" s="10">
        <v>4610</v>
      </c>
      <c r="B67" s="11" t="s">
        <v>262</v>
      </c>
      <c r="C67" s="12">
        <v>55</v>
      </c>
      <c r="D67">
        <f>FIND("(B)",B67,1)</f>
        <v>28</v>
      </c>
      <c r="E67">
        <v>28</v>
      </c>
    </row>
    <row r="68" spans="1:5" ht="33.75">
      <c r="A68" s="10">
        <v>7220</v>
      </c>
      <c r="B68" s="11" t="s">
        <v>404</v>
      </c>
      <c r="C68" s="12">
        <v>2</v>
      </c>
      <c r="D68">
        <f>FIND("(B)",B68,1)</f>
        <v>28</v>
      </c>
      <c r="E68">
        <v>28</v>
      </c>
    </row>
    <row r="69" spans="1:5" ht="33.75">
      <c r="A69" s="10">
        <v>7220</v>
      </c>
      <c r="B69" s="11" t="s">
        <v>404</v>
      </c>
      <c r="C69" s="12">
        <v>13</v>
      </c>
      <c r="D69">
        <f>FIND("(B)",B69,1)</f>
        <v>28</v>
      </c>
      <c r="E69">
        <v>28</v>
      </c>
    </row>
    <row r="70" spans="1:5" ht="33.75">
      <c r="A70" s="10">
        <v>7225</v>
      </c>
      <c r="B70" s="11" t="s">
        <v>408</v>
      </c>
      <c r="C70" s="12">
        <v>10</v>
      </c>
      <c r="D70">
        <f>FIND("(B)",B70,1)</f>
        <v>30</v>
      </c>
      <c r="E70">
        <v>30</v>
      </c>
    </row>
    <row r="71" spans="1:5" ht="33.75">
      <c r="A71" s="10">
        <v>7225</v>
      </c>
      <c r="B71" s="11" t="s">
        <v>408</v>
      </c>
      <c r="C71" s="12">
        <v>56</v>
      </c>
      <c r="D71">
        <f>FIND("(B)",B71,1)</f>
        <v>30</v>
      </c>
      <c r="E71">
        <v>30</v>
      </c>
    </row>
    <row r="72" spans="1:5" ht="22.5">
      <c r="A72" s="2">
        <v>1101</v>
      </c>
      <c r="B72" s="6" t="s">
        <v>36</v>
      </c>
      <c r="C72" s="3">
        <v>70</v>
      </c>
      <c r="D72" t="e">
        <f>FIND("(B)",B72,0)</f>
        <v>#VALUE!</v>
      </c>
      <c r="E72" t="e">
        <v>#VALUE!</v>
      </c>
    </row>
    <row r="73" spans="1:5" ht="22.5">
      <c r="A73" s="2">
        <v>1102</v>
      </c>
      <c r="B73" s="6" t="s">
        <v>37</v>
      </c>
      <c r="C73" s="3">
        <v>24</v>
      </c>
      <c r="D73" t="e">
        <f>FIND("(B)",B73,1)</f>
        <v>#VALUE!</v>
      </c>
      <c r="E73" t="e">
        <v>#VALUE!</v>
      </c>
    </row>
    <row r="74" spans="1:5" ht="22.5">
      <c r="A74" s="2">
        <v>1103</v>
      </c>
      <c r="B74" s="6" t="s">
        <v>38</v>
      </c>
      <c r="C74" s="3">
        <v>24</v>
      </c>
      <c r="D74" t="e">
        <f>FIND("(B)",B74,1)</f>
        <v>#VALUE!</v>
      </c>
      <c r="E74" t="e">
        <v>#VALUE!</v>
      </c>
    </row>
    <row r="75" spans="1:5" ht="22.5">
      <c r="A75" s="2">
        <v>1104</v>
      </c>
      <c r="B75" s="6" t="s">
        <v>39</v>
      </c>
      <c r="C75" s="3">
        <v>35</v>
      </c>
      <c r="D75" t="e">
        <f>FIND("(B)",B75,1)</f>
        <v>#VALUE!</v>
      </c>
      <c r="E75" t="e">
        <v>#VALUE!</v>
      </c>
    </row>
    <row r="76" spans="1:5" ht="22.5">
      <c r="A76" s="2">
        <v>1105</v>
      </c>
      <c r="B76" s="6" t="s">
        <v>40</v>
      </c>
      <c r="C76" s="3">
        <v>24</v>
      </c>
      <c r="D76" t="e">
        <f>FIND("(B)",B76,1)</f>
        <v>#VALUE!</v>
      </c>
      <c r="E76" t="e">
        <v>#VALUE!</v>
      </c>
    </row>
    <row r="77" spans="1:5" ht="22.5">
      <c r="A77" s="2">
        <v>1106</v>
      </c>
      <c r="B77" s="6" t="s">
        <v>41</v>
      </c>
      <c r="C77" s="3">
        <v>48</v>
      </c>
      <c r="D77" t="e">
        <f>FIND("(B)",B77,1)</f>
        <v>#VALUE!</v>
      </c>
      <c r="E77" t="e">
        <v>#VALUE!</v>
      </c>
    </row>
    <row r="78" spans="1:5" ht="22.5">
      <c r="A78" s="2">
        <v>1107</v>
      </c>
      <c r="B78" s="6" t="s">
        <v>42</v>
      </c>
      <c r="C78" s="3">
        <v>25</v>
      </c>
      <c r="D78" t="e">
        <f>FIND("(B)",B78,1)</f>
        <v>#VALUE!</v>
      </c>
      <c r="E78" t="e">
        <v>#VALUE!</v>
      </c>
    </row>
    <row r="79" spans="1:5" ht="22.5">
      <c r="A79" s="2">
        <v>1108</v>
      </c>
      <c r="B79" s="6" t="s">
        <v>43</v>
      </c>
      <c r="C79" s="3">
        <v>83</v>
      </c>
      <c r="D79" t="e">
        <f>FIND("(B)",B79,1)</f>
        <v>#VALUE!</v>
      </c>
      <c r="E79" t="e">
        <v>#VALUE!</v>
      </c>
    </row>
    <row r="80" spans="1:5" ht="22.5">
      <c r="A80" s="2">
        <v>1109</v>
      </c>
      <c r="B80" s="6" t="s">
        <v>44</v>
      </c>
      <c r="C80" s="3">
        <v>47</v>
      </c>
      <c r="D80" t="e">
        <f>FIND("(B)",B80,1)</f>
        <v>#VALUE!</v>
      </c>
      <c r="E80" t="e">
        <v>#VALUE!</v>
      </c>
    </row>
    <row r="81" spans="1:5" ht="22.5">
      <c r="A81" s="2">
        <v>1110</v>
      </c>
      <c r="B81" s="6" t="s">
        <v>45</v>
      </c>
      <c r="C81" s="3">
        <v>50</v>
      </c>
      <c r="D81" t="e">
        <f>FIND("(B)",B81,1)</f>
        <v>#VALUE!</v>
      </c>
      <c r="E81" t="e">
        <v>#VALUE!</v>
      </c>
    </row>
    <row r="82" spans="1:5" ht="21.75">
      <c r="A82" s="2">
        <v>1111</v>
      </c>
      <c r="B82" s="6" t="s">
        <v>46</v>
      </c>
      <c r="C82" s="3">
        <v>42</v>
      </c>
      <c r="D82" t="e">
        <f>FIND("(B)",B82,1)</f>
        <v>#VALUE!</v>
      </c>
      <c r="E82" t="e">
        <v>#VALUE!</v>
      </c>
    </row>
    <row r="83" spans="1:5" ht="22.5">
      <c r="A83" s="2">
        <v>1112</v>
      </c>
      <c r="B83" s="6" t="s">
        <v>47</v>
      </c>
      <c r="C83" s="3">
        <v>50</v>
      </c>
      <c r="D83" t="e">
        <f>FIND("(B)",B83,1)</f>
        <v>#VALUE!</v>
      </c>
      <c r="E83" t="e">
        <v>#VALUE!</v>
      </c>
    </row>
    <row r="84" spans="1:5" ht="22.5">
      <c r="A84" s="2">
        <v>1113</v>
      </c>
      <c r="B84" s="6" t="s">
        <v>48</v>
      </c>
      <c r="C84" s="3">
        <v>28</v>
      </c>
      <c r="D84" t="e">
        <f>FIND("(B)",B84,1)</f>
        <v>#VALUE!</v>
      </c>
      <c r="E84" t="e">
        <v>#VALUE!</v>
      </c>
    </row>
    <row r="85" spans="1:5" ht="21.75">
      <c r="A85" s="2">
        <v>1114</v>
      </c>
      <c r="B85" s="6" t="s">
        <v>49</v>
      </c>
      <c r="C85" s="3">
        <v>28</v>
      </c>
      <c r="D85" t="e">
        <f>FIND("(B)",B85,1)</f>
        <v>#VALUE!</v>
      </c>
      <c r="E85" t="e">
        <v>#VALUE!</v>
      </c>
    </row>
    <row r="86" spans="1:5" ht="21.75">
      <c r="A86" s="2">
        <v>1115</v>
      </c>
      <c r="B86" s="6" t="s">
        <v>50</v>
      </c>
      <c r="C86" s="3">
        <v>45</v>
      </c>
      <c r="D86" t="e">
        <f>FIND("(B)",B86,1)</f>
        <v>#VALUE!</v>
      </c>
      <c r="E86" t="e">
        <v>#VALUE!</v>
      </c>
    </row>
    <row r="87" spans="1:5" ht="21.75">
      <c r="A87" s="2">
        <v>1116</v>
      </c>
      <c r="B87" s="6" t="s">
        <v>51</v>
      </c>
      <c r="C87" s="3">
        <v>42</v>
      </c>
      <c r="D87" t="e">
        <f>FIND("(B)",B87,1)</f>
        <v>#VALUE!</v>
      </c>
      <c r="E87" t="e">
        <v>#VALUE!</v>
      </c>
    </row>
    <row r="88" spans="1:5" ht="33.75">
      <c r="A88" s="2">
        <v>1201</v>
      </c>
      <c r="B88" s="6" t="s">
        <v>52</v>
      </c>
      <c r="C88" s="3">
        <v>49</v>
      </c>
      <c r="D88" t="e">
        <f>FIND("(B)",B88,1)</f>
        <v>#VALUE!</v>
      </c>
      <c r="E88" t="e">
        <v>#VALUE!</v>
      </c>
    </row>
    <row r="89" spans="1:5" ht="33.75">
      <c r="A89" s="2">
        <v>1202</v>
      </c>
      <c r="B89" s="6" t="s">
        <v>53</v>
      </c>
      <c r="C89" s="3">
        <v>62</v>
      </c>
      <c r="D89" t="e">
        <f>FIND("(B)",B89,1)</f>
        <v>#VALUE!</v>
      </c>
      <c r="E89" t="e">
        <v>#VALUE!</v>
      </c>
    </row>
    <row r="90" spans="1:5" ht="22.5">
      <c r="A90" s="2">
        <v>1203</v>
      </c>
      <c r="B90" s="6" t="s">
        <v>54</v>
      </c>
      <c r="C90" s="3">
        <v>40</v>
      </c>
      <c r="D90" t="e">
        <f>FIND("(B)",B90,1)</f>
        <v>#VALUE!</v>
      </c>
      <c r="E90" t="e">
        <v>#VALUE!</v>
      </c>
    </row>
    <row r="91" spans="1:5" ht="22.5">
      <c r="A91" s="2">
        <v>1204</v>
      </c>
      <c r="B91" s="6" t="s">
        <v>55</v>
      </c>
      <c r="C91" s="3">
        <v>23</v>
      </c>
      <c r="D91" t="e">
        <f>FIND("(B)",B91,1)</f>
        <v>#VALUE!</v>
      </c>
      <c r="E91" t="e">
        <v>#VALUE!</v>
      </c>
    </row>
    <row r="92" spans="1:5" ht="33.75">
      <c r="A92" s="2">
        <v>1205</v>
      </c>
      <c r="B92" s="6" t="s">
        <v>56</v>
      </c>
      <c r="C92" s="3">
        <v>51</v>
      </c>
      <c r="D92" t="e">
        <f>FIND("(B)",B92,1)</f>
        <v>#VALUE!</v>
      </c>
      <c r="E92" t="e">
        <v>#VALUE!</v>
      </c>
    </row>
    <row r="93" spans="1:5" ht="21.75">
      <c r="A93" s="2">
        <v>1206</v>
      </c>
      <c r="B93" s="6" t="s">
        <v>57</v>
      </c>
      <c r="C93" s="3">
        <v>28</v>
      </c>
      <c r="D93" t="e">
        <f>FIND("(B)",B93,1)</f>
        <v>#VALUE!</v>
      </c>
      <c r="E93" t="e">
        <v>#VALUE!</v>
      </c>
    </row>
    <row r="94" spans="1:5" ht="21.75">
      <c r="A94" s="2">
        <v>1207</v>
      </c>
      <c r="B94" s="6" t="s">
        <v>58</v>
      </c>
      <c r="C94" s="3">
        <v>28</v>
      </c>
      <c r="D94" t="e">
        <f>FIND("(B)",B94,1)</f>
        <v>#VALUE!</v>
      </c>
      <c r="E94" t="e">
        <v>#VALUE!</v>
      </c>
    </row>
    <row r="95" spans="1:5" ht="22.5">
      <c r="A95" s="2">
        <v>1208</v>
      </c>
      <c r="B95" s="6" t="s">
        <v>59</v>
      </c>
      <c r="C95" s="3">
        <v>58</v>
      </c>
      <c r="D95" t="e">
        <f>FIND("(B)",B95,1)</f>
        <v>#VALUE!</v>
      </c>
      <c r="E95" t="e">
        <v>#VALUE!</v>
      </c>
    </row>
    <row r="96" spans="1:5" ht="21.75">
      <c r="A96" s="2">
        <v>1209</v>
      </c>
      <c r="B96" s="6" t="s">
        <v>60</v>
      </c>
      <c r="C96" s="3">
        <v>70</v>
      </c>
      <c r="D96" t="e">
        <f>FIND("(B)",B96,1)</f>
        <v>#VALUE!</v>
      </c>
      <c r="E96" t="e">
        <v>#VALUE!</v>
      </c>
    </row>
    <row r="97" spans="1:5" ht="21.75">
      <c r="A97" s="2">
        <v>1210</v>
      </c>
      <c r="B97" s="6" t="s">
        <v>61</v>
      </c>
      <c r="C97" s="3">
        <v>56</v>
      </c>
      <c r="D97" t="e">
        <f>FIND("(B)",B97,1)</f>
        <v>#VALUE!</v>
      </c>
      <c r="E97" t="e">
        <v>#VALUE!</v>
      </c>
    </row>
    <row r="98" spans="1:5" ht="22.5">
      <c r="A98" s="2">
        <v>1211</v>
      </c>
      <c r="B98" s="6" t="s">
        <v>62</v>
      </c>
      <c r="C98" s="3">
        <v>36</v>
      </c>
      <c r="D98" t="e">
        <f>FIND("(B)",B98,1)</f>
        <v>#VALUE!</v>
      </c>
      <c r="E98" t="e">
        <v>#VALUE!</v>
      </c>
    </row>
    <row r="99" spans="1:5" ht="22.5">
      <c r="A99" s="2">
        <v>1212</v>
      </c>
      <c r="B99" s="6" t="s">
        <v>63</v>
      </c>
      <c r="C99" s="3">
        <v>24</v>
      </c>
      <c r="D99" t="e">
        <f>FIND("(B)",B99,1)</f>
        <v>#VALUE!</v>
      </c>
      <c r="E99" t="e">
        <v>#VALUE!</v>
      </c>
    </row>
    <row r="100" spans="1:5" ht="22.5">
      <c r="A100" s="2">
        <v>1213</v>
      </c>
      <c r="B100" s="6" t="s">
        <v>64</v>
      </c>
      <c r="C100" s="3">
        <v>37</v>
      </c>
      <c r="D100" t="e">
        <f>FIND("(B)",B100,1)</f>
        <v>#VALUE!</v>
      </c>
      <c r="E100" t="e">
        <v>#VALUE!</v>
      </c>
    </row>
    <row r="101" spans="1:5" ht="22.5">
      <c r="A101" s="2">
        <v>1214</v>
      </c>
      <c r="B101" s="6" t="s">
        <v>65</v>
      </c>
      <c r="C101" s="3">
        <v>56</v>
      </c>
      <c r="D101" t="e">
        <f>FIND("(B)",B101,1)</f>
        <v>#VALUE!</v>
      </c>
      <c r="E101" t="e">
        <v>#VALUE!</v>
      </c>
    </row>
    <row r="102" spans="1:5" ht="22.5">
      <c r="A102" s="2">
        <v>1215</v>
      </c>
      <c r="B102" s="6" t="s">
        <v>66</v>
      </c>
      <c r="C102" s="3">
        <v>56</v>
      </c>
      <c r="D102" t="e">
        <f>FIND("(B)",B102,1)</f>
        <v>#VALUE!</v>
      </c>
      <c r="E102" t="e">
        <v>#VALUE!</v>
      </c>
    </row>
    <row r="103" spans="1:5" ht="33.75">
      <c r="A103" s="2">
        <v>1216</v>
      </c>
      <c r="B103" s="6" t="s">
        <v>67</v>
      </c>
      <c r="C103" s="3">
        <v>75</v>
      </c>
      <c r="D103" t="e">
        <f>FIND("(B)",B103,1)</f>
        <v>#VALUE!</v>
      </c>
      <c r="E103" t="e">
        <v>#VALUE!</v>
      </c>
    </row>
    <row r="104" spans="1:5" ht="22.5">
      <c r="A104" s="2">
        <v>1401</v>
      </c>
      <c r="B104" s="6" t="s">
        <v>68</v>
      </c>
      <c r="C104" s="3">
        <v>70</v>
      </c>
      <c r="D104" t="e">
        <f>FIND("(B)",B104,1)</f>
        <v>#VALUE!</v>
      </c>
      <c r="E104" t="e">
        <v>#VALUE!</v>
      </c>
    </row>
    <row r="105" spans="1:5" ht="33.75">
      <c r="A105" s="2">
        <v>1402</v>
      </c>
      <c r="B105" s="6" t="s">
        <v>69</v>
      </c>
      <c r="C105" s="3">
        <v>68</v>
      </c>
      <c r="D105" t="e">
        <f>FIND("(B)",B105,1)</f>
        <v>#VALUE!</v>
      </c>
      <c r="E105" t="e">
        <v>#VALUE!</v>
      </c>
    </row>
    <row r="106" spans="1:5" ht="22.5">
      <c r="A106" s="2">
        <v>1403</v>
      </c>
      <c r="B106" s="6" t="s">
        <v>70</v>
      </c>
      <c r="C106" s="3">
        <v>92</v>
      </c>
      <c r="D106" t="e">
        <f>FIND("(B)",B106,1)</f>
        <v>#VALUE!</v>
      </c>
      <c r="E106" t="e">
        <v>#VALUE!</v>
      </c>
    </row>
    <row r="107" spans="1:5" ht="21.75">
      <c r="A107" s="2">
        <v>1404</v>
      </c>
      <c r="B107" s="6" t="s">
        <v>71</v>
      </c>
      <c r="C107" s="3">
        <v>19</v>
      </c>
      <c r="D107" t="e">
        <f>FIND("(B)",B107,1)</f>
        <v>#VALUE!</v>
      </c>
      <c r="E107" t="e">
        <v>#VALUE!</v>
      </c>
    </row>
    <row r="108" spans="1:5" ht="21.75">
      <c r="A108" s="2">
        <v>1405</v>
      </c>
      <c r="B108" s="6" t="s">
        <v>72</v>
      </c>
      <c r="C108" s="3">
        <v>28</v>
      </c>
      <c r="D108" t="e">
        <f>FIND("(B)",B108,1)</f>
        <v>#VALUE!</v>
      </c>
      <c r="E108" t="e">
        <v>#VALUE!</v>
      </c>
    </row>
    <row r="109" spans="1:5" ht="22.5">
      <c r="A109" s="2">
        <v>1406</v>
      </c>
      <c r="B109" s="8" t="s">
        <v>73</v>
      </c>
      <c r="C109" s="3">
        <v>60</v>
      </c>
      <c r="D109" t="e">
        <f>FIND("(B)",B109,1)</f>
        <v>#VALUE!</v>
      </c>
      <c r="E109" t="e">
        <v>#VALUE!</v>
      </c>
    </row>
    <row r="110" spans="1:5">
      <c r="A110" s="2">
        <v>1407</v>
      </c>
      <c r="B110" s="9" t="s">
        <v>74</v>
      </c>
      <c r="C110" s="3">
        <v>59</v>
      </c>
      <c r="D110" t="e">
        <f>FIND("(B)",B110,1)</f>
        <v>#VALUE!</v>
      </c>
      <c r="E110" t="e">
        <v>#VALUE!</v>
      </c>
    </row>
    <row r="111" spans="1:5" ht="22.5">
      <c r="A111" s="2">
        <v>1408</v>
      </c>
      <c r="B111" s="6" t="s">
        <v>75</v>
      </c>
      <c r="C111" s="3">
        <v>56</v>
      </c>
      <c r="D111" t="e">
        <f>FIND("(B)",B111,1)</f>
        <v>#VALUE!</v>
      </c>
      <c r="E111" t="e">
        <v>#VALUE!</v>
      </c>
    </row>
    <row r="112" spans="1:5" ht="22.5">
      <c r="A112" s="2">
        <v>1409</v>
      </c>
      <c r="B112" s="6" t="s">
        <v>76</v>
      </c>
      <c r="C112" s="3">
        <v>56</v>
      </c>
      <c r="D112" t="e">
        <f>FIND("(B)",B112,1)</f>
        <v>#VALUE!</v>
      </c>
      <c r="E112" t="e">
        <v>#VALUE!</v>
      </c>
    </row>
    <row r="113" spans="1:5" ht="33.75">
      <c r="A113" s="2">
        <v>1410</v>
      </c>
      <c r="B113" s="6" t="s">
        <v>77</v>
      </c>
      <c r="C113" s="3">
        <v>57</v>
      </c>
      <c r="D113" t="e">
        <f>FIND("(B)",B113,1)</f>
        <v>#VALUE!</v>
      </c>
      <c r="E113" t="e">
        <v>#VALUE!</v>
      </c>
    </row>
    <row r="114" spans="1:5" ht="22.5">
      <c r="A114" s="2">
        <v>1411</v>
      </c>
      <c r="B114" s="6" t="s">
        <v>78</v>
      </c>
      <c r="C114" s="3">
        <v>48</v>
      </c>
      <c r="D114" t="e">
        <f>FIND("(B)",B114,1)</f>
        <v>#VALUE!</v>
      </c>
      <c r="E114" t="e">
        <v>#VALUE!</v>
      </c>
    </row>
    <row r="115" spans="1:5" ht="22.5">
      <c r="A115" s="2">
        <v>1412</v>
      </c>
      <c r="B115" s="6" t="s">
        <v>79</v>
      </c>
      <c r="C115" s="3">
        <v>50</v>
      </c>
      <c r="D115" t="e">
        <f>FIND("(B)",B115,1)</f>
        <v>#VALUE!</v>
      </c>
      <c r="E115" t="e">
        <v>#VALUE!</v>
      </c>
    </row>
    <row r="116" spans="1:5" ht="33.75">
      <c r="A116" s="2">
        <v>1601</v>
      </c>
      <c r="B116" s="6" t="s">
        <v>80</v>
      </c>
      <c r="C116" s="3">
        <v>84</v>
      </c>
      <c r="D116" t="e">
        <f>FIND("(B)",B116,1)</f>
        <v>#VALUE!</v>
      </c>
      <c r="E116" t="e">
        <v>#VALUE!</v>
      </c>
    </row>
    <row r="117" spans="1:5" ht="22.5">
      <c r="A117" s="2">
        <v>1602</v>
      </c>
      <c r="B117" s="6" t="s">
        <v>81</v>
      </c>
      <c r="C117" s="3">
        <v>54</v>
      </c>
      <c r="D117" t="e">
        <f>FIND("(B)",B117,1)</f>
        <v>#VALUE!</v>
      </c>
      <c r="E117" t="e">
        <v>#VALUE!</v>
      </c>
    </row>
    <row r="118" spans="1:5" ht="22.5">
      <c r="A118" s="2">
        <v>1603</v>
      </c>
      <c r="B118" s="6" t="s">
        <v>82</v>
      </c>
      <c r="C118" s="3">
        <v>50</v>
      </c>
      <c r="D118" t="e">
        <f>FIND("(B)",B118,1)</f>
        <v>#VALUE!</v>
      </c>
      <c r="E118" t="e">
        <v>#VALUE!</v>
      </c>
    </row>
    <row r="119" spans="1:5" ht="22.5">
      <c r="A119" s="2">
        <v>1604</v>
      </c>
      <c r="B119" s="6" t="s">
        <v>83</v>
      </c>
      <c r="C119" s="3">
        <v>55</v>
      </c>
      <c r="D119" t="e">
        <f>FIND("(B)",B119,1)</f>
        <v>#VALUE!</v>
      </c>
      <c r="E119" t="e">
        <v>#VALUE!</v>
      </c>
    </row>
    <row r="120" spans="1:5" ht="22.5">
      <c r="A120" s="2">
        <v>1605</v>
      </c>
      <c r="B120" s="6" t="s">
        <v>84</v>
      </c>
      <c r="C120" s="3">
        <v>47</v>
      </c>
      <c r="D120" t="e">
        <f>FIND("(B)",B120,1)</f>
        <v>#VALUE!</v>
      </c>
      <c r="E120" t="e">
        <v>#VALUE!</v>
      </c>
    </row>
    <row r="121" spans="1:5" ht="22.5">
      <c r="A121" s="2">
        <v>1606</v>
      </c>
      <c r="B121" s="6" t="s">
        <v>85</v>
      </c>
      <c r="C121" s="3">
        <v>88</v>
      </c>
      <c r="D121" t="e">
        <f>FIND("(B)",B121,1)</f>
        <v>#VALUE!</v>
      </c>
      <c r="E121" t="e">
        <v>#VALUE!</v>
      </c>
    </row>
    <row r="122" spans="1:5" ht="33.75">
      <c r="A122" s="2">
        <v>1607</v>
      </c>
      <c r="B122" s="6" t="s">
        <v>86</v>
      </c>
      <c r="C122" s="3">
        <v>75</v>
      </c>
      <c r="D122" t="e">
        <f>FIND("(B)",B122,1)</f>
        <v>#VALUE!</v>
      </c>
      <c r="E122" t="e">
        <v>#VALUE!</v>
      </c>
    </row>
    <row r="123" spans="1:5" ht="22.5">
      <c r="A123" s="2">
        <v>1608</v>
      </c>
      <c r="B123" s="6" t="s">
        <v>87</v>
      </c>
      <c r="C123" s="3">
        <v>60</v>
      </c>
      <c r="D123" t="e">
        <f>FIND("(B)",B123,1)</f>
        <v>#VALUE!</v>
      </c>
      <c r="E123" t="e">
        <v>#VALUE!</v>
      </c>
    </row>
    <row r="124" spans="1:5" ht="22.5">
      <c r="A124" s="2">
        <v>1609</v>
      </c>
      <c r="B124" s="6" t="s">
        <v>88</v>
      </c>
      <c r="C124" s="3">
        <v>58</v>
      </c>
      <c r="D124" t="e">
        <f>FIND("(B)",B124,1)</f>
        <v>#VALUE!</v>
      </c>
      <c r="E124" t="e">
        <v>#VALUE!</v>
      </c>
    </row>
    <row r="125" spans="1:5" ht="22.5">
      <c r="A125" s="2">
        <v>1610</v>
      </c>
      <c r="B125" s="6" t="s">
        <v>89</v>
      </c>
      <c r="C125" s="3">
        <v>56</v>
      </c>
      <c r="D125" t="e">
        <f>FIND("(B)",B125,1)</f>
        <v>#VALUE!</v>
      </c>
      <c r="E125" t="e">
        <v>#VALUE!</v>
      </c>
    </row>
    <row r="126" spans="1:5" ht="22.5">
      <c r="A126" s="2">
        <v>1611</v>
      </c>
      <c r="B126" s="6" t="s">
        <v>90</v>
      </c>
      <c r="C126" s="3">
        <v>53</v>
      </c>
      <c r="D126" t="e">
        <f>FIND("(B)",B126,1)</f>
        <v>#VALUE!</v>
      </c>
      <c r="E126" t="e">
        <v>#VALUE!</v>
      </c>
    </row>
    <row r="127" spans="1:5" ht="22.5">
      <c r="A127" s="2">
        <v>1612</v>
      </c>
      <c r="B127" s="6" t="s">
        <v>91</v>
      </c>
      <c r="C127" s="3">
        <v>61</v>
      </c>
      <c r="D127" t="e">
        <f>FIND("(B)",B127,1)</f>
        <v>#VALUE!</v>
      </c>
      <c r="E127" t="e">
        <v>#VALUE!</v>
      </c>
    </row>
    <row r="128" spans="1:5" ht="33.75">
      <c r="A128" s="2">
        <v>1613</v>
      </c>
      <c r="B128" s="6" t="s">
        <v>92</v>
      </c>
      <c r="C128" s="3">
        <v>66</v>
      </c>
      <c r="D128" t="e">
        <f>FIND("(B)",B128,1)</f>
        <v>#VALUE!</v>
      </c>
      <c r="E128" t="e">
        <v>#VALUE!</v>
      </c>
    </row>
    <row r="129" spans="1:5" ht="33.75">
      <c r="A129" s="2">
        <v>1614</v>
      </c>
      <c r="B129" s="6" t="s">
        <v>93</v>
      </c>
      <c r="C129" s="3">
        <v>64</v>
      </c>
      <c r="D129" t="e">
        <f>FIND("(B)",B129,1)</f>
        <v>#VALUE!</v>
      </c>
      <c r="E129" t="e">
        <v>#VALUE!</v>
      </c>
    </row>
    <row r="130" spans="1:5" ht="33.75">
      <c r="A130" s="2">
        <v>1615</v>
      </c>
      <c r="B130" s="6" t="s">
        <v>94</v>
      </c>
      <c r="C130" s="3">
        <v>50</v>
      </c>
      <c r="D130" t="e">
        <f>FIND("(B)",B130,1)</f>
        <v>#VALUE!</v>
      </c>
      <c r="E130" t="e">
        <v>#VALUE!</v>
      </c>
    </row>
    <row r="131" spans="1:5" ht="22.5">
      <c r="A131" s="2">
        <v>1801</v>
      </c>
      <c r="B131" s="6" t="s">
        <v>95</v>
      </c>
      <c r="C131" s="3">
        <v>72</v>
      </c>
      <c r="D131" t="e">
        <f>FIND("(B)",B131,1)</f>
        <v>#VALUE!</v>
      </c>
      <c r="E131" t="e">
        <v>#VALUE!</v>
      </c>
    </row>
    <row r="132" spans="1:5" ht="22.5">
      <c r="A132" s="2">
        <v>1802</v>
      </c>
      <c r="B132" s="6" t="s">
        <v>96</v>
      </c>
      <c r="C132" s="3">
        <v>72</v>
      </c>
      <c r="D132" t="e">
        <f>FIND("(B)",B132,1)</f>
        <v>#VALUE!</v>
      </c>
      <c r="E132" t="e">
        <v>#VALUE!</v>
      </c>
    </row>
    <row r="133" spans="1:5" ht="22.5">
      <c r="A133" s="2">
        <v>1803</v>
      </c>
      <c r="B133" s="6" t="s">
        <v>97</v>
      </c>
      <c r="C133" s="3">
        <v>27</v>
      </c>
      <c r="D133" t="e">
        <f>FIND("(B)",B133,1)</f>
        <v>#VALUE!</v>
      </c>
      <c r="E133" t="e">
        <v>#VALUE!</v>
      </c>
    </row>
    <row r="134" spans="1:5" ht="22.5">
      <c r="A134" s="2">
        <v>1804</v>
      </c>
      <c r="B134" s="6" t="s">
        <v>98</v>
      </c>
      <c r="C134" s="3">
        <v>40</v>
      </c>
      <c r="D134" t="e">
        <f>FIND("(B)",B134,1)</f>
        <v>#VALUE!</v>
      </c>
      <c r="E134" t="e">
        <v>#VALUE!</v>
      </c>
    </row>
    <row r="135" spans="1:5" ht="22.5">
      <c r="A135" s="2">
        <v>1805</v>
      </c>
      <c r="B135" s="6" t="s">
        <v>99</v>
      </c>
      <c r="C135" s="3">
        <v>75</v>
      </c>
      <c r="D135" t="e">
        <f>FIND("(B)",B135,1)</f>
        <v>#VALUE!</v>
      </c>
      <c r="E135" t="e">
        <v>#VALUE!</v>
      </c>
    </row>
    <row r="136" spans="1:5" ht="22.5">
      <c r="A136" s="2">
        <v>1806</v>
      </c>
      <c r="B136" s="6" t="s">
        <v>100</v>
      </c>
      <c r="C136" s="3">
        <v>60</v>
      </c>
      <c r="D136" t="e">
        <f>FIND("(B)",B136,1)</f>
        <v>#VALUE!</v>
      </c>
      <c r="E136" t="e">
        <v>#VALUE!</v>
      </c>
    </row>
    <row r="137" spans="1:5" ht="22.5">
      <c r="A137" s="2">
        <v>1807</v>
      </c>
      <c r="B137" s="6" t="s">
        <v>101</v>
      </c>
      <c r="C137" s="3">
        <v>59</v>
      </c>
      <c r="D137" t="e">
        <f>FIND("(B)",B137,1)</f>
        <v>#VALUE!</v>
      </c>
      <c r="E137" t="e">
        <v>#VALUE!</v>
      </c>
    </row>
    <row r="138" spans="1:5" ht="22.5">
      <c r="A138" s="2">
        <v>1808</v>
      </c>
      <c r="B138" s="6" t="s">
        <v>102</v>
      </c>
      <c r="C138" s="3">
        <v>46</v>
      </c>
      <c r="D138" t="e">
        <f>FIND("(B)",B138,1)</f>
        <v>#VALUE!</v>
      </c>
      <c r="E138" t="e">
        <v>#VALUE!</v>
      </c>
    </row>
    <row r="139" spans="1:5" ht="33.75">
      <c r="A139" s="2">
        <v>1809</v>
      </c>
      <c r="B139" s="6" t="s">
        <v>103</v>
      </c>
      <c r="C139" s="3">
        <v>49</v>
      </c>
      <c r="D139" t="e">
        <f>FIND("(B)",B139,1)</f>
        <v>#VALUE!</v>
      </c>
      <c r="E139" t="e">
        <v>#VALUE!</v>
      </c>
    </row>
    <row r="140" spans="1:5" ht="22.5">
      <c r="A140" s="2">
        <v>1810</v>
      </c>
      <c r="B140" s="6" t="s">
        <v>104</v>
      </c>
      <c r="C140" s="3">
        <v>50</v>
      </c>
      <c r="D140" t="e">
        <f>FIND("(B)",B140,1)</f>
        <v>#VALUE!</v>
      </c>
      <c r="E140" t="e">
        <v>#VALUE!</v>
      </c>
    </row>
    <row r="141" spans="1:5" ht="22.5">
      <c r="A141" s="2">
        <v>1811</v>
      </c>
      <c r="B141" s="6" t="s">
        <v>105</v>
      </c>
      <c r="C141" s="3">
        <v>62</v>
      </c>
      <c r="D141" t="e">
        <f>FIND("(B)",B141,1)</f>
        <v>#VALUE!</v>
      </c>
      <c r="E141" t="e">
        <v>#VALUE!</v>
      </c>
    </row>
    <row r="142" spans="1:5" ht="22.5">
      <c r="A142" s="2">
        <v>3101</v>
      </c>
      <c r="B142" s="6" t="s">
        <v>106</v>
      </c>
      <c r="C142" s="3">
        <v>62</v>
      </c>
      <c r="D142" t="e">
        <f>FIND("(B)",B142,1)</f>
        <v>#VALUE!</v>
      </c>
      <c r="E142" t="e">
        <v>#VALUE!</v>
      </c>
    </row>
    <row r="143" spans="1:5">
      <c r="A143" s="2">
        <v>3102</v>
      </c>
      <c r="B143" s="9" t="s">
        <v>107</v>
      </c>
      <c r="C143" s="3">
        <v>47</v>
      </c>
      <c r="D143" t="e">
        <f>FIND("(B)",B143,1)</f>
        <v>#VALUE!</v>
      </c>
      <c r="E143" t="e">
        <v>#VALUE!</v>
      </c>
    </row>
    <row r="144" spans="1:5">
      <c r="A144" s="2">
        <v>3103</v>
      </c>
      <c r="B144" s="9" t="s">
        <v>108</v>
      </c>
      <c r="C144" s="3">
        <v>56</v>
      </c>
      <c r="D144" t="e">
        <f>FIND("(B)",B144,1)</f>
        <v>#VALUE!</v>
      </c>
      <c r="E144" t="e">
        <v>#VALUE!</v>
      </c>
    </row>
    <row r="145" spans="1:5">
      <c r="A145" s="2">
        <v>3104</v>
      </c>
      <c r="B145" s="9" t="s">
        <v>109</v>
      </c>
      <c r="C145" s="3">
        <v>62</v>
      </c>
      <c r="D145" t="e">
        <f>FIND("(B)",B145,1)</f>
        <v>#VALUE!</v>
      </c>
      <c r="E145" t="e">
        <v>#VALUE!</v>
      </c>
    </row>
    <row r="146" spans="1:5">
      <c r="A146" s="2">
        <v>3105</v>
      </c>
      <c r="B146" s="9" t="s">
        <v>110</v>
      </c>
      <c r="C146" s="3">
        <v>35</v>
      </c>
      <c r="D146" t="e">
        <f>FIND("(B)",B146,1)</f>
        <v>#VALUE!</v>
      </c>
      <c r="E146" t="e">
        <v>#VALUE!</v>
      </c>
    </row>
    <row r="147" spans="1:5" ht="22.5">
      <c r="A147" s="2">
        <v>3106</v>
      </c>
      <c r="B147" s="6" t="s">
        <v>111</v>
      </c>
      <c r="C147" s="3">
        <v>16</v>
      </c>
      <c r="D147" t="e">
        <f>FIND("(B)",B147,1)</f>
        <v>#VALUE!</v>
      </c>
      <c r="E147" t="e">
        <v>#VALUE!</v>
      </c>
    </row>
    <row r="148" spans="1:5">
      <c r="A148" s="2">
        <v>3107</v>
      </c>
      <c r="B148" s="9" t="s">
        <v>112</v>
      </c>
      <c r="C148" s="3">
        <v>44</v>
      </c>
      <c r="D148" t="e">
        <f>FIND("(B)",B148,1)</f>
        <v>#VALUE!</v>
      </c>
      <c r="E148" t="e">
        <v>#VALUE!</v>
      </c>
    </row>
    <row r="149" spans="1:5" ht="22.5">
      <c r="A149" s="2">
        <v>3108</v>
      </c>
      <c r="B149" s="6" t="s">
        <v>113</v>
      </c>
      <c r="C149" s="3">
        <v>57</v>
      </c>
      <c r="D149" t="e">
        <f>FIND("(B)",B149,1)</f>
        <v>#VALUE!</v>
      </c>
      <c r="E149" t="e">
        <v>#VALUE!</v>
      </c>
    </row>
    <row r="150" spans="1:5" ht="22.5">
      <c r="A150" s="2">
        <v>3109</v>
      </c>
      <c r="B150" s="6" t="s">
        <v>114</v>
      </c>
      <c r="C150" s="3">
        <v>70</v>
      </c>
      <c r="D150" t="e">
        <f>FIND("(B)",B150,1)</f>
        <v>#VALUE!</v>
      </c>
      <c r="E150" t="e">
        <v>#VALUE!</v>
      </c>
    </row>
    <row r="151" spans="1:5" ht="33.75">
      <c r="A151" s="2">
        <v>3110</v>
      </c>
      <c r="B151" s="6" t="s">
        <v>115</v>
      </c>
      <c r="C151" s="3">
        <v>59</v>
      </c>
      <c r="D151" t="e">
        <f>FIND("(B)",B151,1)</f>
        <v>#VALUE!</v>
      </c>
      <c r="E151" t="e">
        <v>#VALUE!</v>
      </c>
    </row>
    <row r="152" spans="1:5">
      <c r="A152" s="2">
        <v>3111</v>
      </c>
      <c r="B152" s="9" t="s">
        <v>116</v>
      </c>
      <c r="C152" s="3">
        <v>90</v>
      </c>
      <c r="D152" t="e">
        <f>FIND("(B)",B152,1)</f>
        <v>#VALUE!</v>
      </c>
      <c r="E152" t="e">
        <v>#VALUE!</v>
      </c>
    </row>
    <row r="153" spans="1:5" ht="22.5">
      <c r="A153" s="2">
        <v>3201</v>
      </c>
      <c r="B153" s="6" t="s">
        <v>117</v>
      </c>
      <c r="C153" s="3">
        <v>33</v>
      </c>
      <c r="D153" t="e">
        <f>FIND("(B)",B153,1)</f>
        <v>#VALUE!</v>
      </c>
      <c r="E153" t="e">
        <v>#VALUE!</v>
      </c>
    </row>
    <row r="154" spans="1:5">
      <c r="A154" s="2">
        <v>3202</v>
      </c>
      <c r="B154" s="9" t="s">
        <v>118</v>
      </c>
      <c r="C154" s="2">
        <v>108</v>
      </c>
      <c r="D154" t="e">
        <f>FIND("(B)",B154,1)</f>
        <v>#VALUE!</v>
      </c>
      <c r="E154" t="e">
        <v>#VALUE!</v>
      </c>
    </row>
    <row r="155" spans="1:5" ht="22.5">
      <c r="A155" s="2">
        <v>3203</v>
      </c>
      <c r="B155" s="6" t="s">
        <v>119</v>
      </c>
      <c r="C155" s="3">
        <v>55</v>
      </c>
      <c r="D155" t="e">
        <f>FIND("(B)",B155,1)</f>
        <v>#VALUE!</v>
      </c>
      <c r="E155" t="e">
        <v>#VALUE!</v>
      </c>
    </row>
    <row r="156" spans="1:5" ht="33.75">
      <c r="A156" s="2">
        <v>3204</v>
      </c>
      <c r="B156" s="6" t="s">
        <v>120</v>
      </c>
      <c r="C156" s="3">
        <v>75</v>
      </c>
      <c r="D156" t="e">
        <f>FIND("(B)",B156,1)</f>
        <v>#VALUE!</v>
      </c>
      <c r="E156" t="e">
        <v>#VALUE!</v>
      </c>
    </row>
    <row r="157" spans="1:5" ht="22.5">
      <c r="A157" s="2">
        <v>3205</v>
      </c>
      <c r="B157" s="6" t="s">
        <v>121</v>
      </c>
      <c r="C157" s="3">
        <v>68</v>
      </c>
      <c r="D157" t="e">
        <f>FIND("(B)",B157,1)</f>
        <v>#VALUE!</v>
      </c>
      <c r="E157" t="e">
        <v>#VALUE!</v>
      </c>
    </row>
    <row r="158" spans="1:5">
      <c r="A158" s="2">
        <v>3206</v>
      </c>
      <c r="B158" s="9" t="s">
        <v>122</v>
      </c>
      <c r="C158" s="3">
        <v>64</v>
      </c>
      <c r="D158" t="e">
        <f>FIND("(B)",B158,1)</f>
        <v>#VALUE!</v>
      </c>
      <c r="E158" t="e">
        <v>#VALUE!</v>
      </c>
    </row>
    <row r="159" spans="1:5" ht="21.75">
      <c r="A159" s="2">
        <v>3207</v>
      </c>
      <c r="B159" s="6" t="s">
        <v>123</v>
      </c>
      <c r="C159" s="3">
        <v>60</v>
      </c>
      <c r="D159" t="e">
        <f>FIND("(B)",B159,1)</f>
        <v>#VALUE!</v>
      </c>
      <c r="E159" t="e">
        <v>#VALUE!</v>
      </c>
    </row>
    <row r="160" spans="1:5" ht="21.75">
      <c r="A160" s="2">
        <v>3208</v>
      </c>
      <c r="B160" s="6" t="s">
        <v>124</v>
      </c>
      <c r="C160" s="3">
        <v>84</v>
      </c>
      <c r="D160" t="e">
        <f>FIND("(B)",B160,1)</f>
        <v>#VALUE!</v>
      </c>
      <c r="E160" t="e">
        <v>#VALUE!</v>
      </c>
    </row>
    <row r="161" spans="1:5" ht="22.5">
      <c r="A161" s="2">
        <v>3401</v>
      </c>
      <c r="B161" s="6" t="s">
        <v>125</v>
      </c>
      <c r="C161" s="3">
        <v>40</v>
      </c>
      <c r="D161" t="e">
        <f>FIND("(B)",B161,1)</f>
        <v>#VALUE!</v>
      </c>
      <c r="E161" t="e">
        <v>#VALUE!</v>
      </c>
    </row>
    <row r="162" spans="1:5" ht="21.75">
      <c r="A162" s="2">
        <v>3402</v>
      </c>
      <c r="B162" s="6" t="s">
        <v>126</v>
      </c>
      <c r="C162" s="3">
        <v>70</v>
      </c>
      <c r="D162" t="e">
        <f>FIND("(B)",B162,1)</f>
        <v>#VALUE!</v>
      </c>
      <c r="E162" t="e">
        <v>#VALUE!</v>
      </c>
    </row>
    <row r="163" spans="1:5" ht="33.75">
      <c r="A163" s="2">
        <v>3403</v>
      </c>
      <c r="B163" s="6" t="s">
        <v>127</v>
      </c>
      <c r="C163" s="3">
        <v>37</v>
      </c>
      <c r="D163" t="e">
        <f>FIND("(B)",B163,1)</f>
        <v>#VALUE!</v>
      </c>
      <c r="E163" t="e">
        <v>#VALUE!</v>
      </c>
    </row>
    <row r="164" spans="1:5" ht="22.5">
      <c r="A164" s="2">
        <v>3404</v>
      </c>
      <c r="B164" s="6" t="s">
        <v>128</v>
      </c>
      <c r="C164" s="3">
        <v>43</v>
      </c>
      <c r="D164" t="e">
        <f>FIND("(B)",B164,1)</f>
        <v>#VALUE!</v>
      </c>
      <c r="E164" t="e">
        <v>#VALUE!</v>
      </c>
    </row>
    <row r="165" spans="1:5" ht="22.5">
      <c r="A165" s="2">
        <v>3405</v>
      </c>
      <c r="B165" s="6" t="s">
        <v>129</v>
      </c>
      <c r="C165" s="3">
        <v>25</v>
      </c>
      <c r="D165" t="e">
        <f>FIND("(B)",B165,1)</f>
        <v>#VALUE!</v>
      </c>
      <c r="E165" t="e">
        <v>#VALUE!</v>
      </c>
    </row>
    <row r="166" spans="1:5" ht="22.5">
      <c r="A166" s="2">
        <v>3406</v>
      </c>
      <c r="B166" s="6" t="s">
        <v>130</v>
      </c>
      <c r="C166" s="3">
        <v>34</v>
      </c>
      <c r="D166" t="e">
        <f>FIND("(B)",B166,1)</f>
        <v>#VALUE!</v>
      </c>
      <c r="E166" t="e">
        <v>#VALUE!</v>
      </c>
    </row>
    <row r="167" spans="1:5" ht="22.5">
      <c r="A167" s="2">
        <v>3407</v>
      </c>
      <c r="B167" s="6" t="s">
        <v>131</v>
      </c>
      <c r="C167" s="3">
        <v>42</v>
      </c>
      <c r="D167" t="e">
        <f>FIND("(B)",B167,1)</f>
        <v>#VALUE!</v>
      </c>
      <c r="E167" t="e">
        <v>#VALUE!</v>
      </c>
    </row>
    <row r="168" spans="1:5" ht="22.5">
      <c r="A168" s="2">
        <v>3408</v>
      </c>
      <c r="B168" s="6" t="s">
        <v>132</v>
      </c>
      <c r="C168" s="3">
        <v>35</v>
      </c>
      <c r="D168" t="e">
        <f>FIND("(B)",B168,1)</f>
        <v>#VALUE!</v>
      </c>
      <c r="E168" t="e">
        <v>#VALUE!</v>
      </c>
    </row>
    <row r="169" spans="1:5" ht="22.5">
      <c r="A169" s="2">
        <v>3409</v>
      </c>
      <c r="B169" s="6" t="s">
        <v>133</v>
      </c>
      <c r="C169" s="3">
        <v>81</v>
      </c>
      <c r="D169" t="e">
        <f>FIND("(B)",B169,1)</f>
        <v>#VALUE!</v>
      </c>
      <c r="E169" t="e">
        <v>#VALUE!</v>
      </c>
    </row>
    <row r="170" spans="1:5" ht="22.5">
      <c r="A170" s="2">
        <v>3410</v>
      </c>
      <c r="B170" s="6" t="s">
        <v>134</v>
      </c>
      <c r="C170" s="3">
        <v>55</v>
      </c>
      <c r="D170" t="e">
        <f>FIND("(B)",B170,1)</f>
        <v>#VALUE!</v>
      </c>
      <c r="E170" t="e">
        <v>#VALUE!</v>
      </c>
    </row>
    <row r="171" spans="1:5" ht="22.5">
      <c r="A171" s="2">
        <v>3411</v>
      </c>
      <c r="B171" s="6" t="s">
        <v>135</v>
      </c>
      <c r="C171" s="3">
        <v>42</v>
      </c>
      <c r="D171" t="e">
        <f>FIND("(B)",B171,1)</f>
        <v>#VALUE!</v>
      </c>
      <c r="E171" t="e">
        <v>#VALUE!</v>
      </c>
    </row>
    <row r="172" spans="1:5" ht="22.5">
      <c r="A172" s="2">
        <v>3412</v>
      </c>
      <c r="B172" s="6" t="s">
        <v>136</v>
      </c>
      <c r="C172" s="3">
        <v>56</v>
      </c>
      <c r="D172" t="e">
        <f>FIND("(B)",B172,1)</f>
        <v>#VALUE!</v>
      </c>
      <c r="E172" t="e">
        <v>#VALUE!</v>
      </c>
    </row>
    <row r="173" spans="1:5" ht="22.5">
      <c r="A173" s="2">
        <v>3413</v>
      </c>
      <c r="B173" s="6" t="s">
        <v>137</v>
      </c>
      <c r="C173" s="3">
        <v>46</v>
      </c>
      <c r="D173" t="e">
        <f>FIND("(B)",B173,1)</f>
        <v>#VALUE!</v>
      </c>
      <c r="E173" t="e">
        <v>#VALUE!</v>
      </c>
    </row>
    <row r="174" spans="1:5" ht="22.5">
      <c r="A174" s="2">
        <v>3414</v>
      </c>
      <c r="B174" s="6" t="s">
        <v>138</v>
      </c>
      <c r="C174" s="3">
        <v>37</v>
      </c>
      <c r="D174" t="e">
        <f>FIND("(B)",B174,1)</f>
        <v>#VALUE!</v>
      </c>
      <c r="E174" t="e">
        <v>#VALUE!</v>
      </c>
    </row>
    <row r="175" spans="1:5" ht="22.5">
      <c r="A175" s="2">
        <v>3415</v>
      </c>
      <c r="B175" s="6" t="s">
        <v>139</v>
      </c>
      <c r="C175" s="3">
        <v>62</v>
      </c>
      <c r="D175" t="e">
        <f>FIND("(B)",B175,1)</f>
        <v>#VALUE!</v>
      </c>
      <c r="E175" t="e">
        <v>#VALUE!</v>
      </c>
    </row>
    <row r="176" spans="1:5" ht="22.5">
      <c r="A176" s="2">
        <v>3416</v>
      </c>
      <c r="B176" s="6" t="s">
        <v>140</v>
      </c>
      <c r="C176" s="3">
        <v>71</v>
      </c>
      <c r="D176" t="e">
        <f>FIND("(B)",B176,1)</f>
        <v>#VALUE!</v>
      </c>
      <c r="E176" t="e">
        <v>#VALUE!</v>
      </c>
    </row>
    <row r="177" spans="1:5" ht="22.5">
      <c r="A177" s="2">
        <v>3417</v>
      </c>
      <c r="B177" s="6" t="s">
        <v>141</v>
      </c>
      <c r="C177" s="3">
        <v>55</v>
      </c>
      <c r="D177" t="e">
        <f>FIND("(B)",B177,1)</f>
        <v>#VALUE!</v>
      </c>
      <c r="E177" t="e">
        <v>#VALUE!</v>
      </c>
    </row>
    <row r="178" spans="1:5">
      <c r="A178" s="2">
        <v>3501</v>
      </c>
      <c r="B178" s="9" t="s">
        <v>148</v>
      </c>
      <c r="C178" s="3">
        <v>35</v>
      </c>
      <c r="D178" t="e">
        <f>FIND("(B)",B178,1)</f>
        <v>#VALUE!</v>
      </c>
      <c r="E178" t="e">
        <v>#VALUE!</v>
      </c>
    </row>
    <row r="179" spans="1:5" ht="33.75">
      <c r="A179" s="2">
        <v>3502</v>
      </c>
      <c r="B179" s="6" t="s">
        <v>149</v>
      </c>
      <c r="C179" s="3">
        <v>58</v>
      </c>
      <c r="D179" t="e">
        <f>FIND("(B)",B179,1)</f>
        <v>#VALUE!</v>
      </c>
      <c r="E179" t="e">
        <v>#VALUE!</v>
      </c>
    </row>
    <row r="180" spans="1:5" ht="22.5">
      <c r="A180" s="2">
        <v>3503</v>
      </c>
      <c r="B180" s="6" t="s">
        <v>150</v>
      </c>
      <c r="C180" s="3">
        <v>36</v>
      </c>
      <c r="D180" t="e">
        <f>FIND("(B)",B180,1)</f>
        <v>#VALUE!</v>
      </c>
      <c r="E180" t="e">
        <v>#VALUE!</v>
      </c>
    </row>
    <row r="181" spans="1:5" ht="33.75">
      <c r="A181" s="2">
        <v>3504</v>
      </c>
      <c r="B181" s="6" t="s">
        <v>151</v>
      </c>
      <c r="C181" s="3">
        <v>50</v>
      </c>
      <c r="D181" t="e">
        <f>FIND("(B)",B181,1)</f>
        <v>#VALUE!</v>
      </c>
      <c r="E181" t="e">
        <v>#VALUE!</v>
      </c>
    </row>
    <row r="182" spans="1:5" ht="22.5">
      <c r="A182" s="2">
        <v>3505</v>
      </c>
      <c r="B182" s="6" t="s">
        <v>152</v>
      </c>
      <c r="C182" s="3">
        <v>93</v>
      </c>
      <c r="D182" t="e">
        <f>FIND("(B)",B182,1)</f>
        <v>#VALUE!</v>
      </c>
      <c r="E182" t="e">
        <v>#VALUE!</v>
      </c>
    </row>
    <row r="183" spans="1:5" ht="21.75">
      <c r="A183" s="2">
        <v>3506</v>
      </c>
      <c r="B183" s="6" t="s">
        <v>153</v>
      </c>
      <c r="C183" s="3">
        <v>64</v>
      </c>
      <c r="D183" t="e">
        <f>FIND("(B)",B183,1)</f>
        <v>#VALUE!</v>
      </c>
      <c r="E183" t="e">
        <v>#VALUE!</v>
      </c>
    </row>
    <row r="184" spans="1:5" ht="22.5">
      <c r="A184" s="2">
        <v>3507</v>
      </c>
      <c r="B184" s="6" t="s">
        <v>154</v>
      </c>
      <c r="C184" s="3">
        <v>37</v>
      </c>
      <c r="D184" t="e">
        <f>FIND("(B)",B184,1)</f>
        <v>#VALUE!</v>
      </c>
      <c r="E184" t="e">
        <v>#VALUE!</v>
      </c>
    </row>
    <row r="185" spans="1:5" ht="21.75">
      <c r="A185" s="2">
        <v>4001</v>
      </c>
      <c r="B185" s="6" t="s">
        <v>157</v>
      </c>
      <c r="C185" s="3">
        <v>60</v>
      </c>
      <c r="D185" t="e">
        <f>FIND("(B)",B185,1)</f>
        <v>#VALUE!</v>
      </c>
      <c r="E185" t="e">
        <v>#VALUE!</v>
      </c>
    </row>
    <row r="186" spans="1:5" ht="22.5">
      <c r="A186" s="2">
        <v>4002</v>
      </c>
      <c r="B186" s="6" t="s">
        <v>158</v>
      </c>
      <c r="C186" s="3">
        <v>90</v>
      </c>
      <c r="D186" t="e">
        <f>FIND("(B)",B186,1)</f>
        <v>#VALUE!</v>
      </c>
      <c r="E186" t="e">
        <v>#VALUE!</v>
      </c>
    </row>
    <row r="187" spans="1:5" ht="22.5">
      <c r="A187" s="2">
        <v>4003</v>
      </c>
      <c r="B187" s="6" t="s">
        <v>159</v>
      </c>
      <c r="C187" s="3">
        <v>68</v>
      </c>
      <c r="D187" t="e">
        <f>FIND("(B)",B187,1)</f>
        <v>#VALUE!</v>
      </c>
      <c r="E187" t="e">
        <v>#VALUE!</v>
      </c>
    </row>
    <row r="188" spans="1:5" ht="22.5">
      <c r="A188" s="2">
        <v>4004</v>
      </c>
      <c r="B188" s="6" t="s">
        <v>160</v>
      </c>
      <c r="C188" s="3">
        <v>85</v>
      </c>
      <c r="D188" t="e">
        <f>FIND("(B)",B188,1)</f>
        <v>#VALUE!</v>
      </c>
      <c r="E188" t="e">
        <v>#VALUE!</v>
      </c>
    </row>
    <row r="189" spans="1:5" ht="33.75">
      <c r="A189" s="2">
        <v>4005</v>
      </c>
      <c r="B189" s="6" t="s">
        <v>161</v>
      </c>
      <c r="C189" s="3">
        <v>37</v>
      </c>
      <c r="D189" t="e">
        <f>FIND("(B)",B189,1)</f>
        <v>#VALUE!</v>
      </c>
      <c r="E189" t="e">
        <v>#VALUE!</v>
      </c>
    </row>
    <row r="190" spans="1:5" ht="22.5">
      <c r="A190" s="2">
        <v>4006</v>
      </c>
      <c r="B190" s="6" t="s">
        <v>162</v>
      </c>
      <c r="C190" s="3">
        <v>56</v>
      </c>
      <c r="D190" t="e">
        <f>FIND("(B)",B190,1)</f>
        <v>#VALUE!</v>
      </c>
      <c r="E190" t="e">
        <v>#VALUE!</v>
      </c>
    </row>
    <row r="191" spans="1:5" ht="22.5">
      <c r="A191" s="2">
        <v>4007</v>
      </c>
      <c r="B191" s="6" t="s">
        <v>163</v>
      </c>
      <c r="C191" s="3">
        <v>80</v>
      </c>
      <c r="D191" t="e">
        <f>FIND("(B)",B191,1)</f>
        <v>#VALUE!</v>
      </c>
      <c r="E191" t="e">
        <v>#VALUE!</v>
      </c>
    </row>
    <row r="192" spans="1:5" ht="22.5">
      <c r="A192" s="2">
        <v>4008</v>
      </c>
      <c r="B192" s="6" t="s">
        <v>164</v>
      </c>
      <c r="C192" s="3">
        <v>50</v>
      </c>
      <c r="D192" t="e">
        <f>FIND("(B)",B192,1)</f>
        <v>#VALUE!</v>
      </c>
      <c r="E192" t="e">
        <v>#VALUE!</v>
      </c>
    </row>
    <row r="193" spans="1:5">
      <c r="A193" s="2">
        <v>4009</v>
      </c>
      <c r="B193" s="9" t="s">
        <v>165</v>
      </c>
      <c r="C193" s="3">
        <v>44</v>
      </c>
      <c r="D193" t="e">
        <f>FIND("(B)",B193,1)</f>
        <v>#VALUE!</v>
      </c>
      <c r="E193" t="e">
        <v>#VALUE!</v>
      </c>
    </row>
    <row r="194" spans="1:5" ht="22.5">
      <c r="A194" s="2">
        <v>4010</v>
      </c>
      <c r="B194" s="6" t="s">
        <v>166</v>
      </c>
      <c r="C194" s="3">
        <v>32</v>
      </c>
      <c r="D194" t="e">
        <f>FIND("(B)",B194,1)</f>
        <v>#VALUE!</v>
      </c>
      <c r="E194" t="e">
        <v>#VALUE!</v>
      </c>
    </row>
    <row r="195" spans="1:5" ht="22.5">
      <c r="A195" s="2">
        <v>4011</v>
      </c>
      <c r="B195" s="6" t="s">
        <v>167</v>
      </c>
      <c r="C195" s="3">
        <v>35</v>
      </c>
      <c r="D195" t="e">
        <f>FIND("(B)",B195,1)</f>
        <v>#VALUE!</v>
      </c>
      <c r="E195" t="e">
        <v>#VALUE!</v>
      </c>
    </row>
    <row r="196" spans="1:5" ht="22.5">
      <c r="A196" s="2">
        <v>4012</v>
      </c>
      <c r="B196" s="6" t="s">
        <v>168</v>
      </c>
      <c r="C196" s="3">
        <v>56</v>
      </c>
      <c r="D196" t="e">
        <f>FIND("(B)",B196,1)</f>
        <v>#VALUE!</v>
      </c>
      <c r="E196" t="e">
        <v>#VALUE!</v>
      </c>
    </row>
    <row r="197" spans="1:5">
      <c r="A197" s="2">
        <v>4013</v>
      </c>
      <c r="B197" s="9" t="s">
        <v>169</v>
      </c>
      <c r="C197" s="3">
        <v>26</v>
      </c>
      <c r="D197" t="e">
        <f>FIND("(B)",B197,1)</f>
        <v>#VALUE!</v>
      </c>
      <c r="E197" t="e">
        <v>#VALUE!</v>
      </c>
    </row>
    <row r="198" spans="1:5" ht="22.5">
      <c r="A198" s="2">
        <v>4014</v>
      </c>
      <c r="B198" s="6" t="s">
        <v>170</v>
      </c>
      <c r="C198" s="3">
        <v>70</v>
      </c>
      <c r="D198" t="e">
        <f>FIND("(B)",B198,1)</f>
        <v>#VALUE!</v>
      </c>
      <c r="E198" t="e">
        <v>#VALUE!</v>
      </c>
    </row>
    <row r="199" spans="1:5" ht="22.5">
      <c r="A199" s="2">
        <v>4015</v>
      </c>
      <c r="B199" s="6" t="s">
        <v>171</v>
      </c>
      <c r="C199" s="3">
        <v>46</v>
      </c>
      <c r="D199" t="e">
        <f>FIND("(B)",B199,1)</f>
        <v>#VALUE!</v>
      </c>
      <c r="E199" t="e">
        <v>#VALUE!</v>
      </c>
    </row>
    <row r="200" spans="1:5" ht="22.5">
      <c r="A200" s="2">
        <v>4016</v>
      </c>
      <c r="B200" s="6" t="s">
        <v>172</v>
      </c>
      <c r="C200" s="3">
        <v>72</v>
      </c>
      <c r="D200" t="e">
        <f>FIND("(B)",B200,1)</f>
        <v>#VALUE!</v>
      </c>
      <c r="E200" t="e">
        <v>#VALUE!</v>
      </c>
    </row>
    <row r="201" spans="1:5" ht="22.5">
      <c r="A201" s="2">
        <v>4017</v>
      </c>
      <c r="B201" s="6" t="s">
        <v>173</v>
      </c>
      <c r="C201" s="3">
        <v>107</v>
      </c>
      <c r="D201" t="e">
        <f>FIND("(B)",B201,1)</f>
        <v>#VALUE!</v>
      </c>
      <c r="E201" t="e">
        <v>#VALUE!</v>
      </c>
    </row>
    <row r="202" spans="1:5" ht="21.75">
      <c r="A202" s="2">
        <v>4018</v>
      </c>
      <c r="B202" s="6" t="s">
        <v>174</v>
      </c>
      <c r="C202" s="3">
        <v>56</v>
      </c>
      <c r="D202" t="e">
        <f>FIND("(B)",B202,1)</f>
        <v>#VALUE!</v>
      </c>
      <c r="E202" t="e">
        <v>#VALUE!</v>
      </c>
    </row>
    <row r="203" spans="1:5" ht="22.5">
      <c r="A203" s="2">
        <v>4019</v>
      </c>
      <c r="B203" s="6" t="s">
        <v>175</v>
      </c>
      <c r="C203" s="3">
        <v>50</v>
      </c>
      <c r="D203" t="e">
        <f>FIND("(B)",B203,1)</f>
        <v>#VALUE!</v>
      </c>
      <c r="E203" t="e">
        <v>#VALUE!</v>
      </c>
    </row>
    <row r="204" spans="1:5" ht="33.75">
      <c r="A204" s="2">
        <v>4020</v>
      </c>
      <c r="B204" s="6" t="s">
        <v>176</v>
      </c>
      <c r="C204" s="3">
        <v>57</v>
      </c>
      <c r="D204" t="e">
        <f>FIND("(B)",B204,1)</f>
        <v>#VALUE!</v>
      </c>
      <c r="E204" t="e">
        <v>#VALUE!</v>
      </c>
    </row>
    <row r="205" spans="1:5" ht="22.5">
      <c r="A205" s="2">
        <v>4021</v>
      </c>
      <c r="B205" s="6" t="s">
        <v>177</v>
      </c>
      <c r="C205" s="3">
        <v>59</v>
      </c>
      <c r="D205" t="e">
        <f>FIND("(B)",B205,1)</f>
        <v>#VALUE!</v>
      </c>
      <c r="E205" t="e">
        <v>#VALUE!</v>
      </c>
    </row>
    <row r="206" spans="1:5" ht="22.5">
      <c r="A206" s="2">
        <v>4101</v>
      </c>
      <c r="B206" s="6" t="s">
        <v>178</v>
      </c>
      <c r="C206" s="3">
        <v>19</v>
      </c>
      <c r="D206" t="e">
        <f>FIND("(B)",B206,1)</f>
        <v>#VALUE!</v>
      </c>
      <c r="E206" t="e">
        <v>#VALUE!</v>
      </c>
    </row>
    <row r="207" spans="1:5" ht="22.5">
      <c r="A207" s="2">
        <v>4102</v>
      </c>
      <c r="B207" s="6" t="s">
        <v>179</v>
      </c>
      <c r="C207" s="3">
        <v>84</v>
      </c>
      <c r="D207" t="e">
        <f>FIND("(B)",B207,1)</f>
        <v>#VALUE!</v>
      </c>
      <c r="E207" t="e">
        <v>#VALUE!</v>
      </c>
    </row>
    <row r="208" spans="1:5" ht="22.5">
      <c r="A208" s="2">
        <v>4103</v>
      </c>
      <c r="B208" s="6" t="s">
        <v>180</v>
      </c>
      <c r="C208" s="3">
        <v>43</v>
      </c>
      <c r="D208" t="e">
        <f>FIND("(B)",B208,1)</f>
        <v>#VALUE!</v>
      </c>
      <c r="E208" t="e">
        <v>#VALUE!</v>
      </c>
    </row>
    <row r="209" spans="1:5" ht="22.5">
      <c r="A209" s="2">
        <v>4104</v>
      </c>
      <c r="B209" s="6" t="s">
        <v>181</v>
      </c>
      <c r="C209" s="3">
        <v>46</v>
      </c>
      <c r="D209" t="e">
        <f>FIND("(B)",B209,1)</f>
        <v>#VALUE!</v>
      </c>
      <c r="E209" t="e">
        <v>#VALUE!</v>
      </c>
    </row>
    <row r="210" spans="1:5" ht="22.5">
      <c r="A210" s="2">
        <v>4105</v>
      </c>
      <c r="B210" s="6" t="s">
        <v>182</v>
      </c>
      <c r="C210" s="3">
        <v>72</v>
      </c>
      <c r="D210" t="e">
        <f>FIND("(B)",B210,1)</f>
        <v>#VALUE!</v>
      </c>
      <c r="E210" t="e">
        <v>#VALUE!</v>
      </c>
    </row>
    <row r="211" spans="1:5" ht="22.5">
      <c r="A211" s="2">
        <v>4106</v>
      </c>
      <c r="B211" s="6" t="s">
        <v>183</v>
      </c>
      <c r="C211" s="3">
        <v>13</v>
      </c>
      <c r="D211" t="e">
        <f>FIND("(B)",B211,1)</f>
        <v>#VALUE!</v>
      </c>
      <c r="E211" t="e">
        <v>#VALUE!</v>
      </c>
    </row>
    <row r="212" spans="1:5" ht="22.5">
      <c r="A212" s="2">
        <v>4107</v>
      </c>
      <c r="B212" s="6" t="s">
        <v>184</v>
      </c>
      <c r="C212" s="3">
        <v>70</v>
      </c>
      <c r="D212" t="e">
        <f>FIND("(B)",B212,1)</f>
        <v>#VALUE!</v>
      </c>
      <c r="E212" t="e">
        <v>#VALUE!</v>
      </c>
    </row>
    <row r="213" spans="1:5" ht="22.5">
      <c r="A213" s="2">
        <v>4108</v>
      </c>
      <c r="B213" s="6" t="s">
        <v>185</v>
      </c>
      <c r="C213" s="3">
        <v>42</v>
      </c>
      <c r="D213" t="e">
        <f>FIND("(B)",B213,1)</f>
        <v>#VALUE!</v>
      </c>
      <c r="E213" t="e">
        <v>#VALUE!</v>
      </c>
    </row>
    <row r="214" spans="1:5" ht="22.5">
      <c r="A214" s="2">
        <v>4109</v>
      </c>
      <c r="B214" s="6" t="s">
        <v>186</v>
      </c>
      <c r="C214" s="3">
        <v>56</v>
      </c>
      <c r="D214" t="e">
        <f>FIND("(B)",B214,1)</f>
        <v>#VALUE!</v>
      </c>
      <c r="E214" t="e">
        <v>#VALUE!</v>
      </c>
    </row>
    <row r="215" spans="1:5" ht="21.75">
      <c r="A215" s="2">
        <v>4110</v>
      </c>
      <c r="B215" s="6" t="s">
        <v>187</v>
      </c>
      <c r="C215" s="3">
        <v>49</v>
      </c>
      <c r="D215" t="e">
        <f>FIND("(B)",B215,1)</f>
        <v>#VALUE!</v>
      </c>
      <c r="E215" t="e">
        <v>#VALUE!</v>
      </c>
    </row>
    <row r="216" spans="1:5" ht="22.5">
      <c r="A216" s="2">
        <v>4111</v>
      </c>
      <c r="B216" s="6" t="s">
        <v>188</v>
      </c>
      <c r="C216" s="3">
        <v>42</v>
      </c>
      <c r="D216" t="e">
        <f>FIND("(B)",B216,1)</f>
        <v>#VALUE!</v>
      </c>
      <c r="E216" t="e">
        <v>#VALUE!</v>
      </c>
    </row>
    <row r="217" spans="1:5">
      <c r="A217" s="2">
        <v>4301</v>
      </c>
      <c r="B217" s="9" t="s">
        <v>195</v>
      </c>
      <c r="C217" s="3">
        <v>46</v>
      </c>
      <c r="D217" t="e">
        <f>FIND("(B)",B217,1)</f>
        <v>#VALUE!</v>
      </c>
      <c r="E217" t="e">
        <v>#VALUE!</v>
      </c>
    </row>
    <row r="218" spans="1:5" ht="22.5">
      <c r="A218" s="2">
        <v>4302</v>
      </c>
      <c r="B218" s="6" t="s">
        <v>196</v>
      </c>
      <c r="C218" s="3">
        <v>52</v>
      </c>
      <c r="D218" t="e">
        <f>FIND("(B)",B218,1)</f>
        <v>#VALUE!</v>
      </c>
      <c r="E218" t="e">
        <v>#VALUE!</v>
      </c>
    </row>
    <row r="219" spans="1:5">
      <c r="A219" s="2">
        <v>4303</v>
      </c>
      <c r="B219" s="9" t="s">
        <v>197</v>
      </c>
      <c r="C219" s="3">
        <v>44</v>
      </c>
      <c r="D219" t="e">
        <f>FIND("(B)",B219,1)</f>
        <v>#VALUE!</v>
      </c>
      <c r="E219" t="e">
        <v>#VALUE!</v>
      </c>
    </row>
    <row r="220" spans="1:5" ht="22.5">
      <c r="A220" s="2">
        <v>4304</v>
      </c>
      <c r="B220" s="6" t="s">
        <v>198</v>
      </c>
      <c r="C220" s="3">
        <v>39</v>
      </c>
      <c r="D220" t="e">
        <f>FIND("(B)",B220,1)</f>
        <v>#VALUE!</v>
      </c>
      <c r="E220" t="e">
        <v>#VALUE!</v>
      </c>
    </row>
    <row r="221" spans="1:5" ht="22.5">
      <c r="A221" s="2">
        <v>4305</v>
      </c>
      <c r="B221" s="6" t="s">
        <v>199</v>
      </c>
      <c r="C221" s="3">
        <v>48</v>
      </c>
      <c r="D221" t="e">
        <f>FIND("(B)",B221,1)</f>
        <v>#VALUE!</v>
      </c>
      <c r="E221" t="e">
        <v>#VALUE!</v>
      </c>
    </row>
    <row r="222" spans="1:5" ht="22.5">
      <c r="A222" s="2">
        <v>4306</v>
      </c>
      <c r="B222" s="6" t="s">
        <v>200</v>
      </c>
      <c r="C222" s="3">
        <v>34</v>
      </c>
      <c r="D222" t="e">
        <f>FIND("(B)",B222,1)</f>
        <v>#VALUE!</v>
      </c>
      <c r="E222" t="e">
        <v>#VALUE!</v>
      </c>
    </row>
    <row r="223" spans="1:5" ht="22.5">
      <c r="A223" s="2">
        <v>4307</v>
      </c>
      <c r="B223" s="6" t="s">
        <v>201</v>
      </c>
      <c r="C223" s="3">
        <v>51</v>
      </c>
      <c r="D223" t="e">
        <f>FIND("(B)",B223,1)</f>
        <v>#VALUE!</v>
      </c>
      <c r="E223" t="e">
        <v>#VALUE!</v>
      </c>
    </row>
    <row r="224" spans="1:5" ht="22.5">
      <c r="A224" s="2">
        <v>4308</v>
      </c>
      <c r="B224" s="6" t="s">
        <v>202</v>
      </c>
      <c r="C224" s="3">
        <v>41</v>
      </c>
      <c r="D224" t="e">
        <f>FIND("(B)",B224,1)</f>
        <v>#VALUE!</v>
      </c>
      <c r="E224" t="e">
        <v>#VALUE!</v>
      </c>
    </row>
    <row r="225" spans="1:5" ht="22.5">
      <c r="A225" s="2">
        <v>4309</v>
      </c>
      <c r="B225" s="6" t="s">
        <v>203</v>
      </c>
      <c r="C225" s="3">
        <v>41</v>
      </c>
      <c r="D225" t="e">
        <f>FIND("(B)",B225,1)</f>
        <v>#VALUE!</v>
      </c>
      <c r="E225" t="e">
        <v>#VALUE!</v>
      </c>
    </row>
    <row r="226" spans="1:5" ht="22.5">
      <c r="A226" s="2">
        <v>4310</v>
      </c>
      <c r="B226" s="6" t="s">
        <v>204</v>
      </c>
      <c r="C226" s="3">
        <v>37</v>
      </c>
      <c r="D226" t="e">
        <f>FIND("(B)",B226,1)</f>
        <v>#VALUE!</v>
      </c>
      <c r="E226" t="e">
        <v>#VALUE!</v>
      </c>
    </row>
    <row r="227" spans="1:5" ht="22.5">
      <c r="A227" s="2">
        <v>4311</v>
      </c>
      <c r="B227" s="6" t="s">
        <v>205</v>
      </c>
      <c r="C227" s="3">
        <v>47</v>
      </c>
      <c r="D227" t="e">
        <f>FIND("(B)",B227,1)</f>
        <v>#VALUE!</v>
      </c>
      <c r="E227" t="e">
        <v>#VALUE!</v>
      </c>
    </row>
    <row r="228" spans="1:5" ht="22.5">
      <c r="A228" s="2">
        <v>4501</v>
      </c>
      <c r="B228" s="6" t="s">
        <v>206</v>
      </c>
      <c r="C228" s="3">
        <v>50</v>
      </c>
      <c r="D228" t="e">
        <f>FIND("(B)",B228,1)</f>
        <v>#VALUE!</v>
      </c>
      <c r="E228" t="e">
        <v>#VALUE!</v>
      </c>
    </row>
    <row r="229" spans="1:5" ht="33.75">
      <c r="A229" s="2">
        <v>4502</v>
      </c>
      <c r="B229" s="6" t="s">
        <v>207</v>
      </c>
      <c r="C229" s="3">
        <v>38</v>
      </c>
      <c r="D229" t="e">
        <f>FIND("(B)",B229,1)</f>
        <v>#VALUE!</v>
      </c>
      <c r="E229" t="e">
        <v>#VALUE!</v>
      </c>
    </row>
    <row r="230" spans="1:5" ht="22.5">
      <c r="A230" s="2">
        <v>4503</v>
      </c>
      <c r="B230" s="6" t="s">
        <v>208</v>
      </c>
      <c r="C230" s="3">
        <v>50</v>
      </c>
      <c r="D230" t="e">
        <f>FIND("(B)",B230,1)</f>
        <v>#VALUE!</v>
      </c>
      <c r="E230" t="e">
        <v>#VALUE!</v>
      </c>
    </row>
    <row r="231" spans="1:5" ht="22.5">
      <c r="A231" s="2">
        <v>4504</v>
      </c>
      <c r="B231" s="6" t="s">
        <v>209</v>
      </c>
      <c r="C231" s="3">
        <v>34</v>
      </c>
      <c r="D231" t="e">
        <f>FIND("(B)",B231,1)</f>
        <v>#VALUE!</v>
      </c>
      <c r="E231" t="e">
        <v>#VALUE!</v>
      </c>
    </row>
    <row r="232" spans="1:5" ht="22.5">
      <c r="A232" s="2">
        <v>4505</v>
      </c>
      <c r="B232" s="6" t="s">
        <v>210</v>
      </c>
      <c r="C232" s="3">
        <v>50</v>
      </c>
      <c r="D232" t="e">
        <f>FIND("(B)",B232,1)</f>
        <v>#VALUE!</v>
      </c>
      <c r="E232" t="e">
        <v>#VALUE!</v>
      </c>
    </row>
    <row r="233" spans="1:5" ht="33.75">
      <c r="A233" s="2">
        <v>4506</v>
      </c>
      <c r="B233" s="6" t="s">
        <v>211</v>
      </c>
      <c r="C233" s="3">
        <v>78</v>
      </c>
      <c r="D233" t="e">
        <f>FIND("(B)",B233,1)</f>
        <v>#VALUE!</v>
      </c>
      <c r="E233" t="e">
        <v>#VALUE!</v>
      </c>
    </row>
    <row r="234" spans="1:5" ht="33.75">
      <c r="A234" s="2">
        <v>4507</v>
      </c>
      <c r="B234" s="6" t="s">
        <v>212</v>
      </c>
      <c r="C234" s="3">
        <v>57</v>
      </c>
      <c r="D234" t="e">
        <f>FIND("(B)",B234,1)</f>
        <v>#VALUE!</v>
      </c>
      <c r="E234" t="e">
        <v>#VALUE!</v>
      </c>
    </row>
    <row r="235" spans="1:5" ht="22.5">
      <c r="A235" s="2">
        <v>4508</v>
      </c>
      <c r="B235" s="6" t="s">
        <v>213</v>
      </c>
      <c r="C235" s="3">
        <v>57</v>
      </c>
      <c r="D235" t="e">
        <f>FIND("(B)",B235,1)</f>
        <v>#VALUE!</v>
      </c>
      <c r="E235" t="e">
        <v>#VALUE!</v>
      </c>
    </row>
    <row r="236" spans="1:5" ht="33.75">
      <c r="A236" s="2">
        <v>4509</v>
      </c>
      <c r="B236" s="6" t="s">
        <v>214</v>
      </c>
      <c r="C236" s="3">
        <v>75</v>
      </c>
      <c r="D236" t="e">
        <f>FIND("(B)",B236,1)</f>
        <v>#VALUE!</v>
      </c>
      <c r="E236" t="e">
        <v>#VALUE!</v>
      </c>
    </row>
    <row r="237" spans="1:5" ht="22.5">
      <c r="A237" s="2">
        <v>4510</v>
      </c>
      <c r="B237" s="6" t="s">
        <v>215</v>
      </c>
      <c r="C237" s="3">
        <v>70</v>
      </c>
      <c r="D237" t="e">
        <f>FIND("(B)",B237,1)</f>
        <v>#VALUE!</v>
      </c>
      <c r="E237" t="e">
        <v>#VALUE!</v>
      </c>
    </row>
    <row r="238" spans="1:5" ht="33.75">
      <c r="A238" s="2">
        <v>4511</v>
      </c>
      <c r="B238" s="6" t="s">
        <v>216</v>
      </c>
      <c r="C238" s="3">
        <v>62</v>
      </c>
      <c r="D238" t="e">
        <f>FIND("(B)",B238,1)</f>
        <v>#VALUE!</v>
      </c>
      <c r="E238" t="e">
        <v>#VALUE!</v>
      </c>
    </row>
    <row r="239" spans="1:5" ht="22.5">
      <c r="A239" s="2">
        <v>4512</v>
      </c>
      <c r="B239" s="6" t="s">
        <v>217</v>
      </c>
      <c r="C239" s="3">
        <v>62</v>
      </c>
      <c r="D239" t="e">
        <f>FIND("(B)",B239,1)</f>
        <v>#VALUE!</v>
      </c>
      <c r="E239" t="e">
        <v>#VALUE!</v>
      </c>
    </row>
    <row r="240" spans="1:5" ht="22.5">
      <c r="A240" s="2">
        <v>4513</v>
      </c>
      <c r="B240" s="6" t="s">
        <v>218</v>
      </c>
      <c r="C240" s="3">
        <v>70</v>
      </c>
      <c r="D240" t="e">
        <f>FIND("(B)",B240,1)</f>
        <v>#VALUE!</v>
      </c>
      <c r="E240" t="e">
        <v>#VALUE!</v>
      </c>
    </row>
    <row r="241" spans="1:5" ht="22.5">
      <c r="A241" s="2">
        <v>4601</v>
      </c>
      <c r="B241" s="6" t="s">
        <v>219</v>
      </c>
      <c r="C241" s="3">
        <v>44</v>
      </c>
      <c r="D241" t="e">
        <f>FIND("(B)",B241,1)</f>
        <v>#VALUE!</v>
      </c>
      <c r="E241" t="e">
        <v>#VALUE!</v>
      </c>
    </row>
    <row r="242" spans="1:5">
      <c r="A242" s="2">
        <v>4602</v>
      </c>
      <c r="B242" s="9" t="s">
        <v>220</v>
      </c>
      <c r="C242" s="3">
        <v>40</v>
      </c>
      <c r="D242" t="e">
        <f>FIND("(B)",B242,1)</f>
        <v>#VALUE!</v>
      </c>
      <c r="E242" t="e">
        <v>#VALUE!</v>
      </c>
    </row>
    <row r="243" spans="1:5" ht="33.75">
      <c r="A243" s="2">
        <v>4603</v>
      </c>
      <c r="B243" s="6" t="s">
        <v>221</v>
      </c>
      <c r="C243" s="3">
        <v>40</v>
      </c>
      <c r="D243" t="e">
        <f>FIND("(B)",B243,1)</f>
        <v>#VALUE!</v>
      </c>
      <c r="E243" t="e">
        <v>#VALUE!</v>
      </c>
    </row>
    <row r="244" spans="1:5">
      <c r="A244" s="2">
        <v>4604</v>
      </c>
      <c r="B244" s="9" t="s">
        <v>222</v>
      </c>
      <c r="C244" s="3">
        <v>54</v>
      </c>
      <c r="D244" t="e">
        <f>FIND("(B)",B244,1)</f>
        <v>#VALUE!</v>
      </c>
      <c r="E244" t="e">
        <v>#VALUE!</v>
      </c>
    </row>
    <row r="245" spans="1:5" ht="22.5">
      <c r="A245" s="2">
        <v>4605</v>
      </c>
      <c r="B245" s="6" t="s">
        <v>223</v>
      </c>
      <c r="C245" s="3">
        <v>61</v>
      </c>
      <c r="D245" t="e">
        <f>FIND("(B)",B245,1)</f>
        <v>#VALUE!</v>
      </c>
      <c r="E245" t="e">
        <v>#VALUE!</v>
      </c>
    </row>
    <row r="246" spans="1:5" ht="22.5">
      <c r="A246" s="2">
        <v>4606</v>
      </c>
      <c r="B246" s="6" t="s">
        <v>224</v>
      </c>
      <c r="C246" s="3">
        <v>51</v>
      </c>
      <c r="D246" t="e">
        <f>FIND("(B)",B246,1)</f>
        <v>#VALUE!</v>
      </c>
      <c r="E246" t="e">
        <v>#VALUE!</v>
      </c>
    </row>
    <row r="247" spans="1:5" ht="22.5">
      <c r="A247" s="2">
        <v>4607</v>
      </c>
      <c r="B247" s="6" t="s">
        <v>225</v>
      </c>
      <c r="C247" s="3">
        <v>50</v>
      </c>
      <c r="D247" t="e">
        <f>FIND("(B)",B247,1)</f>
        <v>#VALUE!</v>
      </c>
      <c r="E247" t="e">
        <v>#VALUE!</v>
      </c>
    </row>
    <row r="248" spans="1:5" ht="22.5">
      <c r="A248" s="2">
        <v>4608</v>
      </c>
      <c r="B248" s="6" t="s">
        <v>226</v>
      </c>
      <c r="C248" s="3">
        <v>50</v>
      </c>
      <c r="D248" t="e">
        <f>FIND("(B)",B248,1)</f>
        <v>#VALUE!</v>
      </c>
      <c r="E248" t="e">
        <v>#VALUE!</v>
      </c>
    </row>
    <row r="249" spans="1:5" ht="33.75">
      <c r="A249" s="2">
        <v>4609</v>
      </c>
      <c r="B249" s="6" t="s">
        <v>227</v>
      </c>
      <c r="C249" s="3">
        <v>53</v>
      </c>
      <c r="D249" t="e">
        <f>FIND("(B)",B249,1)</f>
        <v>#VALUE!</v>
      </c>
      <c r="E249" t="e">
        <v>#VALUE!</v>
      </c>
    </row>
    <row r="250" spans="1:5" ht="45">
      <c r="A250" s="2">
        <v>4610</v>
      </c>
      <c r="B250" s="6" t="s">
        <v>228</v>
      </c>
      <c r="C250" s="3">
        <v>63</v>
      </c>
      <c r="D250" t="e">
        <f>FIND("(B)",B250,1)</f>
        <v>#VALUE!</v>
      </c>
      <c r="E250" t="e">
        <v>#VALUE!</v>
      </c>
    </row>
    <row r="251" spans="1:5" ht="44.25">
      <c r="A251" s="2">
        <v>4611</v>
      </c>
      <c r="B251" s="6" t="s">
        <v>229</v>
      </c>
      <c r="C251" s="3">
        <v>56</v>
      </c>
      <c r="D251" t="e">
        <f>FIND("(B)",B251,1)</f>
        <v>#VALUE!</v>
      </c>
      <c r="E251" t="e">
        <v>#VALUE!</v>
      </c>
    </row>
    <row r="252" spans="1:5" ht="33.75">
      <c r="A252" s="2">
        <v>4801</v>
      </c>
      <c r="B252" s="6" t="s">
        <v>230</v>
      </c>
      <c r="C252" s="3">
        <v>57</v>
      </c>
      <c r="D252" t="e">
        <f>FIND("(B)",B252,1)</f>
        <v>#VALUE!</v>
      </c>
      <c r="E252" t="e">
        <v>#VALUE!</v>
      </c>
    </row>
    <row r="253" spans="1:5" ht="22.5">
      <c r="A253" s="2">
        <v>4802</v>
      </c>
      <c r="B253" s="6" t="s">
        <v>231</v>
      </c>
      <c r="C253" s="3">
        <v>48</v>
      </c>
      <c r="D253" t="e">
        <f>FIND("(B)",B253,1)</f>
        <v>#VALUE!</v>
      </c>
      <c r="E253" t="e">
        <v>#VALUE!</v>
      </c>
    </row>
    <row r="254" spans="1:5" ht="22.5">
      <c r="A254" s="2">
        <v>4803</v>
      </c>
      <c r="B254" s="6" t="s">
        <v>232</v>
      </c>
      <c r="C254" s="3">
        <v>41</v>
      </c>
      <c r="D254" t="e">
        <f>FIND("(B)",B254,1)</f>
        <v>#VALUE!</v>
      </c>
      <c r="E254" t="e">
        <v>#VALUE!</v>
      </c>
    </row>
    <row r="255" spans="1:5" ht="22.5">
      <c r="A255" s="2">
        <v>4804</v>
      </c>
      <c r="B255" s="6" t="s">
        <v>233</v>
      </c>
      <c r="C255" s="3">
        <v>69</v>
      </c>
      <c r="D255" t="e">
        <f>FIND("(B)",B255,1)</f>
        <v>#VALUE!</v>
      </c>
      <c r="E255" t="e">
        <v>#VALUE!</v>
      </c>
    </row>
    <row r="256" spans="1:5" ht="22.5">
      <c r="A256" s="2">
        <v>4805</v>
      </c>
      <c r="B256" s="6" t="s">
        <v>234</v>
      </c>
      <c r="C256" s="3">
        <v>81</v>
      </c>
      <c r="D256" t="e">
        <f>FIND("(B)",B256,1)</f>
        <v>#VALUE!</v>
      </c>
      <c r="E256" t="e">
        <v>#VALUE!</v>
      </c>
    </row>
    <row r="257" spans="1:5" ht="22.5">
      <c r="A257" s="2">
        <v>4806</v>
      </c>
      <c r="B257" s="6" t="s">
        <v>235</v>
      </c>
      <c r="C257" s="3">
        <v>87</v>
      </c>
      <c r="D257" t="e">
        <f>FIND("(B)",B257,1)</f>
        <v>#VALUE!</v>
      </c>
      <c r="E257" t="e">
        <v>#VALUE!</v>
      </c>
    </row>
    <row r="258" spans="1:5" ht="22.5">
      <c r="A258" s="2">
        <v>4807</v>
      </c>
      <c r="B258" s="6" t="s">
        <v>236</v>
      </c>
      <c r="C258" s="3">
        <v>46</v>
      </c>
      <c r="D258" t="e">
        <f>FIND("(B)",B258,1)</f>
        <v>#VALUE!</v>
      </c>
      <c r="E258" t="e">
        <v>#VALUE!</v>
      </c>
    </row>
    <row r="259" spans="1:5" ht="22.5">
      <c r="A259" s="2">
        <v>4808</v>
      </c>
      <c r="B259" s="6" t="s">
        <v>237</v>
      </c>
      <c r="C259" s="3">
        <v>138</v>
      </c>
      <c r="D259" t="e">
        <f>FIND("(B)",B259,1)</f>
        <v>#VALUE!</v>
      </c>
      <c r="E259" t="e">
        <v>#VALUE!</v>
      </c>
    </row>
    <row r="260" spans="1:5" ht="22.5">
      <c r="A260" s="2">
        <v>4809</v>
      </c>
      <c r="B260" s="6" t="s">
        <v>238</v>
      </c>
      <c r="C260" s="3">
        <v>60</v>
      </c>
      <c r="D260" t="e">
        <f>FIND("(B)",B260,1)</f>
        <v>#VALUE!</v>
      </c>
      <c r="E260" t="e">
        <v>#VALUE!</v>
      </c>
    </row>
    <row r="261" spans="1:5" ht="22.5">
      <c r="A261" s="2">
        <v>4810</v>
      </c>
      <c r="B261" s="6" t="s">
        <v>239</v>
      </c>
      <c r="C261" s="3">
        <v>47</v>
      </c>
      <c r="D261" t="e">
        <f>FIND("(B)",B261,1)</f>
        <v>#VALUE!</v>
      </c>
      <c r="E261" t="e">
        <v>#VALUE!</v>
      </c>
    </row>
    <row r="262" spans="1:5" ht="22.5">
      <c r="A262" s="2">
        <v>4811</v>
      </c>
      <c r="B262" s="6" t="s">
        <v>240</v>
      </c>
      <c r="C262" s="3">
        <v>68</v>
      </c>
      <c r="D262" t="e">
        <f>FIND("(B)",B262,1)</f>
        <v>#VALUE!</v>
      </c>
      <c r="E262" t="e">
        <v>#VALUE!</v>
      </c>
    </row>
    <row r="263" spans="1:5" ht="22.5">
      <c r="A263" s="2">
        <v>4812</v>
      </c>
      <c r="B263" s="6" t="s">
        <v>241</v>
      </c>
      <c r="C263" s="3">
        <v>85</v>
      </c>
      <c r="D263" t="e">
        <f>FIND("(B)",B263,1)</f>
        <v>#VALUE!</v>
      </c>
      <c r="E263" t="e">
        <v>#VALUE!</v>
      </c>
    </row>
    <row r="264" spans="1:5" ht="22.5">
      <c r="A264" s="2">
        <v>4813</v>
      </c>
      <c r="B264" s="6" t="s">
        <v>242</v>
      </c>
      <c r="C264" s="3">
        <v>51</v>
      </c>
      <c r="D264" t="e">
        <f>FIND("(B)",B264,1)</f>
        <v>#VALUE!</v>
      </c>
      <c r="E264" t="e">
        <v>#VALUE!</v>
      </c>
    </row>
    <row r="265" spans="1:5" ht="44.25">
      <c r="A265" s="2">
        <v>4814</v>
      </c>
      <c r="B265" s="6" t="s">
        <v>243</v>
      </c>
      <c r="C265" s="3">
        <v>62</v>
      </c>
      <c r="D265" t="e">
        <f>FIND("(B)",B265,1)</f>
        <v>#VALUE!</v>
      </c>
      <c r="E265" t="e">
        <v>#VALUE!</v>
      </c>
    </row>
    <row r="266" spans="1:5" ht="22.5">
      <c r="A266" s="2">
        <v>4815</v>
      </c>
      <c r="B266" s="6" t="s">
        <v>244</v>
      </c>
      <c r="C266" s="3">
        <v>54</v>
      </c>
      <c r="D266" t="e">
        <f>FIND("(B)",B266,1)</f>
        <v>#VALUE!</v>
      </c>
      <c r="E266" t="e">
        <v>#VALUE!</v>
      </c>
    </row>
    <row r="267" spans="1:5" ht="22.5">
      <c r="A267" s="2">
        <v>4816</v>
      </c>
      <c r="B267" s="6" t="s">
        <v>245</v>
      </c>
      <c r="C267" s="3">
        <v>50</v>
      </c>
      <c r="D267" t="e">
        <f>FIND("(B)",B267,1)</f>
        <v>#VALUE!</v>
      </c>
      <c r="E267" t="e">
        <v>#VALUE!</v>
      </c>
    </row>
    <row r="268" spans="1:5" ht="33.75">
      <c r="A268" s="2">
        <v>4817</v>
      </c>
      <c r="B268" s="6" t="s">
        <v>246</v>
      </c>
      <c r="C268" s="3">
        <v>59</v>
      </c>
      <c r="D268" t="e">
        <f>FIND("(B)",B268,1)</f>
        <v>#VALUE!</v>
      </c>
      <c r="E268" t="e">
        <v>#VALUE!</v>
      </c>
    </row>
    <row r="269" spans="1:5" ht="22.5">
      <c r="A269" s="2">
        <v>4818</v>
      </c>
      <c r="B269" s="6" t="s">
        <v>247</v>
      </c>
      <c r="C269" s="3">
        <v>58</v>
      </c>
      <c r="D269" t="e">
        <f>FIND("(B)",B269,1)</f>
        <v>#VALUE!</v>
      </c>
      <c r="E269" t="e">
        <v>#VALUE!</v>
      </c>
    </row>
    <row r="270" spans="1:5" ht="33.75">
      <c r="A270" s="2">
        <v>4819</v>
      </c>
      <c r="B270" s="6" t="s">
        <v>248</v>
      </c>
      <c r="C270" s="3">
        <v>56</v>
      </c>
      <c r="D270" t="e">
        <f>FIND("(B)",B270,1)</f>
        <v>#VALUE!</v>
      </c>
      <c r="E270" t="e">
        <v>#VALUE!</v>
      </c>
    </row>
    <row r="271" spans="1:5" ht="22.5">
      <c r="A271" s="2">
        <v>4820</v>
      </c>
      <c r="B271" s="6" t="s">
        <v>249</v>
      </c>
      <c r="C271" s="3">
        <v>68</v>
      </c>
      <c r="D271" t="e">
        <f>FIND("(B)",B271,1)</f>
        <v>#VALUE!</v>
      </c>
      <c r="E271" t="e">
        <v>#VALUE!</v>
      </c>
    </row>
    <row r="272" spans="1:5" ht="22.5">
      <c r="A272" s="2">
        <v>4821</v>
      </c>
      <c r="B272" s="6" t="s">
        <v>250</v>
      </c>
      <c r="C272" s="3">
        <v>23</v>
      </c>
      <c r="D272" t="e">
        <f>FIND("(B)",B272,1)</f>
        <v>#VALUE!</v>
      </c>
      <c r="E272" t="e">
        <v>#VALUE!</v>
      </c>
    </row>
    <row r="273" spans="1:5" ht="22.5">
      <c r="A273" s="2">
        <v>4822</v>
      </c>
      <c r="B273" s="6" t="s">
        <v>251</v>
      </c>
      <c r="C273" s="3">
        <v>62</v>
      </c>
      <c r="D273" t="e">
        <f>FIND("(B)",B273,1)</f>
        <v>#VALUE!</v>
      </c>
      <c r="E273" t="e">
        <v>#VALUE!</v>
      </c>
    </row>
    <row r="274" spans="1:5" ht="22.5">
      <c r="A274" s="2">
        <v>4823</v>
      </c>
      <c r="B274" s="6" t="s">
        <v>252</v>
      </c>
      <c r="C274" s="3">
        <v>50</v>
      </c>
      <c r="D274" t="e">
        <f>FIND("(B)",B274,1)</f>
        <v>#VALUE!</v>
      </c>
      <c r="E274" t="e">
        <v>#VALUE!</v>
      </c>
    </row>
    <row r="275" spans="1:5" ht="22.5">
      <c r="A275" s="2">
        <v>6201</v>
      </c>
      <c r="B275" s="6" t="s">
        <v>264</v>
      </c>
      <c r="C275" s="3">
        <v>10</v>
      </c>
      <c r="D275" t="e">
        <f>FIND("(B)",B275,1)</f>
        <v>#VALUE!</v>
      </c>
      <c r="E275" t="e">
        <v>#VALUE!</v>
      </c>
    </row>
    <row r="276" spans="1:5">
      <c r="A276" s="2">
        <v>6202</v>
      </c>
      <c r="B276" s="9" t="s">
        <v>265</v>
      </c>
      <c r="C276" s="3">
        <v>23</v>
      </c>
      <c r="D276" t="e">
        <f>FIND("(B)",B276,1)</f>
        <v>#VALUE!</v>
      </c>
      <c r="E276" t="e">
        <v>#VALUE!</v>
      </c>
    </row>
    <row r="277" spans="1:5">
      <c r="A277" s="2">
        <v>6203</v>
      </c>
      <c r="B277" s="9" t="s">
        <v>266</v>
      </c>
      <c r="C277" s="3">
        <v>63</v>
      </c>
      <c r="D277" t="e">
        <f>FIND("(B)",B277,1)</f>
        <v>#VALUE!</v>
      </c>
      <c r="E277" t="e">
        <v>#VALUE!</v>
      </c>
    </row>
    <row r="278" spans="1:5" ht="33.75">
      <c r="A278" s="2">
        <v>6204</v>
      </c>
      <c r="B278" s="6" t="s">
        <v>267</v>
      </c>
      <c r="C278" s="3">
        <v>73</v>
      </c>
      <c r="D278" t="e">
        <f>FIND("(B)",B278,1)</f>
        <v>#VALUE!</v>
      </c>
      <c r="E278" t="e">
        <v>#VALUE!</v>
      </c>
    </row>
    <row r="279" spans="1:5" ht="22.5">
      <c r="A279" s="2">
        <v>6205</v>
      </c>
      <c r="B279" s="6" t="s">
        <v>268</v>
      </c>
      <c r="C279" s="3">
        <v>77</v>
      </c>
      <c r="D279" t="e">
        <f>FIND("(B)",B279,1)</f>
        <v>#VALUE!</v>
      </c>
      <c r="E279" t="e">
        <v>#VALUE!</v>
      </c>
    </row>
    <row r="280" spans="1:5" ht="22.5">
      <c r="A280" s="2">
        <v>6206</v>
      </c>
      <c r="B280" s="6" t="s">
        <v>269</v>
      </c>
      <c r="C280" s="3">
        <v>56</v>
      </c>
      <c r="D280" t="e">
        <f>FIND("(B)",B280,1)</f>
        <v>#VALUE!</v>
      </c>
      <c r="E280" t="e">
        <v>#VALUE!</v>
      </c>
    </row>
    <row r="281" spans="1:5" ht="22.5">
      <c r="A281" s="2">
        <v>6207</v>
      </c>
      <c r="B281" s="6" t="s">
        <v>270</v>
      </c>
      <c r="C281" s="3">
        <v>46</v>
      </c>
      <c r="D281" t="e">
        <f>FIND("(B)",B281,1)</f>
        <v>#VALUE!</v>
      </c>
      <c r="E281" t="e">
        <v>#VALUE!</v>
      </c>
    </row>
    <row r="282" spans="1:5" ht="22.5">
      <c r="A282" s="2">
        <v>6208</v>
      </c>
      <c r="B282" s="14" t="s">
        <v>271</v>
      </c>
      <c r="C282" s="3">
        <v>48</v>
      </c>
      <c r="D282" t="e">
        <f>FIND("(B)",B282,1)</f>
        <v>#VALUE!</v>
      </c>
      <c r="E282" t="e">
        <v>#VALUE!</v>
      </c>
    </row>
    <row r="283" spans="1:5" ht="33.75">
      <c r="A283" s="2">
        <v>6209</v>
      </c>
      <c r="B283" s="6" t="s">
        <v>272</v>
      </c>
      <c r="C283" s="3">
        <v>56</v>
      </c>
      <c r="D283" t="e">
        <f>FIND("(B)",B283,1)</f>
        <v>#VALUE!</v>
      </c>
      <c r="E283" t="e">
        <v>#VALUE!</v>
      </c>
    </row>
    <row r="284" spans="1:5" ht="21.75">
      <c r="A284" s="2">
        <v>6210</v>
      </c>
      <c r="B284" s="6" t="s">
        <v>273</v>
      </c>
      <c r="C284" s="3">
        <v>24</v>
      </c>
      <c r="D284" t="e">
        <f>FIND("(B)",B284,1)</f>
        <v>#VALUE!</v>
      </c>
      <c r="E284" t="e">
        <v>#VALUE!</v>
      </c>
    </row>
    <row r="285" spans="1:5" ht="22.5">
      <c r="A285" s="2">
        <v>6211</v>
      </c>
      <c r="B285" s="6" t="s">
        <v>274</v>
      </c>
      <c r="C285" s="3">
        <v>90</v>
      </c>
      <c r="D285" t="e">
        <f>FIND("(B)",B285,1)</f>
        <v>#VALUE!</v>
      </c>
      <c r="E285" t="e">
        <v>#VALUE!</v>
      </c>
    </row>
    <row r="286" spans="1:5" ht="22.5">
      <c r="A286" s="2">
        <v>6212</v>
      </c>
      <c r="B286" s="6" t="s">
        <v>275</v>
      </c>
      <c r="C286" s="3">
        <v>48</v>
      </c>
      <c r="D286" t="e">
        <f>FIND("(B)",B286,1)</f>
        <v>#VALUE!</v>
      </c>
      <c r="E286" t="e">
        <v>#VALUE!</v>
      </c>
    </row>
    <row r="287" spans="1:5" ht="33.75">
      <c r="A287" s="2">
        <v>6213</v>
      </c>
      <c r="B287" s="6" t="s">
        <v>276</v>
      </c>
      <c r="C287" s="3">
        <v>67</v>
      </c>
      <c r="D287" t="e">
        <f>FIND("(B)",B287,1)</f>
        <v>#VALUE!</v>
      </c>
      <c r="E287" t="e">
        <v>#VALUE!</v>
      </c>
    </row>
    <row r="288" spans="1:5" ht="33.75">
      <c r="A288" s="2">
        <v>6214</v>
      </c>
      <c r="B288" s="6" t="s">
        <v>277</v>
      </c>
      <c r="C288" s="3">
        <v>68</v>
      </c>
      <c r="D288" t="e">
        <f>FIND("(B)",B288,1)</f>
        <v>#VALUE!</v>
      </c>
      <c r="E288" t="e">
        <v>#VALUE!</v>
      </c>
    </row>
    <row r="289" spans="1:5" ht="22.5">
      <c r="A289" s="2">
        <v>6215</v>
      </c>
      <c r="B289" s="6" t="s">
        <v>278</v>
      </c>
      <c r="C289" s="3">
        <v>52</v>
      </c>
      <c r="D289" t="e">
        <f>FIND("(B)",B289,1)</f>
        <v>#VALUE!</v>
      </c>
      <c r="E289" t="e">
        <v>#VALUE!</v>
      </c>
    </row>
    <row r="290" spans="1:5" ht="22.5">
      <c r="A290" s="2">
        <v>6216</v>
      </c>
      <c r="B290" s="6" t="s">
        <v>279</v>
      </c>
      <c r="C290" s="3">
        <v>70</v>
      </c>
      <c r="D290" t="e">
        <f>FIND("(B)",B290,1)</f>
        <v>#VALUE!</v>
      </c>
      <c r="E290" t="e">
        <v>#VALUE!</v>
      </c>
    </row>
    <row r="291" spans="1:5" ht="22.5">
      <c r="A291" s="2">
        <v>6217</v>
      </c>
      <c r="B291" s="6" t="s">
        <v>280</v>
      </c>
      <c r="C291" s="3">
        <v>38</v>
      </c>
      <c r="D291" t="e">
        <f>FIND("(B)",B291,1)</f>
        <v>#VALUE!</v>
      </c>
      <c r="E291" t="e">
        <v>#VALUE!</v>
      </c>
    </row>
    <row r="292" spans="1:5" ht="33.75">
      <c r="A292" s="2">
        <v>6218</v>
      </c>
      <c r="B292" s="6" t="s">
        <v>281</v>
      </c>
      <c r="C292" s="3">
        <v>50</v>
      </c>
      <c r="D292" t="e">
        <f>FIND("(B)",B292,1)</f>
        <v>#VALUE!</v>
      </c>
      <c r="E292" t="e">
        <v>#VALUE!</v>
      </c>
    </row>
    <row r="293" spans="1:5" ht="22.5">
      <c r="A293" s="2">
        <v>6401</v>
      </c>
      <c r="B293" s="6" t="s">
        <v>293</v>
      </c>
      <c r="C293" s="3">
        <v>37</v>
      </c>
      <c r="D293" t="e">
        <f>FIND("(B)",B293,1)</f>
        <v>#VALUE!</v>
      </c>
      <c r="E293" t="e">
        <v>#VALUE!</v>
      </c>
    </row>
    <row r="294" spans="1:5" ht="22.5">
      <c r="A294" s="2">
        <v>6402</v>
      </c>
      <c r="B294" s="6" t="s">
        <v>294</v>
      </c>
      <c r="C294" s="3">
        <v>50</v>
      </c>
      <c r="D294" t="e">
        <f>FIND("(B)",B294,1)</f>
        <v>#VALUE!</v>
      </c>
      <c r="E294" t="e">
        <v>#VALUE!</v>
      </c>
    </row>
    <row r="295" spans="1:5" ht="22.5">
      <c r="A295" s="2">
        <v>6403</v>
      </c>
      <c r="B295" s="6" t="s">
        <v>295</v>
      </c>
      <c r="C295" s="3">
        <v>70</v>
      </c>
      <c r="D295" t="e">
        <f>FIND("(B)",B295,1)</f>
        <v>#VALUE!</v>
      </c>
      <c r="E295" t="e">
        <v>#VALUE!</v>
      </c>
    </row>
    <row r="296" spans="1:5" ht="22.5">
      <c r="A296" s="2">
        <v>6404</v>
      </c>
      <c r="B296" s="6" t="s">
        <v>296</v>
      </c>
      <c r="C296" s="3">
        <v>71</v>
      </c>
      <c r="D296" t="e">
        <f>FIND("(B)",B296,1)</f>
        <v>#VALUE!</v>
      </c>
      <c r="E296" t="e">
        <v>#VALUE!</v>
      </c>
    </row>
    <row r="297" spans="1:5" ht="22.5">
      <c r="A297" s="2">
        <v>6405</v>
      </c>
      <c r="B297" s="6" t="s">
        <v>297</v>
      </c>
      <c r="C297" s="3">
        <v>50</v>
      </c>
      <c r="D297" t="e">
        <f>FIND("(B)",B297,1)</f>
        <v>#VALUE!</v>
      </c>
      <c r="E297" t="e">
        <v>#VALUE!</v>
      </c>
    </row>
    <row r="298" spans="1:5" ht="33.75">
      <c r="A298" s="2">
        <v>6406</v>
      </c>
      <c r="B298" s="6" t="s">
        <v>298</v>
      </c>
      <c r="C298" s="3">
        <v>58</v>
      </c>
      <c r="D298" t="e">
        <f>FIND("(B)",B298,1)</f>
        <v>#VALUE!</v>
      </c>
      <c r="E298" t="e">
        <v>#VALUE!</v>
      </c>
    </row>
    <row r="299" spans="1:5" ht="22.5">
      <c r="A299" s="2">
        <v>6407</v>
      </c>
      <c r="B299" s="6" t="s">
        <v>299</v>
      </c>
      <c r="C299" s="3">
        <v>35</v>
      </c>
      <c r="D299" t="e">
        <f>FIND("(B)",B299,1)</f>
        <v>#VALUE!</v>
      </c>
      <c r="E299" t="e">
        <v>#VALUE!</v>
      </c>
    </row>
    <row r="300" spans="1:5" ht="21.75">
      <c r="A300" s="2">
        <v>6408</v>
      </c>
      <c r="B300" s="6" t="s">
        <v>300</v>
      </c>
      <c r="C300" s="3">
        <v>32</v>
      </c>
      <c r="D300" t="e">
        <f>FIND("(B)",B300,1)</f>
        <v>#VALUE!</v>
      </c>
      <c r="E300" t="e">
        <v>#VALUE!</v>
      </c>
    </row>
    <row r="301" spans="1:5" ht="22.5">
      <c r="A301" s="2">
        <v>6501</v>
      </c>
      <c r="B301" s="6" t="s">
        <v>301</v>
      </c>
      <c r="C301" s="3">
        <v>72</v>
      </c>
      <c r="D301" t="e">
        <f>FIND("(B)",B301,1)</f>
        <v>#VALUE!</v>
      </c>
      <c r="E301" t="e">
        <v>#VALUE!</v>
      </c>
    </row>
    <row r="302" spans="1:5" ht="22.5">
      <c r="A302" s="2">
        <v>6502</v>
      </c>
      <c r="B302" s="6" t="s">
        <v>302</v>
      </c>
      <c r="C302" s="3">
        <v>42</v>
      </c>
      <c r="D302" t="e">
        <f>FIND("(B)",B302,1)</f>
        <v>#VALUE!</v>
      </c>
      <c r="E302" t="e">
        <v>#VALUE!</v>
      </c>
    </row>
    <row r="303" spans="1:5" ht="33.75">
      <c r="A303" s="2">
        <v>6503</v>
      </c>
      <c r="B303" s="6" t="s">
        <v>303</v>
      </c>
      <c r="C303" s="3">
        <v>45</v>
      </c>
      <c r="D303" t="e">
        <f>FIND("(B)",B303,1)</f>
        <v>#VALUE!</v>
      </c>
      <c r="E303" t="e">
        <v>#VALUE!</v>
      </c>
    </row>
    <row r="304" spans="1:5" ht="22.5">
      <c r="A304" s="2">
        <v>6504</v>
      </c>
      <c r="B304" s="6" t="s">
        <v>304</v>
      </c>
      <c r="C304" s="3">
        <v>47</v>
      </c>
      <c r="D304" t="e">
        <f>FIND("(B)",B304,1)</f>
        <v>#VALUE!</v>
      </c>
      <c r="E304" t="e">
        <v>#VALUE!</v>
      </c>
    </row>
    <row r="305" spans="1:5" ht="44.25">
      <c r="A305" s="2">
        <v>6505</v>
      </c>
      <c r="B305" s="6" t="s">
        <v>305</v>
      </c>
      <c r="C305" s="3">
        <v>92</v>
      </c>
      <c r="D305" t="e">
        <f>FIND("(B)",B305,1)</f>
        <v>#VALUE!</v>
      </c>
      <c r="E305" t="e">
        <v>#VALUE!</v>
      </c>
    </row>
    <row r="306" spans="1:5" ht="22.5">
      <c r="A306" s="2">
        <v>6506</v>
      </c>
      <c r="B306" s="6" t="s">
        <v>306</v>
      </c>
      <c r="C306" s="3">
        <v>57</v>
      </c>
      <c r="D306" t="e">
        <f>FIND("(B)",B306,1)</f>
        <v>#VALUE!</v>
      </c>
      <c r="E306" t="e">
        <v>#VALUE!</v>
      </c>
    </row>
    <row r="307" spans="1:5" ht="22.5">
      <c r="A307" s="2">
        <v>6507</v>
      </c>
      <c r="B307" s="6" t="s">
        <v>307</v>
      </c>
      <c r="C307" s="3">
        <v>70</v>
      </c>
      <c r="D307" t="e">
        <f>FIND("(B)",B307,1)</f>
        <v>#VALUE!</v>
      </c>
      <c r="E307" t="e">
        <v>#VALUE!</v>
      </c>
    </row>
    <row r="308" spans="1:5" ht="33.75">
      <c r="A308" s="2">
        <v>6508</v>
      </c>
      <c r="B308" s="6" t="s">
        <v>308</v>
      </c>
      <c r="C308" s="3">
        <v>61</v>
      </c>
      <c r="D308" t="e">
        <f>FIND("(B)",B308,1)</f>
        <v>#VALUE!</v>
      </c>
      <c r="E308" t="e">
        <v>#VALUE!</v>
      </c>
    </row>
    <row r="309" spans="1:5" ht="22.5">
      <c r="A309" s="2">
        <v>6509</v>
      </c>
      <c r="B309" s="6" t="s">
        <v>309</v>
      </c>
      <c r="C309" s="3">
        <v>62</v>
      </c>
      <c r="D309" t="e">
        <f>FIND("(B)",B309,1)</f>
        <v>#VALUE!</v>
      </c>
      <c r="E309" t="e">
        <v>#VALUE!</v>
      </c>
    </row>
    <row r="310" spans="1:5" ht="22.5">
      <c r="A310" s="2">
        <v>6510</v>
      </c>
      <c r="B310" s="6" t="s">
        <v>310</v>
      </c>
      <c r="C310" s="3">
        <v>90</v>
      </c>
      <c r="D310" t="e">
        <f>FIND("(B)",B310,1)</f>
        <v>#VALUE!</v>
      </c>
      <c r="E310" t="e">
        <v>#VALUE!</v>
      </c>
    </row>
    <row r="311" spans="1:5" ht="22.5">
      <c r="A311" s="2">
        <v>6511</v>
      </c>
      <c r="B311" s="6" t="s">
        <v>311</v>
      </c>
      <c r="C311" s="3">
        <v>84</v>
      </c>
      <c r="D311" t="e">
        <f>FIND("(B)",B311,1)</f>
        <v>#VALUE!</v>
      </c>
      <c r="E311" t="e">
        <v>#VALUE!</v>
      </c>
    </row>
    <row r="312" spans="1:5" ht="22.5">
      <c r="A312" s="2">
        <v>6512</v>
      </c>
      <c r="B312" s="6" t="s">
        <v>312</v>
      </c>
      <c r="C312" s="3">
        <v>50</v>
      </c>
      <c r="D312" t="e">
        <f>FIND("(B)",B312,1)</f>
        <v>#VALUE!</v>
      </c>
      <c r="E312" t="e">
        <v>#VALUE!</v>
      </c>
    </row>
    <row r="313" spans="1:5" ht="33.75">
      <c r="A313" s="2">
        <v>6513</v>
      </c>
      <c r="B313" s="6" t="s">
        <v>313</v>
      </c>
      <c r="C313" s="3">
        <v>71</v>
      </c>
      <c r="D313" t="e">
        <f>FIND("(B)",B313,1)</f>
        <v>#VALUE!</v>
      </c>
      <c r="E313" t="e">
        <v>#VALUE!</v>
      </c>
    </row>
    <row r="314" spans="1:5" ht="22.5">
      <c r="A314" s="2">
        <v>6601</v>
      </c>
      <c r="B314" s="6" t="s">
        <v>314</v>
      </c>
      <c r="C314" s="3">
        <v>69</v>
      </c>
      <c r="D314" t="e">
        <f>FIND("(B)",B314,1)</f>
        <v>#VALUE!</v>
      </c>
      <c r="E314" t="e">
        <v>#VALUE!</v>
      </c>
    </row>
    <row r="315" spans="1:5" ht="22.5">
      <c r="A315" s="2">
        <v>6602</v>
      </c>
      <c r="B315" s="6" t="s">
        <v>315</v>
      </c>
      <c r="C315" s="3">
        <v>45</v>
      </c>
      <c r="D315" t="e">
        <f>FIND("(B)",B315,1)</f>
        <v>#VALUE!</v>
      </c>
      <c r="E315" t="e">
        <v>#VALUE!</v>
      </c>
    </row>
    <row r="316" spans="1:5" ht="22.5">
      <c r="A316" s="2">
        <v>6603</v>
      </c>
      <c r="B316" s="6" t="s">
        <v>316</v>
      </c>
      <c r="C316" s="3">
        <v>42</v>
      </c>
      <c r="D316" t="e">
        <f>FIND("(B)",B316,1)</f>
        <v>#VALUE!</v>
      </c>
      <c r="E316" t="e">
        <v>#VALUE!</v>
      </c>
    </row>
    <row r="317" spans="1:5" ht="22.5">
      <c r="A317" s="2">
        <v>6604</v>
      </c>
      <c r="B317" s="6" t="s">
        <v>317</v>
      </c>
      <c r="C317" s="3">
        <v>80</v>
      </c>
      <c r="D317" t="e">
        <f>FIND("(B)",B317,1)</f>
        <v>#VALUE!</v>
      </c>
      <c r="E317" t="e">
        <v>#VALUE!</v>
      </c>
    </row>
    <row r="318" spans="1:5">
      <c r="A318" s="2">
        <v>6605</v>
      </c>
      <c r="B318" s="9" t="s">
        <v>318</v>
      </c>
      <c r="C318" s="3">
        <v>42</v>
      </c>
      <c r="D318" t="e">
        <f>FIND("(B)",B318,1)</f>
        <v>#VALUE!</v>
      </c>
      <c r="E318" t="e">
        <v>#VALUE!</v>
      </c>
    </row>
    <row r="319" spans="1:5" ht="22.5">
      <c r="A319" s="2">
        <v>6606</v>
      </c>
      <c r="B319" s="6" t="s">
        <v>319</v>
      </c>
      <c r="C319" s="3">
        <v>57</v>
      </c>
      <c r="D319" t="e">
        <f>FIND("(B)",B319,1)</f>
        <v>#VALUE!</v>
      </c>
      <c r="E319" t="e">
        <v>#VALUE!</v>
      </c>
    </row>
    <row r="320" spans="1:5" ht="33.75">
      <c r="A320" s="2">
        <v>6607</v>
      </c>
      <c r="B320" s="6" t="s">
        <v>320</v>
      </c>
      <c r="C320" s="3">
        <v>75</v>
      </c>
      <c r="D320" t="e">
        <f>FIND("(B)",B320,1)</f>
        <v>#VALUE!</v>
      </c>
      <c r="E320" t="e">
        <v>#VALUE!</v>
      </c>
    </row>
    <row r="321" spans="1:5" ht="22.5">
      <c r="A321" s="2">
        <v>6608</v>
      </c>
      <c r="B321" s="6" t="s">
        <v>321</v>
      </c>
      <c r="C321" s="3">
        <v>65</v>
      </c>
      <c r="D321" t="e">
        <f>FIND("(B)",B321,1)</f>
        <v>#VALUE!</v>
      </c>
      <c r="E321" t="e">
        <v>#VALUE!</v>
      </c>
    </row>
    <row r="322" spans="1:5" ht="33.75">
      <c r="A322" s="2">
        <v>6609</v>
      </c>
      <c r="B322" s="6" t="s">
        <v>322</v>
      </c>
      <c r="C322" s="3">
        <v>59</v>
      </c>
      <c r="D322" t="e">
        <f>FIND("(B)",B322,1)</f>
        <v>#VALUE!</v>
      </c>
      <c r="E322" t="e">
        <v>#VALUE!</v>
      </c>
    </row>
    <row r="323" spans="1:5" ht="22.5">
      <c r="A323" s="2">
        <v>6610</v>
      </c>
      <c r="B323" s="6" t="s">
        <v>323</v>
      </c>
      <c r="C323" s="3">
        <v>69</v>
      </c>
      <c r="D323" t="e">
        <f>FIND("(B)",B323,1)</f>
        <v>#VALUE!</v>
      </c>
      <c r="E323" t="e">
        <v>#VALUE!</v>
      </c>
    </row>
    <row r="324" spans="1:5" ht="22.5">
      <c r="A324" s="2">
        <v>6611</v>
      </c>
      <c r="B324" s="6" t="s">
        <v>324</v>
      </c>
      <c r="C324" s="3">
        <v>56</v>
      </c>
      <c r="D324" t="e">
        <f>FIND("(B)",B324,1)</f>
        <v>#VALUE!</v>
      </c>
      <c r="E324" t="e">
        <v>#VALUE!</v>
      </c>
    </row>
    <row r="325" spans="1:5" ht="22.5">
      <c r="A325" s="2">
        <v>6612</v>
      </c>
      <c r="B325" s="6" t="s">
        <v>325</v>
      </c>
      <c r="C325" s="3">
        <v>60</v>
      </c>
      <c r="D325" t="e">
        <f>FIND("(B)",B325,1)</f>
        <v>#VALUE!</v>
      </c>
      <c r="E325" t="e">
        <v>#VALUE!</v>
      </c>
    </row>
    <row r="326" spans="1:5" ht="22.5">
      <c r="A326" s="2">
        <v>7001</v>
      </c>
      <c r="B326" s="6" t="s">
        <v>326</v>
      </c>
      <c r="C326" s="3">
        <v>39</v>
      </c>
      <c r="D326" t="e">
        <f>FIND("(B)",B326,1)</f>
        <v>#VALUE!</v>
      </c>
      <c r="E326" t="e">
        <v>#VALUE!</v>
      </c>
    </row>
    <row r="327" spans="1:5" ht="22.5">
      <c r="A327" s="2">
        <v>7002</v>
      </c>
      <c r="B327" s="6" t="s">
        <v>327</v>
      </c>
      <c r="C327" s="3">
        <v>39</v>
      </c>
      <c r="D327" t="e">
        <f>FIND("(B)",B327,1)</f>
        <v>#VALUE!</v>
      </c>
      <c r="E327" t="e">
        <v>#VALUE!</v>
      </c>
    </row>
    <row r="328" spans="1:5" ht="22.5">
      <c r="A328" s="2">
        <v>7003</v>
      </c>
      <c r="B328" s="6" t="s">
        <v>328</v>
      </c>
      <c r="C328" s="3">
        <v>68</v>
      </c>
      <c r="D328" t="e">
        <f>FIND("(B)",B328,1)</f>
        <v>#VALUE!</v>
      </c>
      <c r="E328" t="e">
        <v>#VALUE!</v>
      </c>
    </row>
    <row r="329" spans="1:5" ht="22.5">
      <c r="A329" s="2">
        <v>7004</v>
      </c>
      <c r="B329" s="6" t="s">
        <v>329</v>
      </c>
      <c r="C329" s="3">
        <v>42</v>
      </c>
      <c r="D329" t="e">
        <f>FIND("(B)",B329,1)</f>
        <v>#VALUE!</v>
      </c>
      <c r="E329" t="e">
        <v>#VALUE!</v>
      </c>
    </row>
    <row r="330" spans="1:5" ht="33.75">
      <c r="A330" s="2">
        <v>7005</v>
      </c>
      <c r="B330" s="6" t="s">
        <v>330</v>
      </c>
      <c r="C330" s="3">
        <v>52</v>
      </c>
      <c r="D330" t="e">
        <f>FIND("(B)",B330,1)</f>
        <v>#VALUE!</v>
      </c>
      <c r="E330" t="e">
        <v>#VALUE!</v>
      </c>
    </row>
    <row r="331" spans="1:5" ht="22.5">
      <c r="A331" s="2">
        <v>7006</v>
      </c>
      <c r="B331" s="6" t="s">
        <v>331</v>
      </c>
      <c r="C331" s="3">
        <v>83</v>
      </c>
      <c r="D331" t="e">
        <f>FIND("(B)",B331,1)</f>
        <v>#VALUE!</v>
      </c>
      <c r="E331" t="e">
        <v>#VALUE!</v>
      </c>
    </row>
    <row r="332" spans="1:5" ht="22.5">
      <c r="A332" s="2">
        <v>7007</v>
      </c>
      <c r="B332" s="6" t="s">
        <v>332</v>
      </c>
      <c r="C332" s="3">
        <v>60</v>
      </c>
      <c r="D332" t="e">
        <f>FIND("(B)",B332,1)</f>
        <v>#VALUE!</v>
      </c>
      <c r="E332" t="e">
        <v>#VALUE!</v>
      </c>
    </row>
    <row r="333" spans="1:5" ht="21.75">
      <c r="A333" s="2">
        <v>7008</v>
      </c>
      <c r="B333" s="6" t="s">
        <v>333</v>
      </c>
      <c r="C333" s="3">
        <v>48</v>
      </c>
      <c r="D333" t="e">
        <f>FIND("(B)",B333,1)</f>
        <v>#VALUE!</v>
      </c>
      <c r="E333" t="e">
        <v>#VALUE!</v>
      </c>
    </row>
    <row r="334" spans="1:5" ht="22.5">
      <c r="A334" s="2">
        <v>7009</v>
      </c>
      <c r="B334" s="6" t="s">
        <v>334</v>
      </c>
      <c r="C334" s="3">
        <v>80</v>
      </c>
      <c r="D334" t="e">
        <f>FIND("(B)",B334,1)</f>
        <v>#VALUE!</v>
      </c>
      <c r="E334" t="e">
        <v>#VALUE!</v>
      </c>
    </row>
    <row r="335" spans="1:5" ht="22.5">
      <c r="A335" s="2">
        <v>7010</v>
      </c>
      <c r="B335" s="6" t="s">
        <v>335</v>
      </c>
      <c r="C335" s="3">
        <v>36</v>
      </c>
      <c r="D335" t="e">
        <f>FIND("(B)",B335,1)</f>
        <v>#VALUE!</v>
      </c>
      <c r="E335" t="e">
        <v>#VALUE!</v>
      </c>
    </row>
    <row r="336" spans="1:5" ht="22.5">
      <c r="A336" s="2">
        <v>7011</v>
      </c>
      <c r="B336" s="6" t="s">
        <v>336</v>
      </c>
      <c r="C336" s="3">
        <v>67</v>
      </c>
      <c r="D336" t="e">
        <f>FIND("(B)",B336,1)</f>
        <v>#VALUE!</v>
      </c>
      <c r="E336" t="e">
        <v>#VALUE!</v>
      </c>
    </row>
    <row r="337" spans="1:5" ht="22.5">
      <c r="A337" s="2">
        <v>7012</v>
      </c>
      <c r="B337" s="6" t="s">
        <v>337</v>
      </c>
      <c r="C337" s="3">
        <v>52</v>
      </c>
      <c r="D337" t="e">
        <f>FIND("(B)",B337,1)</f>
        <v>#VALUE!</v>
      </c>
      <c r="E337" t="e">
        <v>#VALUE!</v>
      </c>
    </row>
    <row r="338" spans="1:5" ht="22.5">
      <c r="A338" s="2">
        <v>7013</v>
      </c>
      <c r="B338" s="6" t="s">
        <v>338</v>
      </c>
      <c r="C338" s="3">
        <v>48</v>
      </c>
      <c r="D338" t="e">
        <f>FIND("(B)",B338,1)</f>
        <v>#VALUE!</v>
      </c>
      <c r="E338" t="e">
        <v>#VALUE!</v>
      </c>
    </row>
    <row r="339" spans="1:5" ht="33.75">
      <c r="A339" s="2">
        <v>7014</v>
      </c>
      <c r="B339" s="6" t="s">
        <v>339</v>
      </c>
      <c r="C339" s="3">
        <v>42</v>
      </c>
      <c r="D339" t="e">
        <f>FIND("(B)",B339,1)</f>
        <v>#VALUE!</v>
      </c>
      <c r="E339" t="e">
        <v>#VALUE!</v>
      </c>
    </row>
    <row r="340" spans="1:5" ht="22.5">
      <c r="A340" s="2">
        <v>7015</v>
      </c>
      <c r="B340" s="6" t="s">
        <v>340</v>
      </c>
      <c r="C340" s="3">
        <v>38</v>
      </c>
      <c r="D340" t="e">
        <f>FIND("(B)",B340,1)</f>
        <v>#VALUE!</v>
      </c>
      <c r="E340" t="e">
        <v>#VALUE!</v>
      </c>
    </row>
    <row r="341" spans="1:5" ht="33.75">
      <c r="A341" s="2">
        <v>7016</v>
      </c>
      <c r="B341" s="6" t="s">
        <v>341</v>
      </c>
      <c r="C341" s="3">
        <v>42</v>
      </c>
      <c r="D341" t="e">
        <f>FIND("(B)",B341,1)</f>
        <v>#VALUE!</v>
      </c>
      <c r="E341" t="e">
        <v>#VALUE!</v>
      </c>
    </row>
    <row r="342" spans="1:5" ht="22.5">
      <c r="A342" s="2">
        <v>7017</v>
      </c>
      <c r="B342" s="6" t="s">
        <v>342</v>
      </c>
      <c r="C342" s="3">
        <v>48</v>
      </c>
      <c r="D342" t="e">
        <f>FIND("(B)",B342,1)</f>
        <v>#VALUE!</v>
      </c>
      <c r="E342" t="e">
        <v>#VALUE!</v>
      </c>
    </row>
    <row r="343" spans="1:5" ht="22.5">
      <c r="A343" s="2">
        <v>7018</v>
      </c>
      <c r="B343" s="6" t="s">
        <v>343</v>
      </c>
      <c r="C343" s="3">
        <v>59</v>
      </c>
      <c r="D343" t="e">
        <f>FIND("(B)",B343,1)</f>
        <v>#VALUE!</v>
      </c>
      <c r="E343" t="e">
        <v>#VALUE!</v>
      </c>
    </row>
    <row r="344" spans="1:5" ht="22.5">
      <c r="A344" s="2">
        <v>7019</v>
      </c>
      <c r="B344" s="6" t="s">
        <v>344</v>
      </c>
      <c r="C344" s="3">
        <v>48</v>
      </c>
      <c r="D344" t="e">
        <f>FIND("(B)",B344,1)</f>
        <v>#VALUE!</v>
      </c>
      <c r="E344" t="e">
        <v>#VALUE!</v>
      </c>
    </row>
    <row r="345" spans="1:5" ht="22.5">
      <c r="A345" s="2">
        <v>7101</v>
      </c>
      <c r="B345" s="6" t="s">
        <v>345</v>
      </c>
      <c r="C345" s="3">
        <v>21</v>
      </c>
      <c r="D345" t="e">
        <f>FIND("(B)",B345,1)</f>
        <v>#VALUE!</v>
      </c>
      <c r="E345" t="e">
        <v>#VALUE!</v>
      </c>
    </row>
    <row r="346" spans="1:5" ht="22.5">
      <c r="A346" s="2">
        <v>7102</v>
      </c>
      <c r="B346" s="6" t="s">
        <v>346</v>
      </c>
      <c r="C346" s="3">
        <v>42</v>
      </c>
      <c r="D346" t="e">
        <f>FIND("(B)",B346,1)</f>
        <v>#VALUE!</v>
      </c>
      <c r="E346" t="e">
        <v>#VALUE!</v>
      </c>
    </row>
    <row r="347" spans="1:5" ht="22.5">
      <c r="A347" s="2">
        <v>7103</v>
      </c>
      <c r="B347" s="6" t="s">
        <v>347</v>
      </c>
      <c r="C347" s="3">
        <v>68</v>
      </c>
      <c r="D347" t="e">
        <f>FIND("(B)",B347,1)</f>
        <v>#VALUE!</v>
      </c>
      <c r="E347" t="e">
        <v>#VALUE!</v>
      </c>
    </row>
    <row r="348" spans="1:5" ht="22.5">
      <c r="A348" s="2">
        <v>7104</v>
      </c>
      <c r="B348" s="6" t="s">
        <v>348</v>
      </c>
      <c r="C348" s="3">
        <v>42</v>
      </c>
      <c r="D348" t="e">
        <f>FIND("(B)",B348,1)</f>
        <v>#VALUE!</v>
      </c>
      <c r="E348" t="e">
        <v>#VALUE!</v>
      </c>
    </row>
    <row r="349" spans="1:5" ht="22.5">
      <c r="A349" s="2">
        <v>7105</v>
      </c>
      <c r="B349" s="6" t="s">
        <v>349</v>
      </c>
      <c r="C349" s="3">
        <v>49</v>
      </c>
      <c r="D349" t="e">
        <f>FIND("(B)",B349,1)</f>
        <v>#VALUE!</v>
      </c>
      <c r="E349" t="e">
        <v>#VALUE!</v>
      </c>
    </row>
    <row r="350" spans="1:5" ht="33">
      <c r="A350" s="2">
        <v>7106</v>
      </c>
      <c r="B350" s="6" t="s">
        <v>350</v>
      </c>
      <c r="C350" s="3">
        <v>39</v>
      </c>
      <c r="D350" t="e">
        <f>FIND("(B)",B350,1)</f>
        <v>#VALUE!</v>
      </c>
      <c r="E350" t="e">
        <v>#VALUE!</v>
      </c>
    </row>
    <row r="351" spans="1:5" ht="33.75">
      <c r="A351" s="2">
        <v>7107</v>
      </c>
      <c r="B351" s="6" t="s">
        <v>351</v>
      </c>
      <c r="C351" s="3">
        <v>48</v>
      </c>
      <c r="D351" t="e">
        <f>FIND("(B)",B351,1)</f>
        <v>#VALUE!</v>
      </c>
      <c r="E351" t="e">
        <v>#VALUE!</v>
      </c>
    </row>
    <row r="352" spans="1:5" ht="22.5">
      <c r="A352" s="2">
        <v>7108</v>
      </c>
      <c r="B352" s="6" t="s">
        <v>352</v>
      </c>
      <c r="C352" s="3">
        <v>46</v>
      </c>
      <c r="D352" t="e">
        <f>FIND("(B)",B352,1)</f>
        <v>#VALUE!</v>
      </c>
      <c r="E352" t="e">
        <v>#VALUE!</v>
      </c>
    </row>
    <row r="353" spans="1:5" ht="33.75">
      <c r="A353" s="2">
        <v>7109</v>
      </c>
      <c r="B353" s="6" t="s">
        <v>353</v>
      </c>
      <c r="C353" s="3">
        <v>25</v>
      </c>
      <c r="D353" t="e">
        <f>FIND("(B)",B353,1)</f>
        <v>#VALUE!</v>
      </c>
      <c r="E353" t="e">
        <v>#VALUE!</v>
      </c>
    </row>
    <row r="354" spans="1:5" ht="22.5">
      <c r="A354" s="2">
        <v>7110</v>
      </c>
      <c r="B354" s="6" t="s">
        <v>354</v>
      </c>
      <c r="C354" s="3">
        <v>31</v>
      </c>
      <c r="D354" t="e">
        <f>FIND("(B)",B354,1)</f>
        <v>#VALUE!</v>
      </c>
      <c r="E354" t="e">
        <v>#VALUE!</v>
      </c>
    </row>
    <row r="355" spans="1:5" ht="22.5">
      <c r="A355" s="2">
        <v>7111</v>
      </c>
      <c r="B355" s="6" t="s">
        <v>355</v>
      </c>
      <c r="C355" s="3">
        <v>42</v>
      </c>
      <c r="D355" t="e">
        <f>FIND("(B)",B355,1)</f>
        <v>#VALUE!</v>
      </c>
      <c r="E355" t="e">
        <v>#VALUE!</v>
      </c>
    </row>
    <row r="356" spans="1:5" ht="22.5">
      <c r="A356" s="2">
        <v>7112</v>
      </c>
      <c r="B356" s="6" t="s">
        <v>356</v>
      </c>
      <c r="C356" s="3">
        <v>70</v>
      </c>
      <c r="D356" t="e">
        <f>FIND("(B)",B356,1)</f>
        <v>#VALUE!</v>
      </c>
      <c r="E356" t="e">
        <v>#VALUE!</v>
      </c>
    </row>
    <row r="357" spans="1:5" ht="22.5">
      <c r="A357" s="2">
        <v>7113</v>
      </c>
      <c r="B357" s="6" t="s">
        <v>357</v>
      </c>
      <c r="C357" s="3">
        <v>49</v>
      </c>
      <c r="D357" t="e">
        <f>FIND("(B)",B357,1)</f>
        <v>#VALUE!</v>
      </c>
      <c r="E357" t="e">
        <v>#VALUE!</v>
      </c>
    </row>
    <row r="358" spans="1:5" ht="22.5">
      <c r="A358" s="2">
        <v>7114</v>
      </c>
      <c r="B358" s="6" t="s">
        <v>358</v>
      </c>
      <c r="C358" s="3">
        <v>33</v>
      </c>
      <c r="D358" t="e">
        <f>FIND("(B)",B358,1)</f>
        <v>#VALUE!</v>
      </c>
      <c r="E358" t="e">
        <v>#VALUE!</v>
      </c>
    </row>
    <row r="359" spans="1:5" ht="22.5">
      <c r="A359" s="2">
        <v>7115</v>
      </c>
      <c r="B359" s="6" t="s">
        <v>359</v>
      </c>
      <c r="C359" s="3">
        <v>34</v>
      </c>
      <c r="D359" t="e">
        <f>FIND("(B)",B359,1)</f>
        <v>#VALUE!</v>
      </c>
      <c r="E359" t="e">
        <v>#VALUE!</v>
      </c>
    </row>
    <row r="360" spans="1:5" ht="22.5">
      <c r="A360" s="2">
        <v>7201</v>
      </c>
      <c r="B360" s="6" t="s">
        <v>360</v>
      </c>
      <c r="C360" s="3">
        <v>33</v>
      </c>
      <c r="D360" t="e">
        <f>FIND("(B)",B360,1)</f>
        <v>#VALUE!</v>
      </c>
      <c r="E360" t="e">
        <v>#VALUE!</v>
      </c>
    </row>
    <row r="361" spans="1:5" ht="22.5">
      <c r="A361" s="2">
        <v>7202</v>
      </c>
      <c r="B361" s="6" t="s">
        <v>361</v>
      </c>
      <c r="C361" s="3">
        <v>36</v>
      </c>
      <c r="D361" t="e">
        <f>FIND("(B)",B361,1)</f>
        <v>#VALUE!</v>
      </c>
      <c r="E361" t="e">
        <v>#VALUE!</v>
      </c>
    </row>
    <row r="362" spans="1:5" ht="22.5">
      <c r="A362" s="2">
        <v>7203</v>
      </c>
      <c r="B362" s="6" t="s">
        <v>362</v>
      </c>
      <c r="C362" s="3">
        <v>36</v>
      </c>
      <c r="D362" t="e">
        <f>FIND("(B)",B362,1)</f>
        <v>#VALUE!</v>
      </c>
      <c r="E362" t="e">
        <v>#VALUE!</v>
      </c>
    </row>
    <row r="363" spans="1:5" ht="22.5">
      <c r="A363" s="2">
        <v>7204</v>
      </c>
      <c r="B363" s="6" t="s">
        <v>363</v>
      </c>
      <c r="C363" s="3">
        <v>49</v>
      </c>
      <c r="D363" t="e">
        <f>FIND("(B)",B363,1)</f>
        <v>#VALUE!</v>
      </c>
      <c r="E363" t="e">
        <v>#VALUE!</v>
      </c>
    </row>
    <row r="364" spans="1:5" ht="22.5">
      <c r="A364" s="2">
        <v>7205</v>
      </c>
      <c r="B364" s="6" t="s">
        <v>364</v>
      </c>
      <c r="C364" s="3">
        <v>48</v>
      </c>
      <c r="D364" t="e">
        <f>FIND("(B)",B364,1)</f>
        <v>#VALUE!</v>
      </c>
      <c r="E364" t="e">
        <v>#VALUE!</v>
      </c>
    </row>
    <row r="365" spans="1:5" ht="33.75">
      <c r="A365" s="2">
        <v>7206</v>
      </c>
      <c r="B365" s="6" t="s">
        <v>365</v>
      </c>
      <c r="C365" s="3">
        <v>36</v>
      </c>
      <c r="D365" t="e">
        <f>FIND("(B)",B365,1)</f>
        <v>#VALUE!</v>
      </c>
      <c r="E365" t="e">
        <v>#VALUE!</v>
      </c>
    </row>
    <row r="366" spans="1:5" ht="22.5">
      <c r="A366" s="2">
        <v>7207</v>
      </c>
      <c r="B366" s="6" t="s">
        <v>366</v>
      </c>
      <c r="C366" s="3">
        <v>45</v>
      </c>
      <c r="D366" t="e">
        <f>FIND("(B)",B366,1)</f>
        <v>#VALUE!</v>
      </c>
      <c r="E366" t="e">
        <v>#VALUE!</v>
      </c>
    </row>
    <row r="367" spans="1:5" ht="22.5">
      <c r="A367" s="2">
        <v>7208</v>
      </c>
      <c r="B367" s="6" t="s">
        <v>367</v>
      </c>
      <c r="C367" s="3">
        <v>44</v>
      </c>
      <c r="D367" t="e">
        <f>FIND("(B)",B367,1)</f>
        <v>#VALUE!</v>
      </c>
      <c r="E367" t="e">
        <v>#VALUE!</v>
      </c>
    </row>
    <row r="368" spans="1:5" ht="22.5">
      <c r="A368" s="2">
        <v>7209</v>
      </c>
      <c r="B368" s="6" t="s">
        <v>368</v>
      </c>
      <c r="C368" s="3">
        <v>14</v>
      </c>
      <c r="D368" t="e">
        <f>FIND("(B)",B368,1)</f>
        <v>#VALUE!</v>
      </c>
      <c r="E368" t="e">
        <v>#VALUE!</v>
      </c>
    </row>
    <row r="369" spans="1:5" ht="33.75">
      <c r="A369" s="2">
        <v>7210</v>
      </c>
      <c r="B369" s="6" t="s">
        <v>369</v>
      </c>
      <c r="C369" s="3">
        <v>37</v>
      </c>
      <c r="D369" t="e">
        <f>FIND("(B)",B369,1)</f>
        <v>#VALUE!</v>
      </c>
      <c r="E369" t="e">
        <v>#VALUE!</v>
      </c>
    </row>
    <row r="370" spans="1:5" ht="22.5">
      <c r="A370" s="2">
        <v>7211</v>
      </c>
      <c r="B370" s="6" t="s">
        <v>370</v>
      </c>
      <c r="C370" s="3">
        <v>43</v>
      </c>
      <c r="D370" t="e">
        <f>FIND("(B)",B370,1)</f>
        <v>#VALUE!</v>
      </c>
      <c r="E370" t="e">
        <v>#VALUE!</v>
      </c>
    </row>
    <row r="371" spans="1:5" ht="33.75">
      <c r="A371" s="2">
        <v>7212</v>
      </c>
      <c r="B371" s="6" t="s">
        <v>371</v>
      </c>
      <c r="C371" s="3">
        <v>37</v>
      </c>
      <c r="D371" t="e">
        <f>FIND("(B)",B371,1)</f>
        <v>#VALUE!</v>
      </c>
      <c r="E371" t="e">
        <v>#VALUE!</v>
      </c>
    </row>
    <row r="372" spans="1:5" ht="22.5">
      <c r="A372" s="2">
        <v>7213</v>
      </c>
      <c r="B372" s="6" t="s">
        <v>372</v>
      </c>
      <c r="C372" s="3">
        <v>43</v>
      </c>
      <c r="D372" t="e">
        <f>FIND("(B)",B372,1)</f>
        <v>#VALUE!</v>
      </c>
      <c r="E372" t="e">
        <v>#VALUE!</v>
      </c>
    </row>
    <row r="373" spans="1:5" ht="22.5">
      <c r="A373" s="2">
        <v>7214</v>
      </c>
      <c r="B373" s="6" t="s">
        <v>373</v>
      </c>
      <c r="C373" s="3">
        <v>52</v>
      </c>
      <c r="D373" t="e">
        <f>FIND("(B)",B373,1)</f>
        <v>#VALUE!</v>
      </c>
      <c r="E373" t="e">
        <v>#VALUE!</v>
      </c>
    </row>
    <row r="374" spans="1:5" ht="33.75">
      <c r="A374" s="2">
        <v>7215</v>
      </c>
      <c r="B374" s="6" t="s">
        <v>374</v>
      </c>
      <c r="C374" s="3">
        <v>36</v>
      </c>
      <c r="D374" t="e">
        <f>FIND("(B)",B374,1)</f>
        <v>#VALUE!</v>
      </c>
      <c r="E374" t="e">
        <v>#VALUE!</v>
      </c>
    </row>
    <row r="375" spans="1:5" ht="22.5">
      <c r="A375" s="2">
        <v>7216</v>
      </c>
      <c r="B375" s="6" t="s">
        <v>375</v>
      </c>
      <c r="C375" s="3">
        <v>36</v>
      </c>
      <c r="D375" t="e">
        <f>FIND("(B)",B375,1)</f>
        <v>#VALUE!</v>
      </c>
      <c r="E375" t="e">
        <v>#VALUE!</v>
      </c>
    </row>
    <row r="376" spans="1:5" ht="33.75">
      <c r="A376" s="2">
        <v>7217</v>
      </c>
      <c r="B376" s="6" t="s">
        <v>376</v>
      </c>
      <c r="C376" s="3">
        <v>53</v>
      </c>
      <c r="D376" t="e">
        <f>FIND("(B)",B376,1)</f>
        <v>#VALUE!</v>
      </c>
      <c r="E376" t="e">
        <v>#VALUE!</v>
      </c>
    </row>
    <row r="377" spans="1:5" ht="33.75">
      <c r="A377" s="2">
        <v>7218</v>
      </c>
      <c r="B377" s="6" t="s">
        <v>377</v>
      </c>
      <c r="C377" s="3">
        <v>45</v>
      </c>
      <c r="D377" t="e">
        <f>FIND("(B)",B377,1)</f>
        <v>#VALUE!</v>
      </c>
      <c r="E377" t="e">
        <v>#VALUE!</v>
      </c>
    </row>
    <row r="378" spans="1:5" ht="33.75">
      <c r="A378" s="2">
        <v>7219</v>
      </c>
      <c r="B378" s="6" t="s">
        <v>378</v>
      </c>
      <c r="C378" s="3">
        <v>49</v>
      </c>
      <c r="D378" t="e">
        <f>FIND("(B)",B378,1)</f>
        <v>#VALUE!</v>
      </c>
      <c r="E378" t="e">
        <v>#VALUE!</v>
      </c>
    </row>
    <row r="379" spans="1:5" ht="33.75">
      <c r="A379" s="2">
        <v>7220</v>
      </c>
      <c r="B379" s="6" t="s">
        <v>379</v>
      </c>
      <c r="C379" s="3">
        <v>33</v>
      </c>
      <c r="D379" t="e">
        <f>FIND("(B)",B379,1)</f>
        <v>#VALUE!</v>
      </c>
      <c r="E379" t="e">
        <v>#VALUE!</v>
      </c>
    </row>
    <row r="380" spans="1:5" ht="22.5">
      <c r="A380" s="2">
        <v>7221</v>
      </c>
      <c r="B380" s="6" t="s">
        <v>380</v>
      </c>
      <c r="C380" s="3">
        <v>40</v>
      </c>
      <c r="D380" t="e">
        <f>FIND("(B)",B380,1)</f>
        <v>#VALUE!</v>
      </c>
      <c r="E380" t="e">
        <v>#VALUE!</v>
      </c>
    </row>
    <row r="381" spans="1:5" ht="22.5">
      <c r="A381" s="2">
        <v>7222</v>
      </c>
      <c r="B381" s="6" t="s">
        <v>381</v>
      </c>
      <c r="C381" s="3">
        <v>32</v>
      </c>
      <c r="D381" t="e">
        <f>FIND("(B)",B381,1)</f>
        <v>#VALUE!</v>
      </c>
      <c r="E381" t="e">
        <v>#VALUE!</v>
      </c>
    </row>
    <row r="382" spans="1:5" ht="22.5">
      <c r="A382" s="2">
        <v>7223</v>
      </c>
      <c r="B382" s="6" t="s">
        <v>382</v>
      </c>
      <c r="C382" s="3">
        <v>47</v>
      </c>
      <c r="D382" t="e">
        <f>FIND("(B)",B382,1)</f>
        <v>#VALUE!</v>
      </c>
      <c r="E382" t="e">
        <v>#VALUE!</v>
      </c>
    </row>
    <row r="383" spans="1:5" ht="33.75">
      <c r="A383" s="2">
        <v>7224</v>
      </c>
      <c r="B383" s="6" t="s">
        <v>383</v>
      </c>
      <c r="C383" s="3">
        <v>29</v>
      </c>
      <c r="D383" t="e">
        <f>FIND("(B)",B383,1)</f>
        <v>#VALUE!</v>
      </c>
      <c r="E383" t="e">
        <v>#VALUE!</v>
      </c>
    </row>
    <row r="384" spans="1:5" ht="33.75">
      <c r="A384" s="2">
        <v>7225</v>
      </c>
      <c r="B384" s="6" t="s">
        <v>384</v>
      </c>
      <c r="C384" s="3">
        <v>46</v>
      </c>
      <c r="D384" t="e">
        <f>FIND("(B)",B384,1)</f>
        <v>#VALUE!</v>
      </c>
      <c r="E384" t="e">
        <v>#VALUE!</v>
      </c>
    </row>
    <row r="385" spans="1:5" ht="33.75">
      <c r="A385" s="2">
        <v>7301</v>
      </c>
      <c r="B385" s="6" t="s">
        <v>385</v>
      </c>
      <c r="C385" s="3">
        <v>37</v>
      </c>
      <c r="D385" t="e">
        <f>FIND("(B)",B385,1)</f>
        <v>#VALUE!</v>
      </c>
      <c r="E385" t="e">
        <v>#VALUE!</v>
      </c>
    </row>
    <row r="386" spans="1:5">
      <c r="A386" s="2">
        <v>7302</v>
      </c>
      <c r="B386" s="9" t="s">
        <v>386</v>
      </c>
      <c r="C386" s="3">
        <v>46</v>
      </c>
      <c r="D386" t="e">
        <f>FIND("(B)",B386,1)</f>
        <v>#VALUE!</v>
      </c>
      <c r="E386" t="e">
        <v>#VALUE!</v>
      </c>
    </row>
    <row r="387" spans="1:5" ht="22.5">
      <c r="A387" s="2">
        <v>7303</v>
      </c>
      <c r="B387" s="6" t="s">
        <v>387</v>
      </c>
      <c r="C387" s="3">
        <v>58</v>
      </c>
      <c r="D387" t="e">
        <f>FIND("(B)",B387,1)</f>
        <v>#VALUE!</v>
      </c>
      <c r="E387" t="e">
        <v>#VALUE!</v>
      </c>
    </row>
    <row r="388" spans="1:5" ht="22.5">
      <c r="A388" s="2">
        <v>7304</v>
      </c>
      <c r="B388" s="6" t="s">
        <v>388</v>
      </c>
      <c r="C388" s="3">
        <v>28</v>
      </c>
      <c r="D388" t="e">
        <f>FIND("(B)",B388,1)</f>
        <v>#VALUE!</v>
      </c>
      <c r="E388" t="e">
        <v>#VALUE!</v>
      </c>
    </row>
    <row r="389" spans="1:5" ht="33.75">
      <c r="A389" s="2">
        <v>7305</v>
      </c>
      <c r="B389" s="6" t="s">
        <v>389</v>
      </c>
      <c r="C389" s="3">
        <v>46</v>
      </c>
      <c r="D389" t="e">
        <f>FIND("(B)",B389,1)</f>
        <v>#VALUE!</v>
      </c>
      <c r="E389" t="e">
        <v>#VALUE!</v>
      </c>
    </row>
    <row r="390" spans="1:5" ht="33.75">
      <c r="A390" s="2">
        <v>7306</v>
      </c>
      <c r="B390" s="6" t="s">
        <v>390</v>
      </c>
      <c r="C390" s="3">
        <v>45</v>
      </c>
      <c r="D390" t="e">
        <f>FIND("(B)",B390,1)</f>
        <v>#VALUE!</v>
      </c>
      <c r="E390" t="e">
        <v>#VALUE!</v>
      </c>
    </row>
    <row r="391" spans="1:5" ht="22.5">
      <c r="A391" s="2">
        <v>7307</v>
      </c>
      <c r="B391" s="6" t="s">
        <v>391</v>
      </c>
      <c r="C391" s="3">
        <v>46</v>
      </c>
      <c r="D391" t="e">
        <f>FIND("(B)",B391,1)</f>
        <v>#VALUE!</v>
      </c>
      <c r="E391" t="e">
        <v>#VALUE!</v>
      </c>
    </row>
    <row r="392" spans="1:5" ht="22.5">
      <c r="A392" s="2">
        <v>7308</v>
      </c>
      <c r="B392" s="6" t="s">
        <v>392</v>
      </c>
      <c r="C392" s="3">
        <v>47</v>
      </c>
      <c r="D392" t="e">
        <f>FIND("(B)",B392,1)</f>
        <v>#VALUE!</v>
      </c>
      <c r="E392" t="e">
        <v>#VALUE!</v>
      </c>
    </row>
    <row r="393" spans="1:5" ht="22.5">
      <c r="A393" s="2">
        <v>7309</v>
      </c>
      <c r="B393" s="6" t="s">
        <v>393</v>
      </c>
      <c r="C393" s="3">
        <v>29</v>
      </c>
      <c r="D393" t="e">
        <f>FIND("(B)",B393,1)</f>
        <v>#VALUE!</v>
      </c>
      <c r="E393" t="e">
        <v>#VALUE!</v>
      </c>
    </row>
    <row r="394" spans="1:5" ht="22.5">
      <c r="A394" s="2">
        <v>7401</v>
      </c>
      <c r="B394" s="6" t="s">
        <v>409</v>
      </c>
      <c r="C394" s="3">
        <v>55</v>
      </c>
      <c r="D394" t="e">
        <f>FIND("(B)",B394,1)</f>
        <v>#VALUE!</v>
      </c>
      <c r="E394" t="e">
        <v>#VALUE!</v>
      </c>
    </row>
    <row r="395" spans="1:5" ht="22.5">
      <c r="A395" s="2">
        <v>7402</v>
      </c>
      <c r="B395" s="6" t="s">
        <v>410</v>
      </c>
      <c r="C395" s="3">
        <v>13</v>
      </c>
      <c r="D395" t="e">
        <f>FIND("(B)",B395,1)</f>
        <v>#VALUE!</v>
      </c>
      <c r="E395" t="e">
        <v>#VALUE!</v>
      </c>
    </row>
    <row r="396" spans="1:5" ht="22.5">
      <c r="A396" s="2">
        <v>7403</v>
      </c>
      <c r="B396" s="6" t="s">
        <v>411</v>
      </c>
      <c r="C396" s="3">
        <v>25</v>
      </c>
      <c r="D396" t="e">
        <f>FIND("(B)",B396,1)</f>
        <v>#VALUE!</v>
      </c>
      <c r="E396" t="e">
        <v>#VALUE!</v>
      </c>
    </row>
    <row r="397" spans="1:5" ht="21.75">
      <c r="A397" s="2">
        <v>7404</v>
      </c>
      <c r="B397" s="6" t="s">
        <v>412</v>
      </c>
      <c r="C397" s="3">
        <v>24</v>
      </c>
      <c r="D397" t="e">
        <f>FIND("(B)",B397,1)</f>
        <v>#VALUE!</v>
      </c>
      <c r="E397" t="e">
        <v>#VALUE!</v>
      </c>
    </row>
    <row r="398" spans="1:5" ht="22.5">
      <c r="A398" s="2">
        <v>7405</v>
      </c>
      <c r="B398" s="6" t="s">
        <v>413</v>
      </c>
      <c r="C398" s="3">
        <v>9</v>
      </c>
      <c r="D398" t="e">
        <f>FIND("(B)",B398,1)</f>
        <v>#VALUE!</v>
      </c>
      <c r="E398" t="e">
        <v>#VALUE!</v>
      </c>
    </row>
    <row r="399" spans="1:5" ht="22.5">
      <c r="A399" s="2">
        <v>7406</v>
      </c>
      <c r="B399" s="6" t="s">
        <v>414</v>
      </c>
      <c r="C399" s="3">
        <v>19</v>
      </c>
      <c r="D399" t="e">
        <f>FIND("(B)",B399,1)</f>
        <v>#VALUE!</v>
      </c>
      <c r="E399" t="e">
        <v>#VALUE!</v>
      </c>
    </row>
    <row r="400" spans="1:5" ht="33.75">
      <c r="A400" s="2">
        <v>7407</v>
      </c>
      <c r="B400" s="6" t="s">
        <v>415</v>
      </c>
      <c r="C400" s="3">
        <v>19</v>
      </c>
      <c r="D400" t="e">
        <f>FIND("(B)",B400,1)</f>
        <v>#VALUE!</v>
      </c>
      <c r="E400" t="e">
        <v>#VALUE!</v>
      </c>
    </row>
    <row r="401" spans="1:5" ht="22.5">
      <c r="A401" s="2">
        <v>7408</v>
      </c>
      <c r="B401" s="6" t="s">
        <v>416</v>
      </c>
      <c r="C401" s="3">
        <v>14</v>
      </c>
      <c r="D401" t="e">
        <f>FIND("(B)",B401,1)</f>
        <v>#VALUE!</v>
      </c>
      <c r="E401" t="e">
        <v>#VALUE!</v>
      </c>
    </row>
    <row r="402" spans="1:5" ht="22.5">
      <c r="A402" s="2">
        <v>7409</v>
      </c>
      <c r="B402" s="6" t="s">
        <v>417</v>
      </c>
      <c r="C402" s="3">
        <v>35</v>
      </c>
      <c r="D402" t="e">
        <f>FIND("(B)",B402,1)</f>
        <v>#VALUE!</v>
      </c>
      <c r="E402" t="e">
        <v>#VALUE!</v>
      </c>
    </row>
    <row r="403" spans="1:5" ht="22.5">
      <c r="A403" s="2">
        <v>7410</v>
      </c>
      <c r="B403" s="6" t="s">
        <v>418</v>
      </c>
      <c r="C403" s="3">
        <v>26</v>
      </c>
      <c r="D403" t="e">
        <f>FIND("(B)",B403,1)</f>
        <v>#VALUE!</v>
      </c>
      <c r="E403" t="e">
        <v>#VALUE!</v>
      </c>
    </row>
    <row r="404" spans="1:5" ht="22.5">
      <c r="A404" s="2">
        <v>7411</v>
      </c>
      <c r="B404" s="6" t="s">
        <v>419</v>
      </c>
      <c r="C404" s="3">
        <v>41</v>
      </c>
      <c r="D404" t="e">
        <f>FIND("(B)",B404,1)</f>
        <v>#VALUE!</v>
      </c>
      <c r="E404" t="e">
        <v>#VALUE!</v>
      </c>
    </row>
    <row r="405" spans="1:5" ht="22.5">
      <c r="A405" s="2">
        <v>7412</v>
      </c>
      <c r="B405" s="6" t="s">
        <v>420</v>
      </c>
      <c r="C405" s="3">
        <v>48</v>
      </c>
      <c r="D405" t="e">
        <f>FIND("(B)",B405,1)</f>
        <v>#VALUE!</v>
      </c>
      <c r="E405" t="e">
        <v>#VALUE!</v>
      </c>
    </row>
    <row r="406" spans="1:5" ht="22.5">
      <c r="A406" s="2">
        <v>8001</v>
      </c>
      <c r="B406" s="6" t="s">
        <v>425</v>
      </c>
      <c r="C406" s="3">
        <v>70</v>
      </c>
      <c r="D406" t="e">
        <f>FIND("(B)",B406,1)</f>
        <v>#VALUE!</v>
      </c>
      <c r="E406" t="e">
        <v>#VALUE!</v>
      </c>
    </row>
    <row r="407" spans="1:5" ht="22.5">
      <c r="A407" s="2">
        <v>8002</v>
      </c>
      <c r="B407" s="6" t="s">
        <v>426</v>
      </c>
      <c r="C407" s="3">
        <v>48</v>
      </c>
      <c r="D407" t="e">
        <f>FIND("(B)",B407,1)</f>
        <v>#VALUE!</v>
      </c>
      <c r="E407" t="e">
        <v>#VALUE!</v>
      </c>
    </row>
    <row r="408" spans="1:5" ht="33.75">
      <c r="A408" s="2">
        <v>8003</v>
      </c>
      <c r="B408" s="6" t="s">
        <v>427</v>
      </c>
      <c r="C408" s="3">
        <v>50</v>
      </c>
      <c r="D408" t="e">
        <f>FIND("(B)",B408,1)</f>
        <v>#VALUE!</v>
      </c>
      <c r="E408" t="e">
        <v>#VALUE!</v>
      </c>
    </row>
    <row r="409" spans="1:5">
      <c r="A409" s="2">
        <v>8004</v>
      </c>
      <c r="B409" s="9" t="s">
        <v>428</v>
      </c>
      <c r="C409" s="3">
        <v>60</v>
      </c>
      <c r="D409" t="e">
        <f>FIND("(B)",B409,1)</f>
        <v>#VALUE!</v>
      </c>
      <c r="E409" t="e">
        <v>#VALUE!</v>
      </c>
    </row>
    <row r="410" spans="1:5">
      <c r="A410" s="2">
        <v>8005</v>
      </c>
      <c r="B410" s="9" t="s">
        <v>429</v>
      </c>
      <c r="C410" s="3">
        <v>39</v>
      </c>
      <c r="D410" t="e">
        <f>FIND("(B)",B410,1)</f>
        <v>#VALUE!</v>
      </c>
      <c r="E410" t="e">
        <v>#VALUE!</v>
      </c>
    </row>
    <row r="411" spans="1:5" ht="22.5">
      <c r="A411" s="2">
        <v>8006</v>
      </c>
      <c r="B411" s="6" t="s">
        <v>430</v>
      </c>
      <c r="C411" s="3">
        <v>60</v>
      </c>
      <c r="D411" t="e">
        <f>FIND("(B)",B411,1)</f>
        <v>#VALUE!</v>
      </c>
      <c r="E411" t="e">
        <v>#VALUE!</v>
      </c>
    </row>
    <row r="412" spans="1:5">
      <c r="A412" s="2">
        <v>8007</v>
      </c>
      <c r="B412" s="9" t="s">
        <v>431</v>
      </c>
      <c r="C412" s="3">
        <v>10</v>
      </c>
      <c r="D412" t="e">
        <f>FIND("(B)",B412,1)</f>
        <v>#VALUE!</v>
      </c>
      <c r="E412" t="e">
        <v>#VALUE!</v>
      </c>
    </row>
    <row r="413" spans="1:5" ht="22.5">
      <c r="A413" s="2">
        <v>8008</v>
      </c>
      <c r="B413" s="6" t="s">
        <v>432</v>
      </c>
      <c r="C413" s="3">
        <v>21</v>
      </c>
      <c r="D413" t="e">
        <f>FIND("(B)",B413,1)</f>
        <v>#VALUE!</v>
      </c>
      <c r="E413" t="e">
        <v>#VALUE!</v>
      </c>
    </row>
    <row r="414" spans="1:5">
      <c r="A414" s="2">
        <v>8009</v>
      </c>
      <c r="B414" s="9" t="s">
        <v>433</v>
      </c>
      <c r="C414" s="3">
        <v>18</v>
      </c>
      <c r="D414" t="e">
        <f>FIND("(B)",B414,1)</f>
        <v>#VALUE!</v>
      </c>
      <c r="E414" t="e">
        <v>#VALUE!</v>
      </c>
    </row>
    <row r="415" spans="1:5" ht="21.75">
      <c r="A415" s="2">
        <v>8010</v>
      </c>
      <c r="B415" s="6" t="s">
        <v>434</v>
      </c>
      <c r="C415" s="3">
        <v>48</v>
      </c>
      <c r="D415" t="e">
        <f>FIND("(B)",B415,1)</f>
        <v>#VALUE!</v>
      </c>
      <c r="E415" t="e">
        <v>#VALUE!</v>
      </c>
    </row>
    <row r="416" spans="1:5" ht="22.5">
      <c r="A416" s="2">
        <v>8011</v>
      </c>
      <c r="B416" s="6" t="s">
        <v>435</v>
      </c>
      <c r="C416" s="3">
        <v>60</v>
      </c>
      <c r="D416" t="e">
        <f>FIND("(B)",B416,1)</f>
        <v>#VALUE!</v>
      </c>
      <c r="E416" t="e">
        <v>#VALUE!</v>
      </c>
    </row>
    <row r="417" spans="1:5" ht="22.5">
      <c r="A417" s="2">
        <v>8012</v>
      </c>
      <c r="B417" s="6" t="s">
        <v>436</v>
      </c>
      <c r="C417" s="3">
        <v>60</v>
      </c>
      <c r="D417" t="e">
        <f>FIND("(B)",B417,1)</f>
        <v>#VALUE!</v>
      </c>
      <c r="E417" t="e">
        <v>#VALUE!</v>
      </c>
    </row>
    <row r="418" spans="1:5">
      <c r="A418" s="2">
        <v>8013</v>
      </c>
      <c r="B418" s="9" t="s">
        <v>437</v>
      </c>
      <c r="C418" s="3">
        <v>39</v>
      </c>
      <c r="D418" t="e">
        <f>FIND("(B)",B418,1)</f>
        <v>#VALUE!</v>
      </c>
      <c r="E418" t="e">
        <v>#VALUE!</v>
      </c>
    </row>
    <row r="419" spans="1:5" ht="33.75">
      <c r="A419" s="2">
        <v>8014</v>
      </c>
      <c r="B419" s="6" t="s">
        <v>438</v>
      </c>
      <c r="C419" s="3">
        <v>39</v>
      </c>
      <c r="D419" t="e">
        <f>FIND("(B)",B419,1)</f>
        <v>#VALUE!</v>
      </c>
      <c r="E419" t="e">
        <v>#VALUE!</v>
      </c>
    </row>
    <row r="420" spans="1:5" ht="33.75">
      <c r="A420" s="2">
        <v>8101</v>
      </c>
      <c r="B420" s="6" t="s">
        <v>439</v>
      </c>
      <c r="C420" s="3">
        <v>52</v>
      </c>
      <c r="D420" t="e">
        <f>FIND("(B)",B420,1)</f>
        <v>#VALUE!</v>
      </c>
      <c r="E420" t="e">
        <v>#VALUE!</v>
      </c>
    </row>
    <row r="421" spans="1:5" ht="21.75">
      <c r="A421" s="2">
        <v>8102</v>
      </c>
      <c r="B421" s="6" t="s">
        <v>440</v>
      </c>
      <c r="C421" s="3">
        <v>24</v>
      </c>
      <c r="D421" t="e">
        <f>FIND("(B)",B421,1)</f>
        <v>#VALUE!</v>
      </c>
      <c r="E421" t="e">
        <v>#VALUE!</v>
      </c>
    </row>
    <row r="422" spans="1:5" ht="22.5">
      <c r="A422" s="2">
        <v>8103</v>
      </c>
      <c r="B422" s="6" t="s">
        <v>441</v>
      </c>
      <c r="C422" s="3">
        <v>42</v>
      </c>
      <c r="D422" t="e">
        <f>FIND("(B)",B422,1)</f>
        <v>#VALUE!</v>
      </c>
      <c r="E422" t="e">
        <v>#VALUE!</v>
      </c>
    </row>
    <row r="423" spans="1:5" ht="22.5">
      <c r="A423" s="2">
        <v>8104</v>
      </c>
      <c r="B423" s="6" t="s">
        <v>442</v>
      </c>
      <c r="C423" s="3">
        <v>36</v>
      </c>
      <c r="D423" t="e">
        <f>FIND("(B)",B423,1)</f>
        <v>#VALUE!</v>
      </c>
      <c r="E423" t="e">
        <v>#VALUE!</v>
      </c>
    </row>
    <row r="424" spans="1:5" ht="22.5">
      <c r="A424" s="2">
        <v>8105</v>
      </c>
      <c r="B424" s="6" t="s">
        <v>443</v>
      </c>
      <c r="C424" s="3">
        <v>22</v>
      </c>
      <c r="D424" t="e">
        <f>FIND("(B)",B424,1)</f>
        <v>#VALUE!</v>
      </c>
      <c r="E424" t="e">
        <v>#VALUE!</v>
      </c>
    </row>
    <row r="425" spans="1:5" ht="22.5">
      <c r="A425" s="2">
        <v>8106</v>
      </c>
      <c r="B425" s="6" t="s">
        <v>444</v>
      </c>
      <c r="C425" s="3">
        <v>74</v>
      </c>
      <c r="D425" t="e">
        <f>FIND("(B)",B425,1)</f>
        <v>#VALUE!</v>
      </c>
      <c r="E425" t="e">
        <v>#VALUE!</v>
      </c>
    </row>
    <row r="426" spans="1:5" ht="22.5">
      <c r="A426" s="2">
        <v>8107</v>
      </c>
      <c r="B426" s="6" t="s">
        <v>445</v>
      </c>
      <c r="C426" s="3">
        <v>61</v>
      </c>
      <c r="D426" t="e">
        <f>FIND("(B)",B426,1)</f>
        <v>#VALUE!</v>
      </c>
      <c r="E426" t="e">
        <v>#VALUE!</v>
      </c>
    </row>
    <row r="427" spans="1:5" ht="22.5">
      <c r="A427" s="2">
        <v>8108</v>
      </c>
      <c r="B427" s="6" t="s">
        <v>446</v>
      </c>
      <c r="C427" s="3">
        <v>19</v>
      </c>
      <c r="D427" t="e">
        <f>FIND("(B)",B427,1)</f>
        <v>#VALUE!</v>
      </c>
      <c r="E427" t="e">
        <v>#VALUE!</v>
      </c>
    </row>
    <row r="428" spans="1:5" ht="22.5">
      <c r="A428" s="2">
        <v>8109</v>
      </c>
      <c r="B428" s="6" t="s">
        <v>447</v>
      </c>
      <c r="C428" s="3">
        <v>33</v>
      </c>
      <c r="D428" t="e">
        <f>FIND("(B)",B428,1)</f>
        <v>#VALUE!</v>
      </c>
      <c r="E428" t="e">
        <v>#VALUE!</v>
      </c>
    </row>
    <row r="429" spans="1:5" ht="22.5">
      <c r="A429" s="2">
        <v>8110</v>
      </c>
      <c r="B429" s="6" t="s">
        <v>448</v>
      </c>
      <c r="C429" s="3">
        <v>48</v>
      </c>
      <c r="D429" t="e">
        <f>FIND("(B)",B429,1)</f>
        <v>#VALUE!</v>
      </c>
      <c r="E429" t="e">
        <v>#VALUE!</v>
      </c>
    </row>
    <row r="430" spans="1:5" ht="22.5">
      <c r="A430" s="2">
        <v>8111</v>
      </c>
      <c r="B430" s="6" t="s">
        <v>449</v>
      </c>
      <c r="C430" s="3">
        <v>40</v>
      </c>
      <c r="D430" t="e">
        <f>FIND("(B)",B430,1)</f>
        <v>#VALUE!</v>
      </c>
      <c r="E430" t="e">
        <v>#VALUE!</v>
      </c>
    </row>
    <row r="431" spans="1:5" ht="33.75">
      <c r="A431" s="2">
        <v>8112</v>
      </c>
      <c r="B431" s="6" t="s">
        <v>450</v>
      </c>
      <c r="C431" s="3">
        <v>42</v>
      </c>
      <c r="D431" t="e">
        <f>FIND("(B)",B431,1)</f>
        <v>#VALUE!</v>
      </c>
      <c r="E431" t="e">
        <v>#VALUE!</v>
      </c>
    </row>
    <row r="432" spans="1:5" ht="22.5">
      <c r="A432" s="2">
        <v>8301</v>
      </c>
      <c r="B432" s="6" t="s">
        <v>453</v>
      </c>
      <c r="C432" s="3">
        <v>11</v>
      </c>
      <c r="D432" t="e">
        <f>FIND("(B)",B432,1)</f>
        <v>#VALUE!</v>
      </c>
      <c r="E432" t="e">
        <v>#VALUE!</v>
      </c>
    </row>
    <row r="433" spans="1:5" ht="22.5">
      <c r="A433" s="2">
        <v>8302</v>
      </c>
      <c r="B433" s="6" t="s">
        <v>454</v>
      </c>
      <c r="C433" s="3">
        <v>11</v>
      </c>
      <c r="D433" t="e">
        <f>FIND("(B)",B433,1)</f>
        <v>#VALUE!</v>
      </c>
      <c r="E433" t="e">
        <v>#VALUE!</v>
      </c>
    </row>
    <row r="434" spans="1:5" ht="22.5">
      <c r="A434" s="2">
        <v>8401</v>
      </c>
      <c r="B434" s="6" t="s">
        <v>455</v>
      </c>
      <c r="C434" s="3">
        <v>59</v>
      </c>
      <c r="D434" t="e">
        <f>FIND("(B)",B434,1)</f>
        <v>#VALUE!</v>
      </c>
      <c r="E434" t="e">
        <v>#VALUE!</v>
      </c>
    </row>
    <row r="435" spans="1:5" ht="22.5">
      <c r="A435" s="2">
        <v>8402</v>
      </c>
      <c r="B435" s="6" t="s">
        <v>456</v>
      </c>
      <c r="C435" s="3">
        <v>42</v>
      </c>
      <c r="D435" t="e">
        <f>FIND("(B)",B435,1)</f>
        <v>#VALUE!</v>
      </c>
      <c r="E435" t="e">
        <v>#VALUE!</v>
      </c>
    </row>
    <row r="436" spans="1:5" ht="22.5">
      <c r="A436" s="2">
        <v>8403</v>
      </c>
      <c r="B436" s="6" t="s">
        <v>457</v>
      </c>
      <c r="C436" s="3">
        <v>39</v>
      </c>
      <c r="D436" t="e">
        <f>FIND("(B)",B436,1)</f>
        <v>#VALUE!</v>
      </c>
      <c r="E436" t="e">
        <v>#VALUE!</v>
      </c>
    </row>
    <row r="437" spans="1:5" ht="22.5">
      <c r="A437" s="2">
        <v>8404</v>
      </c>
      <c r="B437" s="6" t="s">
        <v>458</v>
      </c>
      <c r="C437" s="3">
        <v>39</v>
      </c>
      <c r="D437" t="e">
        <f>FIND("(B)",B437,1)</f>
        <v>#VALUE!</v>
      </c>
      <c r="E437" t="e">
        <v>#VALUE!</v>
      </c>
    </row>
    <row r="438" spans="1:5" ht="22.5">
      <c r="A438" s="2">
        <v>8405</v>
      </c>
      <c r="B438" s="6" t="s">
        <v>459</v>
      </c>
      <c r="C438" s="3">
        <v>50</v>
      </c>
      <c r="D438" t="e">
        <f>FIND("(B)",B438,1)</f>
        <v>#VALUE!</v>
      </c>
      <c r="E438" t="e">
        <v>#VALUE!</v>
      </c>
    </row>
    <row r="439" spans="1:5" ht="22.5">
      <c r="A439" s="2">
        <v>8406</v>
      </c>
      <c r="B439" s="6" t="s">
        <v>460</v>
      </c>
      <c r="C439" s="3">
        <v>31</v>
      </c>
      <c r="D439" t="e">
        <f>FIND("(B)",B439,1)</f>
        <v>#VALUE!</v>
      </c>
      <c r="E439" t="e">
        <v>#VALUE!</v>
      </c>
    </row>
    <row r="440" spans="1:5" ht="21.75">
      <c r="A440" s="2">
        <v>8407</v>
      </c>
      <c r="B440" s="6" t="s">
        <v>461</v>
      </c>
      <c r="C440" s="3">
        <v>43</v>
      </c>
      <c r="D440" t="e">
        <f>FIND("(B)",B440,1)</f>
        <v>#VALUE!</v>
      </c>
      <c r="E440" t="e">
        <v>#VALUE!</v>
      </c>
    </row>
    <row r="441" spans="1:5" ht="22.5">
      <c r="A441" s="2">
        <v>8408</v>
      </c>
      <c r="B441" s="6" t="s">
        <v>462</v>
      </c>
      <c r="C441" s="3">
        <v>39</v>
      </c>
      <c r="D441" t="e">
        <f>FIND("(B)",B441,1)</f>
        <v>#VALUE!</v>
      </c>
      <c r="E441" t="e">
        <v>#VALUE!</v>
      </c>
    </row>
    <row r="442" spans="1:5" ht="22.5">
      <c r="A442" s="2">
        <v>8409</v>
      </c>
      <c r="B442" s="6" t="s">
        <v>463</v>
      </c>
      <c r="C442" s="3">
        <v>40</v>
      </c>
      <c r="D442" t="e">
        <f>FIND("(B)",B442,1)</f>
        <v>#VALUE!</v>
      </c>
      <c r="E442" t="e">
        <v>#VALUE!</v>
      </c>
    </row>
    <row r="443" spans="1:5" ht="22.5">
      <c r="A443" s="2">
        <v>8410</v>
      </c>
      <c r="B443" s="6" t="s">
        <v>464</v>
      </c>
      <c r="C443" s="3">
        <v>37</v>
      </c>
      <c r="D443" t="e">
        <f>FIND("(B)",B443,1)</f>
        <v>#VALUE!</v>
      </c>
      <c r="E443" t="e">
        <v>#VALUE!</v>
      </c>
    </row>
    <row r="444" spans="1:5" ht="22.5">
      <c r="A444" s="2">
        <v>8411</v>
      </c>
      <c r="B444" s="6" t="s">
        <v>465</v>
      </c>
      <c r="C444" s="3">
        <v>40</v>
      </c>
      <c r="D444" t="e">
        <f>FIND("(B)",B444,1)</f>
        <v>#VALUE!</v>
      </c>
      <c r="E444" t="e">
        <v>#VALUE!</v>
      </c>
    </row>
    <row r="445" spans="1:5" ht="22.5">
      <c r="A445" s="2">
        <v>8412</v>
      </c>
      <c r="B445" s="6" t="s">
        <v>466</v>
      </c>
      <c r="C445" s="3">
        <v>48</v>
      </c>
      <c r="D445" t="e">
        <f>FIND("(B)",B445,1)</f>
        <v>#VALUE!</v>
      </c>
      <c r="E445" t="e">
        <v>#VALUE!</v>
      </c>
    </row>
    <row r="446" spans="1:5" ht="22.5">
      <c r="A446" s="2">
        <v>8413</v>
      </c>
      <c r="B446" s="6" t="s">
        <v>467</v>
      </c>
      <c r="C446" s="3">
        <v>44</v>
      </c>
      <c r="D446" t="e">
        <f>FIND("(B)",B446,1)</f>
        <v>#VALUE!</v>
      </c>
      <c r="E446" t="e">
        <v>#VALUE!</v>
      </c>
    </row>
    <row r="447" spans="1:5" ht="22.5">
      <c r="A447" s="2">
        <v>8414</v>
      </c>
      <c r="B447" s="6" t="s">
        <v>468</v>
      </c>
      <c r="C447" s="3">
        <v>51</v>
      </c>
      <c r="D447" t="e">
        <f>FIND("(B)",B447,1)</f>
        <v>#VALUE!</v>
      </c>
      <c r="E447" t="e">
        <v>#VALUE!</v>
      </c>
    </row>
    <row r="448" spans="1:5" ht="22.5">
      <c r="A448" s="2">
        <v>8415</v>
      </c>
      <c r="B448" s="6" t="s">
        <v>469</v>
      </c>
      <c r="C448" s="3">
        <v>48</v>
      </c>
      <c r="D448" t="e">
        <f>FIND("(B)",B448,1)</f>
        <v>#VALUE!</v>
      </c>
      <c r="E448" t="e">
        <v>#VALUE!</v>
      </c>
    </row>
    <row r="449" spans="1:5" ht="22.5">
      <c r="A449" s="2">
        <v>8416</v>
      </c>
      <c r="B449" s="6" t="s">
        <v>470</v>
      </c>
      <c r="C449" s="3">
        <v>23</v>
      </c>
      <c r="D449" t="e">
        <f>FIND("(B)",B449,1)</f>
        <v>#VALUE!</v>
      </c>
      <c r="E449" t="e">
        <v>#VALUE!</v>
      </c>
    </row>
    <row r="450" spans="1:5" ht="22.5">
      <c r="A450" s="2">
        <v>8417</v>
      </c>
      <c r="B450" s="6" t="s">
        <v>471</v>
      </c>
      <c r="C450" s="3">
        <v>40</v>
      </c>
      <c r="D450" t="e">
        <f>FIND("(B)",B450,1)</f>
        <v>#VALUE!</v>
      </c>
      <c r="E450" t="e">
        <v>#VALUE!</v>
      </c>
    </row>
    <row r="451" spans="1:5" ht="22.5">
      <c r="A451" s="2">
        <v>8418</v>
      </c>
      <c r="B451" s="6" t="s">
        <v>472</v>
      </c>
      <c r="C451" s="3">
        <v>37</v>
      </c>
      <c r="D451" t="e">
        <f>FIND("(B)",B451,1)</f>
        <v>#VALUE!</v>
      </c>
      <c r="E451" t="e">
        <v>#VALUE!</v>
      </c>
    </row>
    <row r="452" spans="1:5" ht="22.5">
      <c r="A452" s="2">
        <v>8801</v>
      </c>
      <c r="B452" s="6" t="s">
        <v>473</v>
      </c>
      <c r="C452" s="3">
        <v>46</v>
      </c>
      <c r="D452" t="e">
        <f>FIND("(B)",B452,1)</f>
        <v>#VALUE!</v>
      </c>
      <c r="E452" t="e">
        <v>#VALUE!</v>
      </c>
    </row>
    <row r="453" spans="1:5" ht="33.75">
      <c r="A453" s="2">
        <v>8802</v>
      </c>
      <c r="B453" s="6" t="s">
        <v>474</v>
      </c>
      <c r="C453" s="3">
        <v>48</v>
      </c>
      <c r="D453" t="e">
        <f>FIND("(B)",B453,1)</f>
        <v>#VALUE!</v>
      </c>
      <c r="E453" t="e">
        <v>#VALUE!</v>
      </c>
    </row>
    <row r="454" spans="1:5">
      <c r="A454" s="2">
        <v>8803</v>
      </c>
      <c r="B454" s="9" t="s">
        <v>475</v>
      </c>
      <c r="C454" s="3">
        <v>59</v>
      </c>
      <c r="D454" t="e">
        <f>FIND("(B)",B454,1)</f>
        <v>#VALUE!</v>
      </c>
      <c r="E454" t="e">
        <v>#VALUE!</v>
      </c>
    </row>
    <row r="455" spans="1:5" ht="21.75">
      <c r="A455" s="2">
        <v>8804</v>
      </c>
      <c r="B455" s="6" t="s">
        <v>476</v>
      </c>
      <c r="C455" s="3">
        <v>56</v>
      </c>
      <c r="D455" t="e">
        <f>FIND("(B)",B455,1)</f>
        <v>#VALUE!</v>
      </c>
      <c r="E455" t="e">
        <v>#VALUE!</v>
      </c>
    </row>
    <row r="456" spans="1:5">
      <c r="A456" s="2">
        <v>8805</v>
      </c>
      <c r="B456" s="9" t="s">
        <v>477</v>
      </c>
      <c r="C456" s="3">
        <v>42</v>
      </c>
      <c r="D456" t="e">
        <f>FIND("(B)",B456,1)</f>
        <v>#VALUE!</v>
      </c>
      <c r="E456" t="e">
        <v>#VALUE!</v>
      </c>
    </row>
    <row r="457" spans="1:5" ht="22.5">
      <c r="A457" s="2">
        <v>8806</v>
      </c>
      <c r="B457" s="6" t="s">
        <v>478</v>
      </c>
      <c r="C457" s="3">
        <v>49</v>
      </c>
      <c r="D457" t="e">
        <f>FIND("(B)",B457,1)</f>
        <v>#VALUE!</v>
      </c>
      <c r="E457" t="e">
        <v>#VALUE!</v>
      </c>
    </row>
    <row r="458" spans="1:5" ht="22.5">
      <c r="A458" s="2">
        <v>8807</v>
      </c>
      <c r="B458" s="6" t="s">
        <v>479</v>
      </c>
      <c r="C458" s="3">
        <v>65</v>
      </c>
      <c r="D458" t="e">
        <f>FIND("(B)",B458,1)</f>
        <v>#VALUE!</v>
      </c>
      <c r="E458" t="e">
        <v>#VALUE!</v>
      </c>
    </row>
    <row r="459" spans="1:5">
      <c r="A459" s="2">
        <v>8808</v>
      </c>
      <c r="B459" s="9" t="s">
        <v>480</v>
      </c>
      <c r="C459" s="3">
        <v>48</v>
      </c>
      <c r="D459" t="e">
        <f>FIND("(B)",B459,1)</f>
        <v>#VALUE!</v>
      </c>
      <c r="E459" t="e">
        <v>#VALUE!</v>
      </c>
    </row>
    <row r="460" spans="1:5" ht="33.75">
      <c r="A460" s="2">
        <v>8809</v>
      </c>
      <c r="B460" s="6" t="s">
        <v>481</v>
      </c>
      <c r="C460" s="3">
        <v>61</v>
      </c>
      <c r="D460" t="e">
        <f>FIND("(B)",B460,1)</f>
        <v>#VALUE!</v>
      </c>
      <c r="E460" t="e">
        <v>#VALUE!</v>
      </c>
    </row>
    <row r="461" spans="1:5" ht="33.75">
      <c r="A461" s="2">
        <v>8810</v>
      </c>
      <c r="B461" s="6" t="s">
        <v>482</v>
      </c>
      <c r="C461" s="3">
        <v>85</v>
      </c>
      <c r="D461" t="e">
        <f>FIND("(B)",B461,1)</f>
        <v>#VALUE!</v>
      </c>
      <c r="E461" t="e">
        <v>#VALUE!</v>
      </c>
    </row>
    <row r="462" spans="1:5">
      <c r="A462" s="2">
        <v>8811</v>
      </c>
      <c r="B462" s="9" t="s">
        <v>483</v>
      </c>
      <c r="C462" s="3">
        <v>48</v>
      </c>
      <c r="D462" t="e">
        <f>FIND("(B)",B462,1)</f>
        <v>#VALUE!</v>
      </c>
      <c r="E462" t="e">
        <v>#VALUE!</v>
      </c>
    </row>
    <row r="463" spans="1:5" ht="22.5">
      <c r="A463" s="2">
        <v>8901</v>
      </c>
      <c r="B463" s="6" t="s">
        <v>484</v>
      </c>
      <c r="C463" s="3">
        <v>105</v>
      </c>
      <c r="D463" t="e">
        <f>FIND("(B)",B463,1)</f>
        <v>#VALUE!</v>
      </c>
      <c r="E463" t="e">
        <v>#VALUE!</v>
      </c>
    </row>
    <row r="464" spans="1:5" ht="22.5">
      <c r="A464" s="2">
        <v>8902</v>
      </c>
      <c r="B464" s="6" t="s">
        <v>485</v>
      </c>
      <c r="C464" s="3">
        <v>38</v>
      </c>
      <c r="D464" t="e">
        <f>FIND("(B)",B464,1)</f>
        <v>#VALUE!</v>
      </c>
      <c r="E464" t="e">
        <v>#VALUE!</v>
      </c>
    </row>
    <row r="465" spans="1:5" ht="22.5">
      <c r="A465" s="2">
        <v>8903</v>
      </c>
      <c r="B465" s="6" t="s">
        <v>486</v>
      </c>
      <c r="C465" s="3">
        <v>70</v>
      </c>
      <c r="D465" t="e">
        <f>FIND("(B)",B465,1)</f>
        <v>#VALUE!</v>
      </c>
      <c r="E465" t="e">
        <v>#VALUE!</v>
      </c>
    </row>
    <row r="466" spans="1:5" ht="22.5">
      <c r="A466" s="2">
        <v>8904</v>
      </c>
      <c r="B466" s="6" t="s">
        <v>487</v>
      </c>
      <c r="C466" s="3">
        <v>63</v>
      </c>
      <c r="D466" t="e">
        <f>FIND("(B)",B466,1)</f>
        <v>#VALUE!</v>
      </c>
      <c r="E466" t="e">
        <v>#VALUE!</v>
      </c>
    </row>
    <row r="467" spans="1:5">
      <c r="A467" s="2">
        <v>8905</v>
      </c>
      <c r="B467" s="9" t="s">
        <v>488</v>
      </c>
      <c r="C467" s="3">
        <v>79</v>
      </c>
      <c r="D467" t="e">
        <f>FIND("(B)",B467,1)</f>
        <v>#VALUE!</v>
      </c>
      <c r="E467" t="e">
        <v>#VALUE!</v>
      </c>
    </row>
    <row r="468" spans="1:5" ht="33.75">
      <c r="A468" s="2">
        <v>8906</v>
      </c>
      <c r="B468" s="6" t="s">
        <v>489</v>
      </c>
      <c r="C468" s="3">
        <v>57</v>
      </c>
      <c r="D468" t="e">
        <f>FIND("(B)",B468,1)</f>
        <v>#VALUE!</v>
      </c>
      <c r="E468" t="e">
        <v>#VALUE!</v>
      </c>
    </row>
    <row r="469" spans="1:5" ht="22.5">
      <c r="A469" s="2">
        <v>8907</v>
      </c>
      <c r="B469" s="6" t="s">
        <v>490</v>
      </c>
      <c r="C469" s="3">
        <v>48</v>
      </c>
      <c r="D469" t="e">
        <f>FIND("(B)",B469,1)</f>
        <v>#VALUE!</v>
      </c>
      <c r="E469" t="e">
        <v>#VALUE!</v>
      </c>
    </row>
    <row r="470" spans="1:5">
      <c r="A470" s="2">
        <v>8908</v>
      </c>
      <c r="B470" s="9" t="s">
        <v>491</v>
      </c>
      <c r="C470" s="3">
        <v>58</v>
      </c>
      <c r="D470" t="e">
        <f>FIND("(B)",B470,1)</f>
        <v>#VALUE!</v>
      </c>
      <c r="E470" t="e">
        <v>#VALUE!</v>
      </c>
    </row>
    <row r="471" spans="1:5" ht="22.5">
      <c r="A471" s="2">
        <v>8909</v>
      </c>
      <c r="B471" s="6" t="s">
        <v>492</v>
      </c>
      <c r="C471" s="3">
        <v>55</v>
      </c>
      <c r="D471" t="e">
        <f>FIND("(B)",B471,1)</f>
        <v>#VALUE!</v>
      </c>
      <c r="E471" t="e">
        <v>#VALUE!</v>
      </c>
    </row>
    <row r="472" spans="1:5" ht="22.5">
      <c r="A472" s="2">
        <v>8910</v>
      </c>
      <c r="B472" s="6" t="s">
        <v>493</v>
      </c>
      <c r="C472" s="3">
        <v>58</v>
      </c>
      <c r="D472" t="e">
        <f>FIND("(B)",B472,1)</f>
        <v>#VALUE!</v>
      </c>
      <c r="E472" t="e">
        <v>#VALUE!</v>
      </c>
    </row>
    <row r="473" spans="1:5" ht="33.75">
      <c r="A473" s="2">
        <v>8911</v>
      </c>
      <c r="B473" s="6" t="s">
        <v>494</v>
      </c>
      <c r="C473" s="3">
        <v>86</v>
      </c>
      <c r="D473" t="e">
        <f>FIND("(B)",B473,1)</f>
        <v>#VALUE!</v>
      </c>
      <c r="E473" t="e">
        <v>#VALUE!</v>
      </c>
    </row>
    <row r="474" spans="1:5" ht="22.5">
      <c r="A474" s="2">
        <v>9101</v>
      </c>
      <c r="B474" s="6" t="s">
        <v>495</v>
      </c>
      <c r="C474" s="3">
        <v>85</v>
      </c>
      <c r="D474" t="e">
        <f>FIND("(B)",B474,1)</f>
        <v>#VALUE!</v>
      </c>
      <c r="E474" t="e">
        <v>#VALUE!</v>
      </c>
    </row>
    <row r="475" spans="1:5" ht="22.5">
      <c r="A475" s="2">
        <v>9102</v>
      </c>
      <c r="B475" s="6" t="s">
        <v>496</v>
      </c>
      <c r="C475" s="3">
        <v>84</v>
      </c>
      <c r="D475" t="e">
        <f>FIND("(B)",B475,1)</f>
        <v>#VALUE!</v>
      </c>
      <c r="E475" t="e">
        <v>#VALUE!</v>
      </c>
    </row>
    <row r="476" spans="1:5" ht="22.5">
      <c r="A476" s="2">
        <v>9103</v>
      </c>
      <c r="B476" s="6" t="s">
        <v>497</v>
      </c>
      <c r="C476" s="3">
        <v>55</v>
      </c>
      <c r="D476" t="e">
        <f>FIND("(B)",B476,1)</f>
        <v>#VALUE!</v>
      </c>
      <c r="E476" t="e">
        <v>#VALUE!</v>
      </c>
    </row>
    <row r="477" spans="1:5" ht="22.5">
      <c r="A477" s="2">
        <v>9104</v>
      </c>
      <c r="B477" s="6" t="s">
        <v>498</v>
      </c>
      <c r="C477" s="3">
        <v>50</v>
      </c>
      <c r="D477" t="e">
        <f>FIND("(B)",B477,1)</f>
        <v>#VALUE!</v>
      </c>
      <c r="E477" t="e">
        <v>#VALUE!</v>
      </c>
    </row>
    <row r="478" spans="1:5" ht="22.5">
      <c r="A478" s="2">
        <v>9105</v>
      </c>
      <c r="B478" s="6" t="s">
        <v>499</v>
      </c>
      <c r="C478" s="3">
        <v>27</v>
      </c>
      <c r="D478" t="e">
        <f>FIND("(B)",B478,1)</f>
        <v>#VALUE!</v>
      </c>
      <c r="E478" t="e">
        <v>#VALUE!</v>
      </c>
    </row>
    <row r="479" spans="1:5" ht="33.75">
      <c r="A479" s="2">
        <v>9106</v>
      </c>
      <c r="B479" s="6" t="s">
        <v>500</v>
      </c>
      <c r="C479" s="3">
        <v>67</v>
      </c>
      <c r="D479" t="e">
        <f>FIND("(B)",B479,1)</f>
        <v>#VALUE!</v>
      </c>
      <c r="E479" t="e">
        <v>#VALUE!</v>
      </c>
    </row>
    <row r="480" spans="1:5" ht="22.5">
      <c r="A480" s="2">
        <v>9107</v>
      </c>
      <c r="B480" s="6" t="s">
        <v>501</v>
      </c>
      <c r="C480" s="3">
        <v>56</v>
      </c>
      <c r="D480" t="e">
        <f>FIND("(B)",B480,1)</f>
        <v>#VALUE!</v>
      </c>
      <c r="E480" t="e">
        <v>#VALUE!</v>
      </c>
    </row>
    <row r="481" spans="1:5" ht="22.5">
      <c r="A481" s="2">
        <v>9108</v>
      </c>
      <c r="B481" s="6" t="s">
        <v>502</v>
      </c>
      <c r="C481" s="3">
        <v>43</v>
      </c>
      <c r="D481" t="e">
        <f>FIND("(B)",B481,1)</f>
        <v>#VALUE!</v>
      </c>
      <c r="E481" t="e">
        <v>#VALUE!</v>
      </c>
    </row>
    <row r="482" spans="1:5" ht="22.5">
      <c r="A482" s="2">
        <v>9109</v>
      </c>
      <c r="B482" s="6" t="s">
        <v>503</v>
      </c>
      <c r="C482" s="3">
        <v>58</v>
      </c>
      <c r="D482" t="e">
        <f>FIND("(B)",B482,1)</f>
        <v>#VALUE!</v>
      </c>
      <c r="E482" t="e">
        <v>#VALUE!</v>
      </c>
    </row>
    <row r="483" spans="1:5" ht="22.5">
      <c r="A483" s="2">
        <v>9110</v>
      </c>
      <c r="B483" s="6" t="s">
        <v>504</v>
      </c>
      <c r="C483" s="3">
        <v>48</v>
      </c>
      <c r="D483" t="e">
        <f>FIND("(B)",B483,1)</f>
        <v>#VALUE!</v>
      </c>
      <c r="E483" t="e">
        <v>#VALUE!</v>
      </c>
    </row>
    <row r="484" spans="1:5" ht="33.75">
      <c r="A484" s="2">
        <v>9111</v>
      </c>
      <c r="B484" s="6" t="s">
        <v>505</v>
      </c>
      <c r="C484" s="3">
        <v>67</v>
      </c>
      <c r="D484" t="e">
        <f>FIND("(B)",B484,1)</f>
        <v>#VALUE!</v>
      </c>
      <c r="E484" t="e">
        <v>#VALUE!</v>
      </c>
    </row>
    <row r="485" spans="1:5" ht="22.5">
      <c r="A485" s="2">
        <v>9112</v>
      </c>
      <c r="B485" s="6" t="s">
        <v>506</v>
      </c>
      <c r="C485" s="3">
        <v>41</v>
      </c>
      <c r="D485" t="e">
        <f>FIND("(B)",B485,1)</f>
        <v>#VALUE!</v>
      </c>
      <c r="E485" t="e">
        <v>#VALUE!</v>
      </c>
    </row>
    <row r="486" spans="1:5" ht="22.5">
      <c r="A486" s="2">
        <v>9113</v>
      </c>
      <c r="B486" s="6" t="s">
        <v>507</v>
      </c>
      <c r="C486" s="3">
        <v>49</v>
      </c>
      <c r="D486" t="e">
        <f>FIND("(B)",B486,1)</f>
        <v>#VALUE!</v>
      </c>
      <c r="E486" t="e">
        <v>#VALUE!</v>
      </c>
    </row>
    <row r="487" spans="1:5" ht="22.5">
      <c r="A487" s="2">
        <v>9114</v>
      </c>
      <c r="B487" s="6" t="s">
        <v>508</v>
      </c>
      <c r="C487" s="3">
        <v>56</v>
      </c>
      <c r="D487" t="e">
        <f>FIND("(B)",B487,1)</f>
        <v>#VALUE!</v>
      </c>
      <c r="E487" t="e">
        <v>#VALUE!</v>
      </c>
    </row>
    <row r="488" spans="1:5" ht="22.5">
      <c r="A488" s="2">
        <v>9115</v>
      </c>
      <c r="B488" s="6" t="s">
        <v>509</v>
      </c>
      <c r="C488" s="3">
        <v>86</v>
      </c>
      <c r="D488" t="e">
        <f>FIND("(B)",B488,1)</f>
        <v>#VALUE!</v>
      </c>
      <c r="E488" t="e">
        <v>#VALUE!</v>
      </c>
    </row>
    <row r="489" spans="1:5" ht="22.5">
      <c r="A489" s="2">
        <v>9116</v>
      </c>
      <c r="B489" s="6" t="s">
        <v>510</v>
      </c>
      <c r="C489" s="3">
        <v>47</v>
      </c>
      <c r="D489" t="e">
        <f>FIND("(B)",B489,1)</f>
        <v>#VALUE!</v>
      </c>
      <c r="E489" t="e">
        <v>#VALUE!</v>
      </c>
    </row>
    <row r="490" spans="1:5" ht="33.75">
      <c r="A490" s="2">
        <v>9501</v>
      </c>
      <c r="B490" s="6" t="s">
        <v>511</v>
      </c>
      <c r="C490" s="3">
        <v>46</v>
      </c>
      <c r="D490" t="e">
        <f>FIND("(B)",B490,1)</f>
        <v>#VALUE!</v>
      </c>
      <c r="E490" t="e">
        <v>#VALUE!</v>
      </c>
    </row>
    <row r="491" spans="1:5" ht="22.5">
      <c r="A491" s="2">
        <v>9502</v>
      </c>
      <c r="B491" s="6" t="s">
        <v>512</v>
      </c>
      <c r="C491" s="3">
        <v>87</v>
      </c>
      <c r="D491" t="e">
        <f>FIND("(B)",B491,1)</f>
        <v>#VALUE!</v>
      </c>
      <c r="E491" t="e">
        <v>#VALUE!</v>
      </c>
    </row>
    <row r="492" spans="1:5" ht="22.5">
      <c r="A492" s="2">
        <v>9503</v>
      </c>
      <c r="B492" s="6" t="s">
        <v>513</v>
      </c>
      <c r="C492" s="3">
        <v>95</v>
      </c>
      <c r="D492" t="e">
        <f>FIND("(B)",B492,1)</f>
        <v>#VALUE!</v>
      </c>
      <c r="E492" t="e">
        <v>#VALUE!</v>
      </c>
    </row>
    <row r="493" spans="1:5" ht="33.75">
      <c r="A493" s="2">
        <v>9504</v>
      </c>
      <c r="B493" s="6" t="s">
        <v>514</v>
      </c>
      <c r="C493" s="3">
        <v>62</v>
      </c>
      <c r="D493" t="e">
        <f>FIND("(B)",B493,1)</f>
        <v>#VALUE!</v>
      </c>
      <c r="E493" t="e">
        <v>#VALUE!</v>
      </c>
    </row>
    <row r="494" spans="1:5" ht="33.75">
      <c r="A494" s="2">
        <v>9505</v>
      </c>
      <c r="B494" s="6" t="s">
        <v>515</v>
      </c>
      <c r="C494" s="3">
        <v>103</v>
      </c>
      <c r="D494" t="e">
        <f>FIND("(B)",B494,1)</f>
        <v>#VALUE!</v>
      </c>
      <c r="E494" t="e">
        <v>#VALUE!</v>
      </c>
    </row>
    <row r="495" spans="1:5" ht="33.75">
      <c r="A495" s="2">
        <v>9506</v>
      </c>
      <c r="B495" s="6" t="s">
        <v>516</v>
      </c>
      <c r="C495" s="3">
        <v>53</v>
      </c>
      <c r="D495" t="e">
        <f>FIND("(B)",B495,1)</f>
        <v>#VALUE!</v>
      </c>
      <c r="E495" t="e">
        <v>#VALUE!</v>
      </c>
    </row>
    <row r="496" spans="1:5" ht="22.5">
      <c r="A496" s="2">
        <v>9507</v>
      </c>
      <c r="B496" s="6" t="s">
        <v>517</v>
      </c>
      <c r="C496" s="3">
        <v>62</v>
      </c>
      <c r="D496" t="e">
        <f>FIND("(B)",B496,1)</f>
        <v>#VALUE!</v>
      </c>
      <c r="E496" t="e">
        <v>#VALUE!</v>
      </c>
    </row>
    <row r="497" spans="1:5" ht="22.5">
      <c r="A497" s="2">
        <v>9508</v>
      </c>
      <c r="B497" s="6" t="s">
        <v>518</v>
      </c>
      <c r="C497" s="3">
        <v>62</v>
      </c>
      <c r="D497" t="e">
        <f>FIND("(B)",B497,1)</f>
        <v>#VALUE!</v>
      </c>
      <c r="E497" t="e">
        <v>#VALUE!</v>
      </c>
    </row>
    <row r="498" spans="1:5" ht="33.75">
      <c r="A498" s="2">
        <v>9509</v>
      </c>
      <c r="B498" s="6" t="s">
        <v>519</v>
      </c>
      <c r="C498" s="3">
        <v>95</v>
      </c>
      <c r="D498" t="e">
        <f>FIND("(B)",B498,1)</f>
        <v>#VALUE!</v>
      </c>
      <c r="E498" t="e">
        <v>#VALUE!</v>
      </c>
    </row>
    <row r="499" spans="1:5">
      <c r="A499" s="2">
        <v>9510</v>
      </c>
      <c r="B499" s="9" t="s">
        <v>520</v>
      </c>
      <c r="C499" s="3">
        <v>46</v>
      </c>
      <c r="D499" t="e">
        <f>FIND("(B)",B499,1)</f>
        <v>#VALUE!</v>
      </c>
      <c r="E499" t="e">
        <v>#VALUE!</v>
      </c>
    </row>
    <row r="500" spans="1:5" ht="33.75">
      <c r="A500" s="2">
        <v>9511</v>
      </c>
      <c r="B500" s="6" t="s">
        <v>521</v>
      </c>
      <c r="C500" s="2">
        <v>107</v>
      </c>
      <c r="D500" t="e">
        <f>FIND("(B)",B500,1)</f>
        <v>#VALUE!</v>
      </c>
      <c r="E500" t="e">
        <v>#VALUE!</v>
      </c>
    </row>
    <row r="501" spans="1:5" ht="22.5">
      <c r="A501" s="2">
        <v>9512</v>
      </c>
      <c r="B501" s="6" t="s">
        <v>522</v>
      </c>
      <c r="C501" s="3">
        <v>111</v>
      </c>
      <c r="D501" t="e">
        <f>FIND("(B)",B501,1)</f>
        <v>#VALUE!</v>
      </c>
      <c r="E501" t="e">
        <v>#VALUE!</v>
      </c>
    </row>
    <row r="502" spans="1:5" ht="22.5">
      <c r="A502" s="2">
        <v>9513</v>
      </c>
      <c r="B502" s="6" t="s">
        <v>523</v>
      </c>
      <c r="C502" s="3">
        <v>57</v>
      </c>
      <c r="D502" t="e">
        <f>FIND("(B)",B502,1)</f>
        <v>#VALUE!</v>
      </c>
      <c r="E502" t="e">
        <v>#VALUE!</v>
      </c>
    </row>
    <row r="503" spans="1:5" ht="22.5">
      <c r="A503" s="2">
        <v>9514</v>
      </c>
      <c r="B503" s="6" t="s">
        <v>524</v>
      </c>
      <c r="C503" s="3">
        <v>56</v>
      </c>
      <c r="D503" t="e">
        <f>FIND("(B)",B503,1)</f>
        <v>#VALUE!</v>
      </c>
      <c r="E503" t="e">
        <v>#VALUE!</v>
      </c>
    </row>
    <row r="504" spans="1:5" ht="22.5">
      <c r="A504" s="2">
        <v>9515</v>
      </c>
      <c r="B504" s="6" t="s">
        <v>525</v>
      </c>
      <c r="C504" s="3">
        <v>58</v>
      </c>
      <c r="D504" t="e">
        <f>FIND("(B)",B504,1)</f>
        <v>#VALUE!</v>
      </c>
      <c r="E504" t="e">
        <v>#VALUE!</v>
      </c>
    </row>
    <row r="505" spans="1:5" ht="22.5">
      <c r="A505" s="2">
        <v>9516</v>
      </c>
      <c r="B505" s="6" t="s">
        <v>526</v>
      </c>
      <c r="C505" s="3">
        <v>62</v>
      </c>
      <c r="D505" t="e">
        <f>FIND("(B)",B505,1)</f>
        <v>#VALUE!</v>
      </c>
      <c r="E505" t="e">
        <v>#VALUE!</v>
      </c>
    </row>
    <row r="506" spans="1:5" ht="33.75">
      <c r="A506" s="2">
        <v>9517</v>
      </c>
      <c r="B506" s="6" t="s">
        <v>527</v>
      </c>
      <c r="C506" s="3">
        <v>62</v>
      </c>
      <c r="D506" t="e">
        <f>FIND("(B)",B506,1)</f>
        <v>#VALUE!</v>
      </c>
      <c r="E506" t="e">
        <v>#VALUE!</v>
      </c>
    </row>
    <row r="507" spans="1:5" ht="33.75">
      <c r="A507" s="2">
        <v>9518</v>
      </c>
      <c r="B507" s="6" t="s">
        <v>528</v>
      </c>
      <c r="C507" s="3">
        <v>60</v>
      </c>
      <c r="D507" t="e">
        <f>FIND("(B)",B507,1)</f>
        <v>#VALUE!</v>
      </c>
      <c r="E507" t="e">
        <v>#VALUE!</v>
      </c>
    </row>
    <row r="508" spans="1:5" ht="22.5">
      <c r="A508" s="2">
        <v>9519</v>
      </c>
      <c r="B508" s="6" t="s">
        <v>529</v>
      </c>
      <c r="C508" s="3">
        <v>89</v>
      </c>
      <c r="D508" t="e">
        <f>FIND("(B)",B508,1)</f>
        <v>#VALUE!</v>
      </c>
      <c r="E508" t="e">
        <v>#VALUE!</v>
      </c>
    </row>
    <row r="509" spans="1:5" ht="22.5">
      <c r="A509" s="2">
        <v>9520</v>
      </c>
      <c r="B509" s="6" t="s">
        <v>530</v>
      </c>
      <c r="C509" s="3">
        <v>58</v>
      </c>
      <c r="D509" t="e">
        <f>FIND("(B)",B509,1)</f>
        <v>#VALUE!</v>
      </c>
      <c r="E509" t="e">
        <v>#VALUE!</v>
      </c>
    </row>
    <row r="510" spans="1:5" ht="22.5">
      <c r="A510" s="2">
        <v>9521</v>
      </c>
      <c r="B510" s="6" t="s">
        <v>531</v>
      </c>
      <c r="C510" s="3">
        <v>63</v>
      </c>
      <c r="D510" t="e">
        <f>FIND("(B)",B510,1)</f>
        <v>#VALUE!</v>
      </c>
      <c r="E510" t="e">
        <v>#VALUE!</v>
      </c>
    </row>
    <row r="511" spans="1:5" ht="22.5">
      <c r="A511" s="2">
        <v>9522</v>
      </c>
      <c r="B511" s="6" t="s">
        <v>532</v>
      </c>
      <c r="C511" s="3">
        <v>95</v>
      </c>
      <c r="D511" t="e">
        <f>FIND("(B)",B511,1)</f>
        <v>#VALUE!</v>
      </c>
      <c r="E511" t="e">
        <v>#VALUE!</v>
      </c>
    </row>
    <row r="512" spans="1:5">
      <c r="A512" s="2">
        <v>9601</v>
      </c>
      <c r="B512" s="9" t="s">
        <v>533</v>
      </c>
      <c r="C512" s="3">
        <v>12</v>
      </c>
      <c r="D512" t="e">
        <f>FIND("(B)",B512,1)</f>
        <v>#VALUE!</v>
      </c>
      <c r="E512" t="e">
        <v>#VALUE!</v>
      </c>
    </row>
    <row r="513" spans="1:5" ht="45">
      <c r="A513" s="2">
        <v>9701</v>
      </c>
      <c r="B513" s="6" t="s">
        <v>534</v>
      </c>
      <c r="C513" s="3">
        <v>14</v>
      </c>
      <c r="D513" t="e">
        <f>FIND("(B)",B513,1)</f>
        <v>#VALUE!</v>
      </c>
      <c r="E513" t="e">
        <v>#VALUE!</v>
      </c>
    </row>
    <row r="514" spans="1:5" ht="33.75">
      <c r="A514" s="2">
        <v>9702</v>
      </c>
      <c r="B514" s="6" t="s">
        <v>535</v>
      </c>
      <c r="C514" s="3">
        <v>37</v>
      </c>
      <c r="D514" t="e">
        <f>FIND("(B)",B514,1)</f>
        <v>#VALUE!</v>
      </c>
      <c r="E514" t="e">
        <v>#VALUE!</v>
      </c>
    </row>
    <row r="515" spans="1:5" ht="33.75">
      <c r="A515" s="2">
        <v>9703</v>
      </c>
      <c r="B515" s="6" t="s">
        <v>536</v>
      </c>
      <c r="C515" s="3">
        <v>23</v>
      </c>
      <c r="D515" t="e">
        <f>FIND("(B)",B515,1)</f>
        <v>#VALUE!</v>
      </c>
      <c r="E515" t="e">
        <v>#VALUE!</v>
      </c>
    </row>
    <row r="516" spans="1:5" ht="22.5">
      <c r="A516" s="2">
        <v>9801</v>
      </c>
      <c r="B516" s="6" t="s">
        <v>537</v>
      </c>
      <c r="C516" s="3">
        <v>12</v>
      </c>
      <c r="D516" t="e">
        <f>FIND("(B)",B516,1)</f>
        <v>#VALUE!</v>
      </c>
      <c r="E516" t="e">
        <v>#VALUE!</v>
      </c>
    </row>
    <row r="517" spans="1:5" ht="22.5">
      <c r="A517" s="2">
        <v>9802</v>
      </c>
      <c r="B517" s="6" t="s">
        <v>538</v>
      </c>
      <c r="C517" s="3">
        <v>15</v>
      </c>
      <c r="D517" t="e">
        <f>FIND("(B)",B517,1)</f>
        <v>#VALUE!</v>
      </c>
      <c r="E517" t="e">
        <v>#VALUE!</v>
      </c>
    </row>
    <row r="518" spans="1:5" ht="22.5">
      <c r="A518" s="2">
        <v>9803</v>
      </c>
      <c r="B518" s="6" t="s">
        <v>539</v>
      </c>
      <c r="C518" s="3">
        <v>62</v>
      </c>
      <c r="D518" t="e">
        <f>FIND("(B)",B518,1)</f>
        <v>#VALUE!</v>
      </c>
      <c r="E518" t="e">
        <v>#VALUE!</v>
      </c>
    </row>
    <row r="519" spans="1:5" ht="33.75">
      <c r="A519" s="2">
        <v>9804</v>
      </c>
      <c r="B519" s="6" t="s">
        <v>540</v>
      </c>
      <c r="C519" s="3">
        <v>73</v>
      </c>
      <c r="D519" t="e">
        <f>FIND("(B)",B519,1)</f>
        <v>#VALUE!</v>
      </c>
      <c r="E519" t="e">
        <v>#VALUE!</v>
      </c>
    </row>
    <row r="520" spans="1:5" ht="22.5">
      <c r="A520" s="2">
        <v>9805</v>
      </c>
      <c r="B520" s="6" t="s">
        <v>541</v>
      </c>
      <c r="C520" s="3">
        <v>59</v>
      </c>
      <c r="D520" t="e">
        <f>FIND("(B)",B520,1)</f>
        <v>#VALUE!</v>
      </c>
      <c r="E520" t="e">
        <v>#VALUE!</v>
      </c>
    </row>
    <row r="521" spans="1:5" ht="22.5">
      <c r="A521" s="2">
        <v>9806</v>
      </c>
      <c r="B521" s="6" t="s">
        <v>542</v>
      </c>
      <c r="C521" s="3">
        <v>12</v>
      </c>
      <c r="D521" t="e">
        <f>FIND("(B)",B521,1)</f>
        <v>#VALUE!</v>
      </c>
      <c r="E521" t="e">
        <v>#VALUE!</v>
      </c>
    </row>
    <row r="522" spans="1:5" ht="22.5">
      <c r="A522" s="2">
        <v>9807</v>
      </c>
      <c r="B522" s="6" t="s">
        <v>543</v>
      </c>
      <c r="C522" s="3">
        <v>86</v>
      </c>
      <c r="D522" t="e">
        <f>FIND("(B)",B522,1)</f>
        <v>#VALUE!</v>
      </c>
      <c r="E522" t="e">
        <v>#VALUE!</v>
      </c>
    </row>
    <row r="523" spans="1:5" ht="33.75">
      <c r="A523" s="2">
        <v>9808</v>
      </c>
      <c r="B523" s="6" t="s">
        <v>544</v>
      </c>
      <c r="C523" s="3">
        <v>59</v>
      </c>
      <c r="D523" t="e">
        <f>FIND("(B)",B523,1)</f>
        <v>#VALUE!</v>
      </c>
      <c r="E523" t="e">
        <v>#VALUE!</v>
      </c>
    </row>
    <row r="524" spans="1:5" ht="22.5">
      <c r="A524" s="2">
        <v>9809</v>
      </c>
      <c r="B524" s="6" t="s">
        <v>545</v>
      </c>
      <c r="C524" s="3">
        <v>62</v>
      </c>
      <c r="D524" t="e">
        <f>FIND("(B)",B524,1)</f>
        <v>#VALUE!</v>
      </c>
      <c r="E524" t="e">
        <v>#VALUE!</v>
      </c>
    </row>
    <row r="525" spans="1:5" ht="33.75">
      <c r="A525" s="2">
        <v>9810</v>
      </c>
      <c r="B525" s="6" t="s">
        <v>546</v>
      </c>
      <c r="C525" s="3">
        <v>93</v>
      </c>
      <c r="D525" t="e">
        <f>FIND("(B)",B525,1)</f>
        <v>#VALUE!</v>
      </c>
      <c r="E525" t="e">
        <v>#VALUE!</v>
      </c>
    </row>
    <row r="526" spans="1:5" ht="33.75">
      <c r="A526" s="2">
        <v>9901</v>
      </c>
      <c r="B526" s="6" t="s">
        <v>547</v>
      </c>
      <c r="C526" s="3">
        <v>11</v>
      </c>
      <c r="D526" t="e">
        <f>FIND("(B)",B526,1)</f>
        <v>#VALUE!</v>
      </c>
      <c r="E526" t="e">
        <v>#VALUE!</v>
      </c>
    </row>
    <row r="527" spans="1:5">
      <c r="A527" s="2">
        <v>9902</v>
      </c>
      <c r="B527" s="9" t="s">
        <v>548</v>
      </c>
      <c r="C527" s="3">
        <v>35</v>
      </c>
      <c r="D527" t="e">
        <f>FIND("(B)",B527,1)</f>
        <v>#VALUE!</v>
      </c>
      <c r="E527" t="e">
        <v>#VALUE!</v>
      </c>
    </row>
  </sheetData>
  <sortState ref="A1:E527">
    <sortCondition ref="E1:E52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7"/>
  <sheetViews>
    <sheetView workbookViewId="0">
      <selection sqref="A1:D1048576"/>
    </sheetView>
  </sheetViews>
  <sheetFormatPr defaultRowHeight="12.75"/>
  <cols>
    <col min="2" max="3" width="29.85546875" customWidth="1"/>
    <col min="5" max="5" width="35" customWidth="1"/>
    <col min="6" max="6" width="30.42578125" customWidth="1"/>
    <col min="7" max="7" width="38" customWidth="1"/>
  </cols>
  <sheetData>
    <row r="1" spans="1:7" ht="22.5">
      <c r="A1" s="2">
        <v>1101</v>
      </c>
      <c r="B1" s="6" t="s">
        <v>36</v>
      </c>
      <c r="C1" s="6" t="s">
        <v>1007</v>
      </c>
      <c r="D1" s="3">
        <v>70</v>
      </c>
      <c r="E1" t="str">
        <f>TRIM(LEFT(B1, FIND("(", B1, 1)-1))</f>
        <v>嘉諾撒聖心學校</v>
      </c>
      <c r="F1" t="s">
        <v>1007</v>
      </c>
      <c r="G1" t="str">
        <f>IF(F1="", LEFT(B1, FIND(CHAR(10), B1)), F1)</f>
        <v>嘉諾撒聖心學校</v>
      </c>
    </row>
    <row r="2" spans="1:7" ht="22.5">
      <c r="A2" s="2">
        <v>1102</v>
      </c>
      <c r="B2" s="6" t="s">
        <v>37</v>
      </c>
      <c r="C2" s="6" t="s">
        <v>1008</v>
      </c>
      <c r="D2" s="3">
        <v>24</v>
      </c>
      <c r="E2" t="str">
        <f t="shared" ref="E2:E65" si="0">TRIM(LEFT(B2, FIND("(", B2, 1)-1))</f>
        <v>新會商會學校</v>
      </c>
      <c r="F2" t="s">
        <v>1008</v>
      </c>
      <c r="G2" t="str">
        <f t="shared" ref="G2:G65" si="1">IF(F2="", LEFT(B2, FIND(CHAR(10), B2)), F2)</f>
        <v>新會商會學校</v>
      </c>
    </row>
    <row r="3" spans="1:7" ht="22.5">
      <c r="A3" s="2">
        <v>1103</v>
      </c>
      <c r="B3" s="6" t="s">
        <v>38</v>
      </c>
      <c r="C3" s="6" t="s">
        <v>1003</v>
      </c>
      <c r="D3" s="3">
        <v>24</v>
      </c>
      <c r="E3" t="str">
        <f t="shared" si="0"/>
        <v>英皇書院同學會小學</v>
      </c>
      <c r="F3" t="s">
        <v>1003</v>
      </c>
      <c r="G3" t="str">
        <f t="shared" si="1"/>
        <v>英皇書院同學會小學</v>
      </c>
    </row>
    <row r="4" spans="1:7" ht="33.75">
      <c r="A4" s="2">
        <v>1104</v>
      </c>
      <c r="B4" s="6" t="s">
        <v>39</v>
      </c>
      <c r="C4" s="6" t="s">
        <v>1009</v>
      </c>
      <c r="D4" s="3">
        <v>35</v>
      </c>
      <c r="E4" t="str">
        <f t="shared" si="0"/>
        <v>英皇書院同學會小學第二校</v>
      </c>
      <c r="F4" t="s">
        <v>1009</v>
      </c>
      <c r="G4" t="str">
        <f t="shared" si="1"/>
        <v>英皇書院同學會小學第二校</v>
      </c>
    </row>
    <row r="5" spans="1:7" ht="22.5">
      <c r="A5" s="2">
        <v>1105</v>
      </c>
      <c r="B5" s="6" t="s">
        <v>40</v>
      </c>
      <c r="C5" s="6" t="s">
        <v>1005</v>
      </c>
      <c r="D5" s="3">
        <v>24</v>
      </c>
      <c r="E5" t="str">
        <f t="shared" si="0"/>
        <v>聖公會聖馬太小學</v>
      </c>
      <c r="F5" t="s">
        <v>1005</v>
      </c>
      <c r="G5" t="str">
        <f t="shared" si="1"/>
        <v>聖公會聖馬太小學</v>
      </c>
    </row>
    <row r="6" spans="1:7" ht="33.75">
      <c r="A6" s="2">
        <v>1106</v>
      </c>
      <c r="B6" s="6" t="s">
        <v>41</v>
      </c>
      <c r="C6" s="6" t="s">
        <v>1004</v>
      </c>
      <c r="D6" s="3">
        <v>48</v>
      </c>
      <c r="E6" t="str">
        <f t="shared" si="0"/>
        <v>聖公會呂明才紀念小學</v>
      </c>
      <c r="F6" t="s">
        <v>1004</v>
      </c>
      <c r="G6" t="str">
        <f t="shared" si="1"/>
        <v>聖公會呂明才紀念小學</v>
      </c>
    </row>
    <row r="7" spans="1:7" ht="22.5">
      <c r="A7" s="2">
        <v>1107</v>
      </c>
      <c r="B7" s="6" t="s">
        <v>42</v>
      </c>
      <c r="C7" s="6" t="s">
        <v>998</v>
      </c>
      <c r="D7" s="3">
        <v>25</v>
      </c>
      <c r="E7" t="str">
        <f t="shared" si="0"/>
        <v>聖嘉祿學校</v>
      </c>
      <c r="F7" t="s">
        <v>998</v>
      </c>
      <c r="G7" t="str">
        <f t="shared" si="1"/>
        <v>聖嘉祿學校</v>
      </c>
    </row>
    <row r="8" spans="1:7" ht="22.5">
      <c r="A8" s="2">
        <v>1108</v>
      </c>
      <c r="B8" s="6" t="s">
        <v>43</v>
      </c>
      <c r="C8" s="6" t="s">
        <v>1006</v>
      </c>
      <c r="D8" s="3">
        <v>83</v>
      </c>
      <c r="E8" t="str">
        <f t="shared" si="0"/>
        <v>聖公會聖彼得小學</v>
      </c>
      <c r="F8" t="s">
        <v>1006</v>
      </c>
      <c r="G8" t="str">
        <f t="shared" si="1"/>
        <v>聖公會聖彼得小學</v>
      </c>
    </row>
    <row r="9" spans="1:7" ht="22.5">
      <c r="A9" s="2">
        <v>1109</v>
      </c>
      <c r="B9" s="6" t="s">
        <v>44</v>
      </c>
      <c r="C9" s="6" t="s">
        <v>999</v>
      </c>
      <c r="D9" s="3">
        <v>47</v>
      </c>
      <c r="E9" t="str">
        <f t="shared" si="0"/>
        <v>聖士提反女子中學附屬小學</v>
      </c>
      <c r="F9" t="s">
        <v>999</v>
      </c>
      <c r="G9" t="str">
        <f t="shared" si="1"/>
        <v>聖士提反女子中學附屬小學</v>
      </c>
    </row>
    <row r="10" spans="1:7" ht="22.5">
      <c r="A10" s="2">
        <v>1110</v>
      </c>
      <c r="B10" s="6" t="s">
        <v>45</v>
      </c>
      <c r="C10" s="6" t="s">
        <v>1002</v>
      </c>
      <c r="D10" s="3">
        <v>50</v>
      </c>
      <c r="E10" t="str">
        <f t="shared" si="0"/>
        <v>香港潮商學校</v>
      </c>
      <c r="F10" t="s">
        <v>1002</v>
      </c>
      <c r="G10" t="str">
        <f t="shared" si="1"/>
        <v>香港潮商學校</v>
      </c>
    </row>
    <row r="11" spans="1:7" ht="21.75">
      <c r="A11" s="2">
        <v>1111</v>
      </c>
      <c r="B11" s="6" t="s">
        <v>46</v>
      </c>
      <c r="C11" s="6" t="s">
        <v>972</v>
      </c>
      <c r="D11" s="3">
        <v>42</v>
      </c>
      <c r="E11" t="e">
        <f t="shared" si="0"/>
        <v>#VALUE!</v>
      </c>
      <c r="G11" t="str">
        <f t="shared" si="1"/>
        <v xml:space="preserve">聖公會基恩小學
</v>
      </c>
    </row>
    <row r="12" spans="1:7" ht="22.5">
      <c r="A12" s="2">
        <v>1112</v>
      </c>
      <c r="B12" s="6" t="s">
        <v>47</v>
      </c>
      <c r="C12" s="6" t="s">
        <v>1001</v>
      </c>
      <c r="D12" s="3">
        <v>50</v>
      </c>
      <c r="E12" t="str">
        <f t="shared" si="0"/>
        <v>天主教總堂區學校</v>
      </c>
      <c r="F12" t="s">
        <v>1001</v>
      </c>
      <c r="G12" t="str">
        <f t="shared" si="1"/>
        <v>天主教總堂區學校</v>
      </c>
    </row>
    <row r="13" spans="1:7" ht="22.5">
      <c r="A13" s="2">
        <v>1113</v>
      </c>
      <c r="B13" s="6" t="s">
        <v>48</v>
      </c>
      <c r="C13" s="6" t="s">
        <v>1000</v>
      </c>
      <c r="D13" s="3">
        <v>28</v>
      </c>
      <c r="E13" t="str">
        <f t="shared" si="0"/>
        <v>李陞小學</v>
      </c>
      <c r="F13" t="s">
        <v>1000</v>
      </c>
      <c r="G13" t="str">
        <f t="shared" si="1"/>
        <v>李陞小學</v>
      </c>
    </row>
    <row r="14" spans="1:7" ht="21.75">
      <c r="A14" s="2">
        <v>1114</v>
      </c>
      <c r="B14" s="6" t="s">
        <v>49</v>
      </c>
      <c r="C14" s="6" t="s">
        <v>974</v>
      </c>
      <c r="D14" s="3">
        <v>28</v>
      </c>
      <c r="E14" t="e">
        <f t="shared" si="0"/>
        <v>#VALUE!</v>
      </c>
      <c r="G14" t="str">
        <f t="shared" si="1"/>
        <v xml:space="preserve">般咸道官立小學
</v>
      </c>
    </row>
    <row r="15" spans="1:7" ht="21.75">
      <c r="A15" s="2">
        <v>1115</v>
      </c>
      <c r="B15" s="6" t="s">
        <v>50</v>
      </c>
      <c r="C15" s="6" t="s">
        <v>973</v>
      </c>
      <c r="D15" s="3">
        <v>45</v>
      </c>
      <c r="E15" t="e">
        <f t="shared" si="0"/>
        <v>#VALUE!</v>
      </c>
      <c r="G15" t="str">
        <f t="shared" si="1"/>
        <v xml:space="preserve">聖安多尼學校
</v>
      </c>
    </row>
    <row r="16" spans="1:7" ht="33">
      <c r="A16" s="2">
        <v>1116</v>
      </c>
      <c r="B16" s="6" t="s">
        <v>51</v>
      </c>
      <c r="C16" s="6" t="s">
        <v>975</v>
      </c>
      <c r="D16" s="3">
        <v>42</v>
      </c>
      <c r="E16" t="e">
        <f t="shared" si="0"/>
        <v>#VALUE!</v>
      </c>
      <c r="G16" t="str">
        <f t="shared" si="1"/>
        <v xml:space="preserve">中西區聖安多尼學校
</v>
      </c>
    </row>
    <row r="17" spans="1:7" ht="33.75">
      <c r="A17" s="2">
        <v>1201</v>
      </c>
      <c r="B17" s="6" t="s">
        <v>52</v>
      </c>
      <c r="C17" s="6" t="s">
        <v>1434</v>
      </c>
      <c r="D17" s="3">
        <v>49</v>
      </c>
      <c r="E17" t="str">
        <f t="shared" si="0"/>
        <v>軒尼詩道官立小學</v>
      </c>
      <c r="F17" t="s">
        <v>1434</v>
      </c>
      <c r="G17" t="str">
        <f t="shared" si="1"/>
        <v>軒尼詩道官立小學</v>
      </c>
    </row>
    <row r="18" spans="1:7" ht="45">
      <c r="A18" s="2">
        <v>1202</v>
      </c>
      <c r="B18" s="6" t="s">
        <v>53</v>
      </c>
      <c r="C18" s="6" t="s">
        <v>1435</v>
      </c>
      <c r="D18" s="3">
        <v>62</v>
      </c>
      <c r="E18" t="str">
        <f t="shared" si="0"/>
        <v>軒尼詩道官立小學（銅鑼灣）</v>
      </c>
      <c r="F18" t="s">
        <v>1435</v>
      </c>
      <c r="G18" t="str">
        <f t="shared" si="1"/>
        <v>軒尼詩道官立小學（銅鑼灣）</v>
      </c>
    </row>
    <row r="19" spans="1:7" ht="22.5">
      <c r="A19" s="2">
        <v>1203</v>
      </c>
      <c r="B19" s="6" t="s">
        <v>54</v>
      </c>
      <c r="C19" s="6" t="s">
        <v>1016</v>
      </c>
      <c r="D19" s="3">
        <v>40</v>
      </c>
      <c r="E19" t="str">
        <f t="shared" si="0"/>
        <v>佛教黃焯菴小學</v>
      </c>
      <c r="F19" t="s">
        <v>1016</v>
      </c>
      <c r="G19" t="str">
        <f t="shared" si="1"/>
        <v>佛教黃焯菴小學</v>
      </c>
    </row>
    <row r="20" spans="1:7" ht="22.5">
      <c r="A20" s="2">
        <v>1204</v>
      </c>
      <c r="B20" s="6" t="s">
        <v>55</v>
      </c>
      <c r="C20" s="6" t="s">
        <v>1019</v>
      </c>
      <c r="D20" s="3">
        <v>23</v>
      </c>
      <c r="E20" t="str">
        <f t="shared" si="0"/>
        <v>寶覺小學</v>
      </c>
      <c r="F20" t="s">
        <v>1019</v>
      </c>
      <c r="G20" t="str">
        <f t="shared" si="1"/>
        <v>寶覺小學</v>
      </c>
    </row>
    <row r="21" spans="1:7" ht="33.75">
      <c r="A21" s="2">
        <v>1205</v>
      </c>
      <c r="B21" s="6" t="s">
        <v>56</v>
      </c>
      <c r="C21" s="6" t="s">
        <v>1013</v>
      </c>
      <c r="D21" s="3">
        <v>51</v>
      </c>
      <c r="E21" t="str">
        <f t="shared" si="0"/>
        <v>保良局金銀業貿易場張凝文學校</v>
      </c>
      <c r="F21" t="s">
        <v>1013</v>
      </c>
      <c r="G21" t="str">
        <f t="shared" si="1"/>
        <v>保良局金銀業貿易場張凝文學校</v>
      </c>
    </row>
    <row r="22" spans="1:7" ht="21.75">
      <c r="A22" s="2">
        <v>1206</v>
      </c>
      <c r="B22" s="6" t="s">
        <v>57</v>
      </c>
      <c r="C22" s="6" t="s">
        <v>978</v>
      </c>
      <c r="D22" s="3">
        <v>28</v>
      </c>
      <c r="E22" t="e">
        <f t="shared" si="0"/>
        <v>#VALUE!</v>
      </c>
      <c r="G22" t="str">
        <f t="shared" si="1"/>
        <v xml:space="preserve">番禺會所華仁上午小學
</v>
      </c>
    </row>
    <row r="23" spans="1:7" ht="21.75">
      <c r="A23" s="2">
        <v>1207</v>
      </c>
      <c r="B23" s="6" t="s">
        <v>58</v>
      </c>
      <c r="C23" s="6" t="s">
        <v>979</v>
      </c>
      <c r="D23" s="3">
        <v>28</v>
      </c>
      <c r="E23" t="e">
        <f t="shared" si="0"/>
        <v>#VALUE!</v>
      </c>
      <c r="G23" t="str">
        <f t="shared" si="1"/>
        <v xml:space="preserve">番禺會所華仁下午小學
</v>
      </c>
    </row>
    <row r="24" spans="1:7" ht="22.5">
      <c r="A24" s="2">
        <v>1208</v>
      </c>
      <c r="B24" s="6" t="s">
        <v>59</v>
      </c>
      <c r="C24" s="6" t="s">
        <v>1021</v>
      </c>
      <c r="D24" s="3">
        <v>58</v>
      </c>
      <c r="E24" t="str">
        <f t="shared" si="0"/>
        <v>聖公會聖雅各小學</v>
      </c>
      <c r="F24" t="s">
        <v>1021</v>
      </c>
      <c r="G24" t="str">
        <f t="shared" si="1"/>
        <v>聖公會聖雅各小學</v>
      </c>
    </row>
    <row r="25" spans="1:7" ht="21.75">
      <c r="A25" s="2">
        <v>1209</v>
      </c>
      <c r="B25" s="6" t="s">
        <v>60</v>
      </c>
      <c r="C25" s="6" t="s">
        <v>977</v>
      </c>
      <c r="D25" s="3">
        <v>70</v>
      </c>
      <c r="E25" t="e">
        <f t="shared" si="0"/>
        <v>#VALUE!</v>
      </c>
      <c r="G25" t="str">
        <f t="shared" si="1"/>
        <v xml:space="preserve">聖若瑟小學
</v>
      </c>
    </row>
    <row r="26" spans="1:7" ht="21.75">
      <c r="A26" s="2">
        <v>1210</v>
      </c>
      <c r="B26" s="6" t="s">
        <v>61</v>
      </c>
      <c r="C26" s="6" t="s">
        <v>976</v>
      </c>
      <c r="D26" s="3">
        <v>56</v>
      </c>
      <c r="E26" t="e">
        <f t="shared" si="0"/>
        <v>#VALUE!</v>
      </c>
      <c r="G26" t="str">
        <f t="shared" si="1"/>
        <v xml:space="preserve">聖保祿天主教小學
</v>
      </c>
    </row>
    <row r="27" spans="1:7" ht="22.5">
      <c r="A27" s="2">
        <v>1211</v>
      </c>
      <c r="B27" s="6" t="s">
        <v>62</v>
      </c>
      <c r="C27" s="6" t="s">
        <v>1015</v>
      </c>
      <c r="D27" s="3">
        <v>36</v>
      </c>
      <c r="E27" t="str">
        <f t="shared" si="0"/>
        <v>東華三院李賜豪小學</v>
      </c>
      <c r="F27" t="s">
        <v>1015</v>
      </c>
      <c r="G27" t="str">
        <f t="shared" si="1"/>
        <v>東華三院李賜豪小學</v>
      </c>
    </row>
    <row r="28" spans="1:7" ht="22.5">
      <c r="A28" s="2">
        <v>1212</v>
      </c>
      <c r="B28" s="6" t="s">
        <v>63</v>
      </c>
      <c r="C28" s="6" t="s">
        <v>1017</v>
      </c>
      <c r="D28" s="3">
        <v>24</v>
      </c>
      <c r="E28" t="str">
        <f t="shared" si="0"/>
        <v>李陞大坑學校</v>
      </c>
      <c r="F28" t="s">
        <v>1017</v>
      </c>
      <c r="G28" t="str">
        <f t="shared" si="1"/>
        <v>李陞大坑學校</v>
      </c>
    </row>
    <row r="29" spans="1:7" ht="22.5">
      <c r="A29" s="2">
        <v>1213</v>
      </c>
      <c r="B29" s="6" t="s">
        <v>64</v>
      </c>
      <c r="C29" s="6" t="s">
        <v>1020</v>
      </c>
      <c r="D29" s="3">
        <v>37</v>
      </c>
      <c r="E29" t="str">
        <f t="shared" si="0"/>
        <v>寶血小學</v>
      </c>
      <c r="F29" t="s">
        <v>1020</v>
      </c>
      <c r="G29" t="str">
        <f t="shared" si="1"/>
        <v>寶血小學</v>
      </c>
    </row>
    <row r="30" spans="1:7" ht="22.5">
      <c r="A30" s="2">
        <v>1214</v>
      </c>
      <c r="B30" s="6" t="s">
        <v>65</v>
      </c>
      <c r="C30" s="6" t="s">
        <v>1018</v>
      </c>
      <c r="D30" s="3">
        <v>56</v>
      </c>
      <c r="E30" t="str">
        <f t="shared" si="0"/>
        <v>瑪利曼小學</v>
      </c>
      <c r="F30" t="s">
        <v>1018</v>
      </c>
      <c r="G30" t="str">
        <f t="shared" si="1"/>
        <v>瑪利曼小學</v>
      </c>
    </row>
    <row r="31" spans="1:7" ht="22.5">
      <c r="A31" s="2">
        <v>1215</v>
      </c>
      <c r="B31" s="6" t="s">
        <v>66</v>
      </c>
      <c r="C31" s="6" t="s">
        <v>1010</v>
      </c>
      <c r="D31" s="3">
        <v>56</v>
      </c>
      <c r="E31" t="str">
        <f t="shared" si="0"/>
        <v>嘉諾撒聖方濟各學校</v>
      </c>
      <c r="F31" t="s">
        <v>1010</v>
      </c>
      <c r="G31" t="str">
        <f t="shared" si="1"/>
        <v>嘉諾撒聖方濟各學校</v>
      </c>
    </row>
    <row r="32" spans="1:7" ht="33.75">
      <c r="A32" s="2">
        <v>1216</v>
      </c>
      <c r="B32" s="6" t="s">
        <v>67</v>
      </c>
      <c r="C32" s="6" t="s">
        <v>1014</v>
      </c>
      <c r="D32" s="3">
        <v>75</v>
      </c>
      <c r="E32" t="str">
        <f t="shared" si="0"/>
        <v>官立嘉道理爵士小學</v>
      </c>
      <c r="F32" t="s">
        <v>1014</v>
      </c>
      <c r="G32" t="str">
        <f t="shared" si="1"/>
        <v>官立嘉道理爵士小學</v>
      </c>
    </row>
    <row r="33" spans="1:7" ht="22.5">
      <c r="A33" s="2">
        <v>1401</v>
      </c>
      <c r="B33" s="6" t="s">
        <v>68</v>
      </c>
      <c r="C33" s="6" t="s">
        <v>1022</v>
      </c>
      <c r="D33" s="3">
        <v>70</v>
      </c>
      <c r="E33" t="str">
        <f t="shared" si="0"/>
        <v>北角官立小學</v>
      </c>
      <c r="F33" t="s">
        <v>1022</v>
      </c>
      <c r="G33" t="str">
        <f t="shared" si="1"/>
        <v>北角官立小學</v>
      </c>
    </row>
    <row r="34" spans="1:7" ht="33.75">
      <c r="A34" s="2">
        <v>1402</v>
      </c>
      <c r="B34" s="6" t="s">
        <v>69</v>
      </c>
      <c r="C34" s="6" t="s">
        <v>1030</v>
      </c>
      <c r="D34" s="3">
        <v>68</v>
      </c>
      <c r="E34" t="str">
        <f t="shared" si="0"/>
        <v>北角官立小學（雲景道）</v>
      </c>
      <c r="F34" t="s">
        <v>1030</v>
      </c>
      <c r="G34" t="str">
        <f t="shared" si="1"/>
        <v>北角官立小學（雲景道）</v>
      </c>
    </row>
    <row r="35" spans="1:7" ht="22.5">
      <c r="A35" s="2">
        <v>1403</v>
      </c>
      <c r="B35" s="6" t="s">
        <v>70</v>
      </c>
      <c r="C35" s="6" t="s">
        <v>1025</v>
      </c>
      <c r="D35" s="3">
        <v>92</v>
      </c>
      <c r="E35" t="str">
        <f t="shared" si="0"/>
        <v>香港嘉諾撒學校</v>
      </c>
      <c r="F35" t="s">
        <v>1025</v>
      </c>
      <c r="G35" t="str">
        <f t="shared" si="1"/>
        <v>香港嘉諾撒學校</v>
      </c>
    </row>
    <row r="36" spans="1:7" ht="21.75">
      <c r="A36" s="2">
        <v>1404</v>
      </c>
      <c r="B36" s="6" t="s">
        <v>71</v>
      </c>
      <c r="C36" s="6" t="s">
        <v>1445</v>
      </c>
      <c r="D36" s="3">
        <v>19</v>
      </c>
      <c r="E36" t="e">
        <f t="shared" si="0"/>
        <v>#VALUE!</v>
      </c>
      <c r="G36" t="str">
        <f t="shared" si="1"/>
        <v xml:space="preserve">北角衛理上午小學
</v>
      </c>
    </row>
    <row r="37" spans="1:7" ht="21.75">
      <c r="A37" s="2">
        <v>1405</v>
      </c>
      <c r="B37" s="6" t="s">
        <v>72</v>
      </c>
      <c r="C37" s="6" t="s">
        <v>1446</v>
      </c>
      <c r="D37" s="3">
        <v>28</v>
      </c>
      <c r="E37" t="e">
        <f t="shared" si="0"/>
        <v>#VALUE!</v>
      </c>
      <c r="G37" t="str">
        <f t="shared" si="1"/>
        <v xml:space="preserve">北角衛理下午小學
</v>
      </c>
    </row>
    <row r="38" spans="1:7" ht="22.5">
      <c r="A38" s="2">
        <v>1406</v>
      </c>
      <c r="B38" s="8" t="s">
        <v>73</v>
      </c>
      <c r="C38" s="8" t="s">
        <v>1436</v>
      </c>
      <c r="D38" s="3">
        <v>60</v>
      </c>
      <c r="E38" t="str">
        <f t="shared" si="0"/>
        <v>基學校（港島）</v>
      </c>
      <c r="F38" t="s">
        <v>1436</v>
      </c>
      <c r="G38" t="str">
        <f t="shared" si="1"/>
        <v>基學校（港島）</v>
      </c>
    </row>
    <row r="39" spans="1:7">
      <c r="A39" s="2">
        <v>1407</v>
      </c>
      <c r="B39" s="9" t="s">
        <v>74</v>
      </c>
      <c r="C39" s="9" t="s">
        <v>1029</v>
      </c>
      <c r="D39" s="3">
        <v>59</v>
      </c>
      <c r="E39" t="str">
        <f t="shared" si="0"/>
        <v>太古小學</v>
      </c>
      <c r="F39" t="s">
        <v>1029</v>
      </c>
      <c r="G39" t="str">
        <f t="shared" si="1"/>
        <v>太古小學</v>
      </c>
    </row>
    <row r="40" spans="1:7" ht="22.5">
      <c r="A40" s="2">
        <v>1408</v>
      </c>
      <c r="B40" s="6" t="s">
        <v>75</v>
      </c>
      <c r="C40" s="6" t="s">
        <v>1028</v>
      </c>
      <c r="D40" s="3">
        <v>56</v>
      </c>
      <c r="E40" t="str">
        <f t="shared" si="0"/>
        <v>滬江小學</v>
      </c>
      <c r="F40" t="s">
        <v>1028</v>
      </c>
      <c r="G40" t="str">
        <f t="shared" si="1"/>
        <v>滬江小學</v>
      </c>
    </row>
    <row r="41" spans="1:7" ht="22.5">
      <c r="A41" s="2">
        <v>1409</v>
      </c>
      <c r="B41" s="6" t="s">
        <v>76</v>
      </c>
      <c r="C41" s="6" t="s">
        <v>1027</v>
      </c>
      <c r="D41" s="3">
        <v>56</v>
      </c>
      <c r="E41" t="str">
        <f t="shared" si="0"/>
        <v>聖公會聖米迦勒小學</v>
      </c>
      <c r="F41" t="s">
        <v>1027</v>
      </c>
      <c r="G41" t="str">
        <f t="shared" si="1"/>
        <v>聖公會聖米迦勒小學</v>
      </c>
    </row>
    <row r="42" spans="1:7" ht="33.75">
      <c r="A42" s="2">
        <v>1410</v>
      </c>
      <c r="B42" s="6" t="s">
        <v>77</v>
      </c>
      <c r="C42" s="6" t="s">
        <v>1024</v>
      </c>
      <c r="D42" s="3">
        <v>57</v>
      </c>
      <c r="E42" t="str">
        <f t="shared" si="0"/>
        <v>佛教中華康山學校</v>
      </c>
      <c r="F42" t="s">
        <v>1024</v>
      </c>
      <c r="G42" t="str">
        <f t="shared" si="1"/>
        <v>佛教中華康山學校</v>
      </c>
    </row>
    <row r="43" spans="1:7" ht="22.5">
      <c r="A43" s="2">
        <v>1411</v>
      </c>
      <c r="B43" s="6" t="s">
        <v>78</v>
      </c>
      <c r="C43" s="6" t="s">
        <v>1023</v>
      </c>
      <c r="D43" s="3">
        <v>48</v>
      </c>
      <c r="E43" t="str">
        <f t="shared" si="0"/>
        <v>北角循道學校</v>
      </c>
      <c r="F43" t="s">
        <v>1023</v>
      </c>
      <c r="G43" t="str">
        <f t="shared" si="1"/>
        <v>北角循道學校</v>
      </c>
    </row>
    <row r="44" spans="1:7" ht="22.5">
      <c r="A44" s="2">
        <v>1412</v>
      </c>
      <c r="B44" s="6" t="s">
        <v>79</v>
      </c>
      <c r="C44" s="6" t="s">
        <v>1031</v>
      </c>
      <c r="D44" s="3">
        <v>50</v>
      </c>
      <c r="E44" t="str">
        <f t="shared" si="0"/>
        <v>丹拿山循道學校</v>
      </c>
      <c r="F44" t="s">
        <v>1031</v>
      </c>
      <c r="G44" t="str">
        <f t="shared" si="1"/>
        <v>丹拿山循道學校</v>
      </c>
    </row>
    <row r="45" spans="1:7" ht="33.75">
      <c r="A45" s="2">
        <v>1601</v>
      </c>
      <c r="B45" s="6" t="s">
        <v>80</v>
      </c>
      <c r="C45" s="6" t="s">
        <v>1035</v>
      </c>
      <c r="D45" s="3">
        <v>84</v>
      </c>
      <c r="E45" t="str">
        <f t="shared" si="0"/>
        <v>基督教香港信義會信愛學校</v>
      </c>
      <c r="F45" t="s">
        <v>1035</v>
      </c>
      <c r="G45" t="str">
        <f t="shared" si="1"/>
        <v>基督教香港信義會信愛學校</v>
      </c>
    </row>
    <row r="46" spans="1:7" ht="33.75">
      <c r="A46" s="2">
        <v>1602</v>
      </c>
      <c r="B46" s="6" t="s">
        <v>81</v>
      </c>
      <c r="C46" s="6" t="s">
        <v>1045</v>
      </c>
      <c r="D46" s="3">
        <v>54</v>
      </c>
      <c r="E46" t="str">
        <f t="shared" si="0"/>
        <v>聖公會柴灣聖米迦勒小學</v>
      </c>
      <c r="F46" t="s">
        <v>1045</v>
      </c>
      <c r="G46" t="str">
        <f t="shared" si="1"/>
        <v>聖公會柴灣聖米迦勒小學</v>
      </c>
    </row>
    <row r="47" spans="1:7" ht="22.5">
      <c r="A47" s="2">
        <v>1603</v>
      </c>
      <c r="B47" s="6" t="s">
        <v>82</v>
      </c>
      <c r="C47" s="6" t="s">
        <v>1032</v>
      </c>
      <c r="D47" s="3">
        <v>50</v>
      </c>
      <c r="E47" t="str">
        <f t="shared" si="0"/>
        <v>天主教明德學校</v>
      </c>
      <c r="F47" t="s">
        <v>1032</v>
      </c>
      <c r="G47" t="str">
        <f t="shared" si="1"/>
        <v>天主教明德學校</v>
      </c>
    </row>
    <row r="48" spans="1:7" ht="22.5">
      <c r="A48" s="2">
        <v>1604</v>
      </c>
      <c r="B48" s="6" t="s">
        <v>83</v>
      </c>
      <c r="C48" s="6" t="s">
        <v>1036</v>
      </c>
      <c r="D48" s="3">
        <v>55</v>
      </c>
      <c r="E48" t="str">
        <f t="shared" si="0"/>
        <v>慈幼學校</v>
      </c>
      <c r="F48" t="s">
        <v>1036</v>
      </c>
      <c r="G48" t="str">
        <f t="shared" si="1"/>
        <v>慈幼學校</v>
      </c>
    </row>
    <row r="49" spans="1:7" ht="22.5">
      <c r="A49" s="2">
        <v>1605</v>
      </c>
      <c r="B49" s="6" t="s">
        <v>84</v>
      </c>
      <c r="C49" s="6" t="s">
        <v>1037</v>
      </c>
      <c r="D49" s="3">
        <v>47</v>
      </c>
      <c r="E49" t="str">
        <f t="shared" si="0"/>
        <v>筲箕灣崇真學校</v>
      </c>
      <c r="F49" t="s">
        <v>1037</v>
      </c>
      <c r="G49" t="str">
        <f t="shared" si="1"/>
        <v>筲箕灣崇真學校</v>
      </c>
    </row>
    <row r="50" spans="1:7" ht="22.5">
      <c r="A50" s="2">
        <v>1606</v>
      </c>
      <c r="B50" s="6" t="s">
        <v>85</v>
      </c>
      <c r="C50" s="6" t="s">
        <v>1038</v>
      </c>
      <c r="D50" s="3">
        <v>88</v>
      </c>
      <c r="E50" t="str">
        <f t="shared" si="0"/>
        <v>聖馬可小學</v>
      </c>
      <c r="F50" t="s">
        <v>1038</v>
      </c>
      <c r="G50" t="str">
        <f t="shared" si="1"/>
        <v>聖馬可小學</v>
      </c>
    </row>
    <row r="51" spans="1:7" ht="33.75">
      <c r="A51" s="2">
        <v>1607</v>
      </c>
      <c r="B51" s="6" t="s">
        <v>86</v>
      </c>
      <c r="C51" s="6" t="s">
        <v>1039</v>
      </c>
      <c r="D51" s="3">
        <v>75</v>
      </c>
      <c r="E51" t="str">
        <f t="shared" si="0"/>
        <v>香港中國婦女會丘佐榮學校</v>
      </c>
      <c r="F51" t="s">
        <v>1039</v>
      </c>
      <c r="G51" t="str">
        <f t="shared" si="1"/>
        <v>香港中國婦女會丘佐榮學校</v>
      </c>
    </row>
    <row r="52" spans="1:7" ht="22.5">
      <c r="A52" s="2">
        <v>1608</v>
      </c>
      <c r="B52" s="6" t="s">
        <v>87</v>
      </c>
      <c r="C52" s="6" t="s">
        <v>1042</v>
      </c>
      <c r="D52" s="3">
        <v>60</v>
      </c>
      <c r="E52" t="str">
        <f t="shared" si="0"/>
        <v>愛秩序灣官立小學</v>
      </c>
      <c r="F52" t="s">
        <v>1042</v>
      </c>
      <c r="G52" t="str">
        <f t="shared" si="1"/>
        <v>愛秩序灣官立小學</v>
      </c>
    </row>
    <row r="53" spans="1:7" ht="22.5">
      <c r="A53" s="2">
        <v>1609</v>
      </c>
      <c r="B53" s="6" t="s">
        <v>88</v>
      </c>
      <c r="C53" s="6" t="s">
        <v>1043</v>
      </c>
      <c r="D53" s="3">
        <v>58</v>
      </c>
      <c r="E53" t="str">
        <f t="shared" si="0"/>
        <v>培僑小學</v>
      </c>
      <c r="F53" t="s">
        <v>1043</v>
      </c>
      <c r="G53" t="str">
        <f t="shared" si="1"/>
        <v>培僑小學</v>
      </c>
    </row>
    <row r="54" spans="1:7" ht="33.75">
      <c r="A54" s="2">
        <v>1610</v>
      </c>
      <c r="B54" s="6" t="s">
        <v>89</v>
      </c>
      <c r="C54" s="6" t="s">
        <v>1044</v>
      </c>
      <c r="D54" s="3">
        <v>56</v>
      </c>
      <c r="E54" t="str">
        <f t="shared" si="0"/>
        <v>中華基督教會基灣小學（愛蝶灣）</v>
      </c>
      <c r="F54" t="s">
        <v>1044</v>
      </c>
      <c r="G54" t="str">
        <f t="shared" si="1"/>
        <v>中華基督教會基灣小學（愛蝶灣）</v>
      </c>
    </row>
    <row r="55" spans="1:7" ht="22.5">
      <c r="A55" s="2">
        <v>1611</v>
      </c>
      <c r="B55" s="6" t="s">
        <v>90</v>
      </c>
      <c r="C55" s="6" t="s">
        <v>1034</v>
      </c>
      <c r="D55" s="3">
        <v>53</v>
      </c>
      <c r="E55" t="str">
        <f t="shared" si="0"/>
        <v>中華基督教會基灣小學</v>
      </c>
      <c r="F55" t="s">
        <v>1034</v>
      </c>
      <c r="G55" t="str">
        <f t="shared" si="1"/>
        <v>中華基督教會基灣小學</v>
      </c>
    </row>
    <row r="56" spans="1:7" ht="22.5">
      <c r="A56" s="2">
        <v>1612</v>
      </c>
      <c r="B56" s="6" t="s">
        <v>91</v>
      </c>
      <c r="C56" s="6" t="s">
        <v>1033</v>
      </c>
      <c r="D56" s="3">
        <v>61</v>
      </c>
      <c r="E56" t="str">
        <f t="shared" si="0"/>
        <v>筲箕灣官立小學</v>
      </c>
      <c r="F56" t="s">
        <v>1033</v>
      </c>
      <c r="G56" t="str">
        <f t="shared" si="1"/>
        <v>筲箕灣官立小學</v>
      </c>
    </row>
    <row r="57" spans="1:7" ht="33.75">
      <c r="A57" s="2">
        <v>1613</v>
      </c>
      <c r="B57" s="6" t="s">
        <v>92</v>
      </c>
      <c r="C57" s="6" t="s">
        <v>1041</v>
      </c>
      <c r="D57" s="3">
        <v>66</v>
      </c>
      <c r="E57" t="str">
        <f t="shared" si="0"/>
        <v>勵志會梁李秀娛紀念小學</v>
      </c>
      <c r="F57" t="s">
        <v>1041</v>
      </c>
      <c r="G57" t="str">
        <f t="shared" si="1"/>
        <v>勵志會梁李秀娛紀念小學</v>
      </c>
    </row>
    <row r="58" spans="1:7" ht="45">
      <c r="A58" s="2">
        <v>1614</v>
      </c>
      <c r="B58" s="6" t="s">
        <v>93</v>
      </c>
      <c r="C58" s="6" t="s">
        <v>1046</v>
      </c>
      <c r="D58" s="3">
        <v>64</v>
      </c>
      <c r="E58" t="str">
        <f t="shared" si="0"/>
        <v>救世軍中原慈善基金學校</v>
      </c>
      <c r="F58" t="s">
        <v>1046</v>
      </c>
      <c r="G58" t="str">
        <f t="shared" si="1"/>
        <v>救世軍中原慈善基金學校</v>
      </c>
    </row>
    <row r="59" spans="1:7" ht="33.75">
      <c r="A59" s="2">
        <v>1615</v>
      </c>
      <c r="B59" s="6" t="s">
        <v>94</v>
      </c>
      <c r="C59" s="6" t="s">
        <v>1040</v>
      </c>
      <c r="D59" s="3">
        <v>50</v>
      </c>
      <c r="E59" t="str">
        <f t="shared" si="0"/>
        <v>救世軍韋理夫人紀念學校</v>
      </c>
      <c r="F59" t="s">
        <v>1040</v>
      </c>
      <c r="G59" t="str">
        <f t="shared" si="1"/>
        <v>救世軍韋理夫人紀念學校</v>
      </c>
    </row>
    <row r="60" spans="1:7" ht="22.5">
      <c r="A60" s="2">
        <v>1801</v>
      </c>
      <c r="B60" s="6" t="s">
        <v>95</v>
      </c>
      <c r="C60" s="6" t="s">
        <v>1048</v>
      </c>
      <c r="D60" s="3">
        <v>72</v>
      </c>
      <c r="E60" t="str">
        <f t="shared" si="0"/>
        <v>鴨脷洲街坊學校</v>
      </c>
      <c r="F60" t="s">
        <v>1048</v>
      </c>
      <c r="G60" t="str">
        <f t="shared" si="1"/>
        <v>鴨脷洲街坊學校</v>
      </c>
    </row>
    <row r="61" spans="1:7" ht="33.75">
      <c r="A61" s="2">
        <v>1802</v>
      </c>
      <c r="B61" s="6" t="s">
        <v>96</v>
      </c>
      <c r="C61" s="6" t="s">
        <v>1049</v>
      </c>
      <c r="D61" s="3">
        <v>72</v>
      </c>
      <c r="E61" t="str">
        <f t="shared" si="0"/>
        <v>東華三院鶴山學校</v>
      </c>
      <c r="F61" t="s">
        <v>1049</v>
      </c>
      <c r="G61" t="str">
        <f t="shared" si="1"/>
        <v>東華三院鶴山學校</v>
      </c>
    </row>
    <row r="62" spans="1:7" ht="22.5">
      <c r="A62" s="2">
        <v>1803</v>
      </c>
      <c r="B62" s="6" t="s">
        <v>97</v>
      </c>
      <c r="C62" s="6" t="s">
        <v>1051</v>
      </c>
      <c r="D62" s="3">
        <v>27</v>
      </c>
      <c r="E62" t="str">
        <f t="shared" si="0"/>
        <v>嘉諾撒培德學校</v>
      </c>
      <c r="F62" t="s">
        <v>1051</v>
      </c>
      <c r="G62" t="str">
        <f t="shared" si="1"/>
        <v>嘉諾撒培德學校</v>
      </c>
    </row>
    <row r="63" spans="1:7" ht="22.5">
      <c r="A63" s="2">
        <v>1804</v>
      </c>
      <c r="B63" s="6" t="s">
        <v>98</v>
      </c>
      <c r="C63" s="6" t="s">
        <v>1047</v>
      </c>
      <c r="D63" s="3">
        <v>40</v>
      </c>
      <c r="E63" t="str">
        <f t="shared" si="0"/>
        <v>香島道官立小學</v>
      </c>
      <c r="F63" t="s">
        <v>1047</v>
      </c>
      <c r="G63" t="str">
        <f t="shared" si="1"/>
        <v>香島道官立小學</v>
      </c>
    </row>
    <row r="64" spans="1:7" ht="22.5">
      <c r="A64" s="2">
        <v>1805</v>
      </c>
      <c r="B64" s="6" t="s">
        <v>99</v>
      </c>
      <c r="C64" s="6" t="s">
        <v>1054</v>
      </c>
      <c r="D64" s="3">
        <v>75</v>
      </c>
      <c r="E64" t="str">
        <f t="shared" si="0"/>
        <v>聖公會田灣始南小學</v>
      </c>
      <c r="F64" t="s">
        <v>1054</v>
      </c>
      <c r="G64" t="str">
        <f t="shared" si="1"/>
        <v>聖公會田灣始南小學</v>
      </c>
    </row>
    <row r="65" spans="1:7" ht="22.5">
      <c r="A65" s="2">
        <v>1806</v>
      </c>
      <c r="B65" s="6" t="s">
        <v>100</v>
      </c>
      <c r="C65" s="6" t="s">
        <v>1052</v>
      </c>
      <c r="D65" s="3">
        <v>60</v>
      </c>
      <c r="E65" t="str">
        <f t="shared" si="0"/>
        <v>聖公會置富始南小學</v>
      </c>
      <c r="F65" t="s">
        <v>1052</v>
      </c>
      <c r="G65" t="str">
        <f t="shared" si="1"/>
        <v>聖公會置富始南小學</v>
      </c>
    </row>
    <row r="66" spans="1:7" ht="33.75">
      <c r="A66" s="2">
        <v>1807</v>
      </c>
      <c r="B66" s="6" t="s">
        <v>101</v>
      </c>
      <c r="C66" s="6" t="s">
        <v>1050</v>
      </c>
      <c r="D66" s="3">
        <v>59</v>
      </c>
      <c r="E66" t="str">
        <f t="shared" ref="E66:E129" si="2">TRIM(LEFT(B66, FIND("(", B66, 1)-1))</f>
        <v>華富邨寶血小學</v>
      </c>
      <c r="F66" t="s">
        <v>1050</v>
      </c>
      <c r="G66" t="str">
        <f t="shared" ref="G66:G129" si="3">IF(F66="", LEFT(B66, FIND(CHAR(10), B66)), F66)</f>
        <v>華富邨寶血小學</v>
      </c>
    </row>
    <row r="67" spans="1:7" ht="33.75">
      <c r="A67" s="2">
        <v>1808</v>
      </c>
      <c r="B67" s="6" t="s">
        <v>102</v>
      </c>
      <c r="C67" s="6" t="s">
        <v>1055</v>
      </c>
      <c r="D67" s="3">
        <v>46</v>
      </c>
      <c r="E67" t="str">
        <f t="shared" si="2"/>
        <v>海怡寶血小學</v>
      </c>
      <c r="F67" t="s">
        <v>1055</v>
      </c>
      <c r="G67" t="str">
        <f t="shared" si="3"/>
        <v>海怡寶血小學</v>
      </c>
    </row>
    <row r="68" spans="1:7" ht="33.75">
      <c r="A68" s="2">
        <v>1809</v>
      </c>
      <c r="B68" s="6" t="s">
        <v>103</v>
      </c>
      <c r="C68" s="6" t="s">
        <v>1056</v>
      </c>
      <c r="D68" s="3">
        <v>49</v>
      </c>
      <c r="E68" t="str">
        <f t="shared" si="2"/>
        <v>香港南區官立小學</v>
      </c>
      <c r="F68" t="s">
        <v>1056</v>
      </c>
      <c r="G68" t="str">
        <f t="shared" si="3"/>
        <v>香港南區官立小學</v>
      </c>
    </row>
    <row r="69" spans="1:7" ht="22.5">
      <c r="A69" s="2">
        <v>1810</v>
      </c>
      <c r="B69" s="6" t="s">
        <v>104</v>
      </c>
      <c r="C69" s="6" t="s">
        <v>1053</v>
      </c>
      <c r="D69" s="3">
        <v>50</v>
      </c>
      <c r="E69" t="str">
        <f t="shared" si="2"/>
        <v>聖伯多祿天主教小學</v>
      </c>
      <c r="F69" t="s">
        <v>1053</v>
      </c>
      <c r="G69" t="str">
        <f t="shared" si="3"/>
        <v>聖伯多祿天主教小學</v>
      </c>
    </row>
    <row r="70" spans="1:7" ht="33.75">
      <c r="A70" s="2">
        <v>1811</v>
      </c>
      <c r="B70" s="6" t="s">
        <v>105</v>
      </c>
      <c r="C70" s="6" t="s">
        <v>1057</v>
      </c>
      <c r="D70" s="3">
        <v>62</v>
      </c>
      <c r="E70" t="str">
        <f t="shared" si="2"/>
        <v>香港仔聖伯多祿天主教小學</v>
      </c>
      <c r="F70" t="s">
        <v>1057</v>
      </c>
      <c r="G70" t="str">
        <f t="shared" si="3"/>
        <v>香港仔聖伯多祿天主教小學</v>
      </c>
    </row>
    <row r="71" spans="1:7" ht="22.5">
      <c r="A71" s="2">
        <v>3101</v>
      </c>
      <c r="B71" s="6" t="s">
        <v>106</v>
      </c>
      <c r="C71" s="6" t="s">
        <v>1060</v>
      </c>
      <c r="D71" s="3">
        <v>62</v>
      </c>
      <c r="E71" t="str">
        <f t="shared" si="2"/>
        <v>佐敦道官立小學</v>
      </c>
      <c r="F71" t="s">
        <v>1060</v>
      </c>
      <c r="G71" t="str">
        <f t="shared" si="3"/>
        <v>佐敦道官立小學</v>
      </c>
    </row>
    <row r="72" spans="1:7">
      <c r="A72" s="2">
        <v>3102</v>
      </c>
      <c r="B72" s="9" t="s">
        <v>107</v>
      </c>
      <c r="C72" s="9" t="s">
        <v>1063</v>
      </c>
      <c r="D72" s="3">
        <v>47</v>
      </c>
      <c r="E72" t="str">
        <f t="shared" si="2"/>
        <v>嘉諾撒聖瑪利學校</v>
      </c>
      <c r="F72" t="s">
        <v>1063</v>
      </c>
      <c r="G72" t="str">
        <f t="shared" si="3"/>
        <v>嘉諾撒聖瑪利學校</v>
      </c>
    </row>
    <row r="73" spans="1:7">
      <c r="A73" s="2">
        <v>3103</v>
      </c>
      <c r="B73" s="9" t="s">
        <v>108</v>
      </c>
      <c r="C73" s="9" t="s">
        <v>1064</v>
      </c>
      <c r="D73" s="3">
        <v>56</v>
      </c>
      <c r="E73" t="str">
        <f t="shared" si="2"/>
        <v>德信學校</v>
      </c>
      <c r="F73" t="s">
        <v>1064</v>
      </c>
      <c r="G73" t="str">
        <f t="shared" si="3"/>
        <v>德信學校</v>
      </c>
    </row>
    <row r="74" spans="1:7">
      <c r="A74" s="2">
        <v>3104</v>
      </c>
      <c r="B74" s="9" t="s">
        <v>109</v>
      </c>
      <c r="C74" s="9" t="s">
        <v>1058</v>
      </c>
      <c r="D74" s="3">
        <v>62</v>
      </c>
      <c r="E74" t="str">
        <f t="shared" si="2"/>
        <v>東華三院羅裕積小學</v>
      </c>
      <c r="F74" t="s">
        <v>1058</v>
      </c>
      <c r="G74" t="str">
        <f t="shared" si="3"/>
        <v>東華三院羅裕積小學</v>
      </c>
    </row>
    <row r="75" spans="1:7">
      <c r="A75" s="2">
        <v>3105</v>
      </c>
      <c r="B75" s="9" t="s">
        <v>110</v>
      </c>
      <c r="C75" s="9" t="s">
        <v>1066</v>
      </c>
      <c r="D75" s="3">
        <v>35</v>
      </c>
      <c r="E75" t="str">
        <f t="shared" si="2"/>
        <v>中華基督教會灣仔堂基道小學</v>
      </c>
      <c r="F75" t="s">
        <v>1066</v>
      </c>
      <c r="G75" t="str">
        <f t="shared" si="3"/>
        <v>中華基督教會灣仔堂基道小學</v>
      </c>
    </row>
    <row r="76" spans="1:7" ht="22.5">
      <c r="A76" s="2">
        <v>3106</v>
      </c>
      <c r="B76" s="6" t="s">
        <v>111</v>
      </c>
      <c r="C76" s="6" t="s">
        <v>1067</v>
      </c>
      <c r="D76" s="3">
        <v>16</v>
      </c>
      <c r="E76" t="str">
        <f t="shared" si="2"/>
        <v>油蔴地街坊會學校</v>
      </c>
      <c r="F76" t="s">
        <v>1067</v>
      </c>
      <c r="G76" t="str">
        <f t="shared" si="3"/>
        <v>油蔴地街坊會學校</v>
      </c>
    </row>
    <row r="77" spans="1:7">
      <c r="A77" s="2">
        <v>3107</v>
      </c>
      <c r="B77" s="9" t="s">
        <v>112</v>
      </c>
      <c r="C77" s="9" t="s">
        <v>1061</v>
      </c>
      <c r="D77" s="3">
        <v>44</v>
      </c>
      <c r="E77" t="str">
        <f t="shared" si="2"/>
        <v>循道學校</v>
      </c>
      <c r="F77" t="s">
        <v>1061</v>
      </c>
      <c r="G77" t="str">
        <f t="shared" si="3"/>
        <v>循道學校</v>
      </c>
    </row>
    <row r="78" spans="1:7" ht="22.5">
      <c r="A78" s="2">
        <v>3108</v>
      </c>
      <c r="B78" s="6" t="s">
        <v>113</v>
      </c>
      <c r="C78" s="6" t="s">
        <v>1059</v>
      </c>
      <c r="D78" s="3">
        <v>57</v>
      </c>
      <c r="E78" t="str">
        <f t="shared" si="2"/>
        <v>廣東道官立小學</v>
      </c>
      <c r="F78" t="s">
        <v>1059</v>
      </c>
      <c r="G78" t="str">
        <f t="shared" si="3"/>
        <v>廣東道官立小學</v>
      </c>
    </row>
    <row r="79" spans="1:7" ht="33.75">
      <c r="A79" s="2">
        <v>3108</v>
      </c>
      <c r="B79" s="6" t="s">
        <v>155</v>
      </c>
      <c r="C79" s="6" t="s">
        <v>1059</v>
      </c>
      <c r="D79" s="3">
        <v>25</v>
      </c>
      <c r="E79" t="str">
        <f t="shared" si="2"/>
        <v>廣東道官立小學</v>
      </c>
      <c r="F79" t="s">
        <v>1059</v>
      </c>
      <c r="G79" t="str">
        <f t="shared" si="3"/>
        <v>廣東道官立小學</v>
      </c>
    </row>
    <row r="80" spans="1:7" ht="22.5">
      <c r="A80" s="2">
        <v>3109</v>
      </c>
      <c r="B80" s="6" t="s">
        <v>114</v>
      </c>
      <c r="C80" s="6" t="s">
        <v>1062</v>
      </c>
      <c r="D80" s="3">
        <v>70</v>
      </c>
      <c r="E80" t="str">
        <f t="shared" si="2"/>
        <v>油蔴地天主教小學</v>
      </c>
      <c r="F80" t="s">
        <v>1062</v>
      </c>
      <c r="G80" t="str">
        <f t="shared" si="3"/>
        <v>油蔴地天主教小學</v>
      </c>
    </row>
    <row r="81" spans="1:7" ht="45">
      <c r="A81" s="2">
        <v>3110</v>
      </c>
      <c r="B81" s="6" t="s">
        <v>115</v>
      </c>
      <c r="C81" s="6" t="s">
        <v>1068</v>
      </c>
      <c r="D81" s="3">
        <v>59</v>
      </c>
      <c r="E81" t="str">
        <f t="shared" si="2"/>
        <v>油蔴地天主教小學（海泓道）</v>
      </c>
      <c r="F81" t="s">
        <v>1068</v>
      </c>
      <c r="G81" t="str">
        <f t="shared" si="3"/>
        <v>油蔴地天主教小學（海泓道）</v>
      </c>
    </row>
    <row r="82" spans="1:7">
      <c r="A82" s="2">
        <v>3111</v>
      </c>
      <c r="B82" s="9" t="s">
        <v>116</v>
      </c>
      <c r="C82" s="9" t="s">
        <v>1065</v>
      </c>
      <c r="D82" s="3">
        <v>90</v>
      </c>
      <c r="E82" t="str">
        <f t="shared" si="2"/>
        <v>東莞同鄉會方樹泉學校</v>
      </c>
      <c r="F82" t="s">
        <v>1065</v>
      </c>
      <c r="G82" t="str">
        <f t="shared" si="3"/>
        <v>東莞同鄉會方樹泉學校</v>
      </c>
    </row>
    <row r="83" spans="1:7" ht="22.5">
      <c r="A83" s="2">
        <v>3111</v>
      </c>
      <c r="B83" s="6" t="s">
        <v>156</v>
      </c>
      <c r="C83" s="6" t="s">
        <v>1065</v>
      </c>
      <c r="D83" s="3">
        <v>25</v>
      </c>
      <c r="E83" t="str">
        <f t="shared" si="2"/>
        <v>東莞同鄉會方樹泉學校</v>
      </c>
      <c r="F83" t="s">
        <v>1065</v>
      </c>
      <c r="G83" t="str">
        <f t="shared" si="3"/>
        <v>東莞同鄉會方樹泉學校</v>
      </c>
    </row>
    <row r="84" spans="1:7" ht="22.5">
      <c r="A84" s="2">
        <v>3201</v>
      </c>
      <c r="B84" s="6" t="s">
        <v>117</v>
      </c>
      <c r="C84" s="6" t="s">
        <v>1070</v>
      </c>
      <c r="D84" s="3">
        <v>33</v>
      </c>
      <c r="E84" t="str">
        <f t="shared" si="2"/>
        <v>鮮魚行學校</v>
      </c>
      <c r="F84" t="s">
        <v>1070</v>
      </c>
      <c r="G84" t="str">
        <f t="shared" si="3"/>
        <v>鮮魚行學校</v>
      </c>
    </row>
    <row r="85" spans="1:7">
      <c r="A85" s="2">
        <v>3202</v>
      </c>
      <c r="B85" s="9" t="s">
        <v>118</v>
      </c>
      <c r="C85" s="9" t="s">
        <v>1071</v>
      </c>
      <c r="D85" s="2">
        <v>108</v>
      </c>
      <c r="E85" t="str">
        <f t="shared" si="2"/>
        <v>中華基督教會基全小學</v>
      </c>
      <c r="F85" t="s">
        <v>1071</v>
      </c>
      <c r="G85" t="str">
        <f t="shared" si="3"/>
        <v>中華基督教會基全小學</v>
      </c>
    </row>
    <row r="86" spans="1:7" ht="22.5">
      <c r="A86" s="2">
        <v>3203</v>
      </c>
      <c r="B86" s="6" t="s">
        <v>119</v>
      </c>
      <c r="C86" s="6" t="s">
        <v>1073</v>
      </c>
      <c r="D86" s="3">
        <v>55</v>
      </c>
      <c r="E86" t="str">
        <f t="shared" si="2"/>
        <v>大角嘴天主教小學</v>
      </c>
      <c r="F86" t="s">
        <v>1073</v>
      </c>
      <c r="G86" t="str">
        <f t="shared" si="3"/>
        <v>大角嘴天主教小學</v>
      </c>
    </row>
    <row r="87" spans="1:7" ht="33.75">
      <c r="A87" s="2">
        <v>3204</v>
      </c>
      <c r="B87" s="6" t="s">
        <v>120</v>
      </c>
      <c r="C87" s="6" t="s">
        <v>1074</v>
      </c>
      <c r="D87" s="3">
        <v>75</v>
      </c>
      <c r="E87" t="str">
        <f t="shared" si="2"/>
        <v>大角嘴天主教小學（海帆道）</v>
      </c>
      <c r="F87" t="s">
        <v>1074</v>
      </c>
      <c r="G87" t="str">
        <f t="shared" si="3"/>
        <v>大角嘴天主教小學（海帆道）</v>
      </c>
    </row>
    <row r="88" spans="1:7" ht="33.75">
      <c r="A88" s="2">
        <v>3205</v>
      </c>
      <c r="B88" s="6" t="s">
        <v>121</v>
      </c>
      <c r="C88" s="6" t="s">
        <v>1069</v>
      </c>
      <c r="D88" s="3">
        <v>68</v>
      </c>
      <c r="E88" t="str">
        <f t="shared" si="2"/>
        <v>塘尾道官立小學</v>
      </c>
      <c r="F88" t="s">
        <v>1069</v>
      </c>
      <c r="G88" t="str">
        <f t="shared" si="3"/>
        <v>塘尾道官立小學</v>
      </c>
    </row>
    <row r="89" spans="1:7">
      <c r="A89" s="2">
        <v>3206</v>
      </c>
      <c r="B89" s="9" t="s">
        <v>122</v>
      </c>
      <c r="C89" s="9" t="s">
        <v>1072</v>
      </c>
      <c r="D89" s="3">
        <v>64</v>
      </c>
      <c r="E89" t="str">
        <f t="shared" si="2"/>
        <v>路德會沙崙學校</v>
      </c>
      <c r="F89" t="s">
        <v>1072</v>
      </c>
      <c r="G89" t="str">
        <f t="shared" si="3"/>
        <v>路德會沙崙學校</v>
      </c>
    </row>
    <row r="90" spans="1:7" ht="21.75">
      <c r="A90" s="2">
        <v>3207</v>
      </c>
      <c r="B90" s="6" t="s">
        <v>123</v>
      </c>
      <c r="C90" s="6" t="s">
        <v>983</v>
      </c>
      <c r="D90" s="3">
        <v>60</v>
      </c>
      <c r="E90" t="e">
        <f t="shared" si="2"/>
        <v>#VALUE!</v>
      </c>
      <c r="G90" t="str">
        <f t="shared" si="3"/>
        <v xml:space="preserve">聖公會基榮小學
</v>
      </c>
    </row>
    <row r="91" spans="1:7" ht="21.75">
      <c r="A91" s="2">
        <v>3208</v>
      </c>
      <c r="B91" s="6" t="s">
        <v>124</v>
      </c>
      <c r="C91" s="6" t="s">
        <v>982</v>
      </c>
      <c r="D91" s="3">
        <v>84</v>
      </c>
      <c r="E91" t="e">
        <f t="shared" si="2"/>
        <v>#VALUE!</v>
      </c>
      <c r="G91" t="str">
        <f t="shared" si="3"/>
        <v xml:space="preserve">中華基督教會協和小學
</v>
      </c>
    </row>
    <row r="92" spans="1:7" ht="22.5">
      <c r="A92" s="2">
        <v>3401</v>
      </c>
      <c r="B92" s="6" t="s">
        <v>125</v>
      </c>
      <c r="C92" s="6" t="s">
        <v>1086</v>
      </c>
      <c r="D92" s="3">
        <v>40</v>
      </c>
      <c r="E92" t="str">
        <f t="shared" si="2"/>
        <v>九龍婦女福利會李炳紀念學校</v>
      </c>
      <c r="F92" t="s">
        <v>1086</v>
      </c>
      <c r="G92" t="str">
        <f t="shared" si="3"/>
        <v>九龍婦女福利會李炳紀念學校</v>
      </c>
    </row>
    <row r="93" spans="1:7" ht="21.75">
      <c r="A93" s="2">
        <v>3402</v>
      </c>
      <c r="B93" s="6" t="s">
        <v>126</v>
      </c>
      <c r="C93" s="6" t="s">
        <v>1080</v>
      </c>
      <c r="D93" s="3">
        <v>70</v>
      </c>
      <c r="E93" t="str">
        <f t="shared" si="2"/>
        <v>陳瑞祺（喇沙）小學
Chan Sui Ki</v>
      </c>
      <c r="F93" t="s">
        <v>1080</v>
      </c>
      <c r="G93" t="str">
        <f t="shared" si="3"/>
        <v>陳瑞祺（喇沙）小學
Chan Sui Ki</v>
      </c>
    </row>
    <row r="94" spans="1:7" ht="55.5">
      <c r="A94" s="2">
        <v>3403</v>
      </c>
      <c r="B94" s="6" t="s">
        <v>127</v>
      </c>
      <c r="C94" s="6" t="s">
        <v>1090</v>
      </c>
      <c r="D94" s="3">
        <v>37</v>
      </c>
      <c r="E94" t="str">
        <f t="shared" si="2"/>
        <v>中華基督教會灣仔堂基道小學（九龍城）</v>
      </c>
      <c r="F94" t="s">
        <v>1090</v>
      </c>
      <c r="G94" t="str">
        <f t="shared" si="3"/>
        <v>中華基督教會灣仔堂基道小學（九龍城）</v>
      </c>
    </row>
    <row r="95" spans="1:7" ht="22.5">
      <c r="A95" s="2">
        <v>3404</v>
      </c>
      <c r="B95" s="6" t="s">
        <v>128</v>
      </c>
      <c r="C95" s="6" t="s">
        <v>1437</v>
      </c>
      <c r="D95" s="3">
        <v>43</v>
      </c>
      <c r="E95" t="str">
        <f t="shared" si="2"/>
        <v>聖公會聖匠小學</v>
      </c>
      <c r="F95" t="s">
        <v>1437</v>
      </c>
      <c r="G95" t="str">
        <f t="shared" si="3"/>
        <v>聖公會聖匠小學</v>
      </c>
    </row>
    <row r="96" spans="1:7" ht="22.5">
      <c r="A96" s="2">
        <v>3405</v>
      </c>
      <c r="B96" s="6" t="s">
        <v>129</v>
      </c>
      <c r="C96" s="6" t="s">
        <v>1076</v>
      </c>
      <c r="D96" s="3">
        <v>25</v>
      </c>
      <c r="E96" t="str">
        <f t="shared" si="2"/>
        <v>九龍靈光小學</v>
      </c>
      <c r="F96" t="s">
        <v>1076</v>
      </c>
      <c r="G96" t="str">
        <f t="shared" si="3"/>
        <v>九龍靈光小學</v>
      </c>
    </row>
    <row r="97" spans="1:7" ht="33.75">
      <c r="A97" s="2">
        <v>3406</v>
      </c>
      <c r="B97" s="6" t="s">
        <v>130</v>
      </c>
      <c r="C97" s="6" t="s">
        <v>1085</v>
      </c>
      <c r="D97" s="3">
        <v>34</v>
      </c>
      <c r="E97" t="str">
        <f t="shared" si="2"/>
        <v>基督教香港信義會紅磡信義學校</v>
      </c>
      <c r="F97" t="s">
        <v>1085</v>
      </c>
      <c r="G97" t="str">
        <f t="shared" si="3"/>
        <v>基督教香港信義會紅磡信義學校</v>
      </c>
    </row>
    <row r="98" spans="1:7" ht="22.5">
      <c r="A98" s="2">
        <v>3407</v>
      </c>
      <c r="B98" s="6" t="s">
        <v>131</v>
      </c>
      <c r="C98" s="6" t="s">
        <v>1082</v>
      </c>
      <c r="D98" s="3">
        <v>42</v>
      </c>
      <c r="E98" t="str">
        <f t="shared" si="2"/>
        <v>協恩中學附屬小學</v>
      </c>
      <c r="F98" t="s">
        <v>1082</v>
      </c>
      <c r="G98" t="str">
        <f t="shared" si="3"/>
        <v>協恩中學附屬小學</v>
      </c>
    </row>
    <row r="99" spans="1:7" ht="22.5">
      <c r="A99" s="2">
        <v>3408</v>
      </c>
      <c r="B99" s="6" t="s">
        <v>132</v>
      </c>
      <c r="C99" s="6" t="s">
        <v>1081</v>
      </c>
      <c r="D99" s="3">
        <v>35</v>
      </c>
      <c r="E99" t="str">
        <f t="shared" si="2"/>
        <v>聖公會牧愛小學</v>
      </c>
      <c r="F99" t="s">
        <v>1081</v>
      </c>
      <c r="G99" t="str">
        <f t="shared" si="3"/>
        <v>聖公會牧愛小學</v>
      </c>
    </row>
    <row r="100" spans="1:7" ht="22.5">
      <c r="A100" s="2">
        <v>3409</v>
      </c>
      <c r="B100" s="6" t="s">
        <v>133</v>
      </c>
      <c r="C100" s="6" t="s">
        <v>1087</v>
      </c>
      <c r="D100" s="3">
        <v>81</v>
      </c>
      <c r="E100" t="str">
        <f t="shared" si="2"/>
        <v>天主教領島學校</v>
      </c>
      <c r="F100" t="s">
        <v>1087</v>
      </c>
      <c r="G100" t="str">
        <f t="shared" si="3"/>
        <v>天主教領島學校</v>
      </c>
    </row>
    <row r="101" spans="1:7" ht="22.5">
      <c r="A101" s="2">
        <v>3410</v>
      </c>
      <c r="B101" s="6" t="s">
        <v>134</v>
      </c>
      <c r="C101" s="6" t="s">
        <v>1078</v>
      </c>
      <c r="D101" s="3">
        <v>55</v>
      </c>
      <c r="E101" t="str">
        <f t="shared" si="2"/>
        <v>馬頭涌官立小學</v>
      </c>
      <c r="F101" t="s">
        <v>1078</v>
      </c>
      <c r="G101" t="str">
        <f t="shared" si="3"/>
        <v>馬頭涌官立小學</v>
      </c>
    </row>
    <row r="102" spans="1:7" ht="22.5">
      <c r="A102" s="2">
        <v>3411</v>
      </c>
      <c r="B102" s="6" t="s">
        <v>135</v>
      </c>
      <c r="C102" s="6" t="s">
        <v>1077</v>
      </c>
      <c r="D102" s="3">
        <v>42</v>
      </c>
      <c r="E102" t="str">
        <f t="shared" si="2"/>
        <v>農圃道官立小學</v>
      </c>
      <c r="F102" t="s">
        <v>1077</v>
      </c>
      <c r="G102" t="str">
        <f t="shared" si="3"/>
        <v>農圃道官立小學</v>
      </c>
    </row>
    <row r="103" spans="1:7" ht="22.5">
      <c r="A103" s="2">
        <v>3412</v>
      </c>
      <c r="B103" s="6" t="s">
        <v>136</v>
      </c>
      <c r="C103" s="6" t="s">
        <v>1089</v>
      </c>
      <c r="D103" s="3">
        <v>56</v>
      </c>
      <c r="E103" t="str">
        <f t="shared" si="2"/>
        <v>聖羅撒學校</v>
      </c>
      <c r="F103" t="s">
        <v>1089</v>
      </c>
      <c r="G103" t="str">
        <f t="shared" si="3"/>
        <v>聖羅撒學校</v>
      </c>
    </row>
    <row r="104" spans="1:7" ht="22.5">
      <c r="A104" s="2">
        <v>3413</v>
      </c>
      <c r="B104" s="6" t="s">
        <v>137</v>
      </c>
      <c r="C104" s="6" t="s">
        <v>1084</v>
      </c>
      <c r="D104" s="3">
        <v>46</v>
      </c>
      <c r="E104" t="str">
        <f t="shared" si="2"/>
        <v>合一堂學校</v>
      </c>
      <c r="F104" t="s">
        <v>1084</v>
      </c>
      <c r="G104" t="str">
        <f t="shared" si="3"/>
        <v>合一堂學校</v>
      </c>
    </row>
    <row r="105" spans="1:7" ht="33.75">
      <c r="A105" s="2">
        <v>3414</v>
      </c>
      <c r="B105" s="6" t="s">
        <v>138</v>
      </c>
      <c r="C105" s="6" t="s">
        <v>1091</v>
      </c>
      <c r="D105" s="3">
        <v>37</v>
      </c>
      <c r="E105" t="str">
        <f t="shared" si="2"/>
        <v>獻主會聖馬善樂小學</v>
      </c>
      <c r="F105" t="s">
        <v>1091</v>
      </c>
      <c r="G105" t="str">
        <f t="shared" si="3"/>
        <v>獻主會聖馬善樂小學</v>
      </c>
    </row>
    <row r="106" spans="1:7" ht="22.5">
      <c r="A106" s="2">
        <v>3415</v>
      </c>
      <c r="B106" s="6" t="s">
        <v>139</v>
      </c>
      <c r="C106" s="6" t="s">
        <v>1088</v>
      </c>
      <c r="D106" s="3">
        <v>62</v>
      </c>
      <c r="E106" t="str">
        <f t="shared" si="2"/>
        <v>獻主會小學</v>
      </c>
      <c r="F106" t="s">
        <v>1088</v>
      </c>
      <c r="G106" t="str">
        <f t="shared" si="3"/>
        <v>獻主會小學</v>
      </c>
    </row>
    <row r="107" spans="1:7" ht="22.5">
      <c r="A107" s="2">
        <v>3416</v>
      </c>
      <c r="B107" s="6" t="s">
        <v>140</v>
      </c>
      <c r="C107" s="6" t="s">
        <v>1075</v>
      </c>
      <c r="D107" s="3">
        <v>71</v>
      </c>
      <c r="E107" t="str">
        <f t="shared" si="2"/>
        <v>保良局何壽南小學</v>
      </c>
      <c r="F107" t="s">
        <v>1075</v>
      </c>
      <c r="G107" t="str">
        <f t="shared" si="3"/>
        <v>保良局何壽南小學</v>
      </c>
    </row>
    <row r="108" spans="1:7" ht="33.75">
      <c r="A108" s="2">
        <v>3417</v>
      </c>
      <c r="B108" s="6" t="s">
        <v>141</v>
      </c>
      <c r="C108" s="6" t="s">
        <v>1079</v>
      </c>
      <c r="D108" s="3">
        <v>55</v>
      </c>
      <c r="E108" t="str">
        <f t="shared" si="2"/>
        <v>聖公會聖十架小學</v>
      </c>
      <c r="F108" t="s">
        <v>1079</v>
      </c>
      <c r="G108" t="str">
        <f t="shared" si="3"/>
        <v>聖公會聖十架小學</v>
      </c>
    </row>
    <row r="109" spans="1:7">
      <c r="A109" s="2">
        <v>3501</v>
      </c>
      <c r="B109" s="9" t="s">
        <v>148</v>
      </c>
      <c r="C109" s="9" t="s">
        <v>1092</v>
      </c>
      <c r="D109" s="3">
        <v>35</v>
      </c>
      <c r="E109" t="str">
        <f t="shared" si="2"/>
        <v>天神嘉諾撒學校</v>
      </c>
      <c r="F109" t="s">
        <v>1092</v>
      </c>
      <c r="G109" t="str">
        <f t="shared" si="3"/>
        <v>天神嘉諾撒學校</v>
      </c>
    </row>
    <row r="110" spans="1:7" ht="33.75">
      <c r="A110" s="2">
        <v>3502</v>
      </c>
      <c r="B110" s="6" t="s">
        <v>149</v>
      </c>
      <c r="C110" s="6" t="s">
        <v>1096</v>
      </c>
      <c r="D110" s="3">
        <v>58</v>
      </c>
      <c r="E110" t="str">
        <f t="shared" si="2"/>
        <v>馬頭涌官立小學（紅磡灣）</v>
      </c>
      <c r="F110" t="s">
        <v>1096</v>
      </c>
      <c r="G110" t="str">
        <f t="shared" si="3"/>
        <v>馬頭涌官立小學（紅磡灣）</v>
      </c>
    </row>
    <row r="111" spans="1:7" ht="22.5">
      <c r="A111" s="2">
        <v>3503</v>
      </c>
      <c r="B111" s="6" t="s">
        <v>150</v>
      </c>
      <c r="C111" s="6" t="s">
        <v>1093</v>
      </c>
      <c r="D111" s="3">
        <v>36</v>
      </c>
      <c r="E111" t="str">
        <f t="shared" si="2"/>
        <v>聖公會奉基小學</v>
      </c>
      <c r="F111" t="s">
        <v>1093</v>
      </c>
      <c r="G111" t="str">
        <f t="shared" si="3"/>
        <v>聖公會奉基小學</v>
      </c>
    </row>
    <row r="112" spans="1:7" ht="33.75">
      <c r="A112" s="2">
        <v>3504</v>
      </c>
      <c r="B112" s="6" t="s">
        <v>151</v>
      </c>
      <c r="C112" s="6" t="s">
        <v>1097</v>
      </c>
      <c r="D112" s="3">
        <v>50</v>
      </c>
      <c r="E112" t="str">
        <f t="shared" si="2"/>
        <v>聖公會奉基千禧小學</v>
      </c>
      <c r="F112" t="s">
        <v>1097</v>
      </c>
      <c r="G112" t="str">
        <f t="shared" si="3"/>
        <v>聖公會奉基千禧小學</v>
      </c>
    </row>
    <row r="113" spans="1:7" ht="22.5">
      <c r="A113" s="2">
        <v>3505</v>
      </c>
      <c r="B113" s="6" t="s">
        <v>152</v>
      </c>
      <c r="C113" s="6" t="s">
        <v>1095</v>
      </c>
      <c r="D113" s="3">
        <v>93</v>
      </c>
      <c r="E113" t="str">
        <f t="shared" si="2"/>
        <v>葛量洪校友會黃埔學校</v>
      </c>
      <c r="F113" t="s">
        <v>1095</v>
      </c>
      <c r="G113" t="str">
        <f t="shared" si="3"/>
        <v>葛量洪校友會黃埔學校</v>
      </c>
    </row>
    <row r="114" spans="1:7" ht="21.75">
      <c r="A114" s="2">
        <v>3506</v>
      </c>
      <c r="B114" s="6" t="s">
        <v>153</v>
      </c>
      <c r="C114" s="6" t="s">
        <v>984</v>
      </c>
      <c r="D114" s="3">
        <v>64</v>
      </c>
      <c r="E114" t="e">
        <f t="shared" si="2"/>
        <v>#VALUE!</v>
      </c>
      <c r="G114" t="str">
        <f t="shared" si="3"/>
        <v xml:space="preserve">黃埔宣道小學
</v>
      </c>
    </row>
    <row r="115" spans="1:7" ht="22.5">
      <c r="A115" s="2">
        <v>3507</v>
      </c>
      <c r="B115" s="6" t="s">
        <v>154</v>
      </c>
      <c r="C115" s="6" t="s">
        <v>1094</v>
      </c>
      <c r="D115" s="3">
        <v>37</v>
      </c>
      <c r="E115" t="str">
        <f t="shared" si="2"/>
        <v>聖公會聖提摩太小學</v>
      </c>
      <c r="F115" t="s">
        <v>1094</v>
      </c>
      <c r="G115" t="str">
        <f t="shared" si="3"/>
        <v>聖公會聖提摩太小學</v>
      </c>
    </row>
    <row r="116" spans="1:7" ht="21.75">
      <c r="A116" s="2">
        <v>4001</v>
      </c>
      <c r="B116" s="6" t="s">
        <v>157</v>
      </c>
      <c r="C116" s="6" t="s">
        <v>986</v>
      </c>
      <c r="D116" s="3">
        <v>60</v>
      </c>
      <c r="E116" t="e">
        <f t="shared" si="2"/>
        <v>#VALUE!</v>
      </c>
      <c r="G116" t="str">
        <f t="shared" si="3"/>
        <v xml:space="preserve">大坑東宣道小學
</v>
      </c>
    </row>
    <row r="117" spans="1:7" ht="22.5">
      <c r="A117" s="2">
        <v>4002</v>
      </c>
      <c r="B117" s="6" t="s">
        <v>158</v>
      </c>
      <c r="C117" s="6" t="s">
        <v>1114</v>
      </c>
      <c r="D117" s="3">
        <v>90</v>
      </c>
      <c r="E117" t="str">
        <f t="shared" si="2"/>
        <v>聖公會聖安德烈小學</v>
      </c>
      <c r="F117" t="s">
        <v>1114</v>
      </c>
      <c r="G117" t="str">
        <f t="shared" si="3"/>
        <v>聖公會聖安德烈小學</v>
      </c>
    </row>
    <row r="118" spans="1:7" ht="22.5">
      <c r="A118" s="2">
        <v>4003</v>
      </c>
      <c r="B118" s="6" t="s">
        <v>159</v>
      </c>
      <c r="C118" s="6" t="s">
        <v>1102</v>
      </c>
      <c r="D118" s="3">
        <v>68</v>
      </c>
      <c r="E118" t="str">
        <f t="shared" si="2"/>
        <v>五邑工商總會學校</v>
      </c>
      <c r="F118" t="s">
        <v>1102</v>
      </c>
      <c r="G118" t="str">
        <f t="shared" si="3"/>
        <v>五邑工商總會學校</v>
      </c>
    </row>
    <row r="119" spans="1:7" ht="22.5">
      <c r="A119" s="2">
        <v>4004</v>
      </c>
      <c r="B119" s="6" t="s">
        <v>160</v>
      </c>
      <c r="C119" s="6" t="s">
        <v>1113</v>
      </c>
      <c r="D119" s="3">
        <v>85</v>
      </c>
      <c r="E119" t="str">
        <f t="shared" si="2"/>
        <v>聖公會基福小學</v>
      </c>
      <c r="F119" t="s">
        <v>1113</v>
      </c>
      <c r="G119" t="str">
        <f t="shared" si="3"/>
        <v>聖公會基福小學</v>
      </c>
    </row>
    <row r="120" spans="1:7" ht="45">
      <c r="A120" s="2">
        <v>4005</v>
      </c>
      <c r="B120" s="6" t="s">
        <v>161</v>
      </c>
      <c r="C120" s="6" t="s">
        <v>1110</v>
      </c>
      <c r="D120" s="3">
        <v>37</v>
      </c>
      <c r="E120" t="str">
        <f t="shared" si="2"/>
        <v>香港四邑商工總會新會商會學校</v>
      </c>
      <c r="F120" t="s">
        <v>1110</v>
      </c>
      <c r="G120" t="str">
        <f t="shared" si="3"/>
        <v>香港四邑商工總會新會商會學校</v>
      </c>
    </row>
    <row r="121" spans="1:7" ht="33.75">
      <c r="A121" s="2">
        <v>4006</v>
      </c>
      <c r="B121" s="6" t="s">
        <v>162</v>
      </c>
      <c r="C121" s="6" t="s">
        <v>1098</v>
      </c>
      <c r="D121" s="3">
        <v>56</v>
      </c>
      <c r="E121" t="str">
        <f t="shared" si="2"/>
        <v>福榮街官立小學</v>
      </c>
      <c r="F121" t="s">
        <v>1098</v>
      </c>
      <c r="G121" t="str">
        <f t="shared" si="3"/>
        <v>福榮街官立小學</v>
      </c>
    </row>
    <row r="122" spans="1:7" ht="22.5">
      <c r="A122" s="2">
        <v>4007</v>
      </c>
      <c r="B122" s="6" t="s">
        <v>163</v>
      </c>
      <c r="C122" s="6" t="s">
        <v>1105</v>
      </c>
      <c r="D122" s="3">
        <v>80</v>
      </c>
      <c r="E122" t="str">
        <f t="shared" si="2"/>
        <v>白田天主教小學</v>
      </c>
      <c r="F122" t="s">
        <v>1105</v>
      </c>
      <c r="G122" t="str">
        <f t="shared" si="3"/>
        <v>白田天主教小學</v>
      </c>
    </row>
    <row r="123" spans="1:7" ht="22.5">
      <c r="A123" s="2">
        <v>4008</v>
      </c>
      <c r="B123" s="6" t="s">
        <v>164</v>
      </c>
      <c r="C123" s="6" t="s">
        <v>1100</v>
      </c>
      <c r="D123" s="3">
        <v>50</v>
      </c>
      <c r="E123" t="str">
        <f t="shared" si="2"/>
        <v>天主教善導小學</v>
      </c>
      <c r="F123" t="s">
        <v>1100</v>
      </c>
      <c r="G123" t="str">
        <f t="shared" si="3"/>
        <v>天主教善導小學</v>
      </c>
    </row>
    <row r="124" spans="1:7">
      <c r="A124" s="2">
        <v>4009</v>
      </c>
      <c r="B124" s="9" t="s">
        <v>165</v>
      </c>
      <c r="C124" s="9" t="s">
        <v>1115</v>
      </c>
      <c r="D124" s="3">
        <v>44</v>
      </c>
      <c r="E124" t="str">
        <f t="shared" si="2"/>
        <v>瑪利諾神父教會學校（小學部）</v>
      </c>
      <c r="F124" t="s">
        <v>1115</v>
      </c>
      <c r="G124" t="str">
        <f t="shared" si="3"/>
        <v>瑪利諾神父教會學校（小學部）</v>
      </c>
    </row>
    <row r="125" spans="1:7" ht="22.5">
      <c r="A125" s="2">
        <v>4010</v>
      </c>
      <c r="B125" s="6" t="s">
        <v>166</v>
      </c>
      <c r="C125" s="6" t="s">
        <v>1108</v>
      </c>
      <c r="D125" s="3">
        <v>32</v>
      </c>
      <c r="E125" t="str">
        <f t="shared" si="2"/>
        <v>深水埔街坊福利會小學</v>
      </c>
      <c r="F125" t="s">
        <v>1108</v>
      </c>
      <c r="G125" t="str">
        <f t="shared" si="3"/>
        <v>深水埔街坊福利會小學</v>
      </c>
    </row>
    <row r="126" spans="1:7" ht="22.5">
      <c r="A126" s="2">
        <v>4011</v>
      </c>
      <c r="B126" s="6" t="s">
        <v>167</v>
      </c>
      <c r="C126" s="6" t="s">
        <v>1107</v>
      </c>
      <c r="D126" s="3">
        <v>35</v>
      </c>
      <c r="E126" t="str">
        <f t="shared" si="2"/>
        <v>聖公會聖多馬小學</v>
      </c>
      <c r="F126" t="s">
        <v>1107</v>
      </c>
      <c r="G126" t="str">
        <f t="shared" si="3"/>
        <v>聖公會聖多馬小學</v>
      </c>
    </row>
    <row r="127" spans="1:7" ht="22.5">
      <c r="A127" s="2">
        <v>4012</v>
      </c>
      <c r="B127" s="6" t="s">
        <v>168</v>
      </c>
      <c r="C127" s="6" t="s">
        <v>1109</v>
      </c>
      <c r="D127" s="3">
        <v>56</v>
      </c>
      <c r="E127" t="str">
        <f t="shared" si="2"/>
        <v>聖方濟愛德小學</v>
      </c>
      <c r="F127" t="s">
        <v>1109</v>
      </c>
      <c r="G127" t="str">
        <f t="shared" si="3"/>
        <v>聖方濟愛德小學</v>
      </c>
    </row>
    <row r="128" spans="1:7">
      <c r="A128" s="2">
        <v>4013</v>
      </c>
      <c r="B128" s="9" t="s">
        <v>169</v>
      </c>
      <c r="C128" s="9" t="s">
        <v>1101</v>
      </c>
      <c r="D128" s="3">
        <v>26</v>
      </c>
      <c r="E128" t="str">
        <f t="shared" si="2"/>
        <v>基督教香港信義會深信學校</v>
      </c>
      <c r="F128" t="s">
        <v>1101</v>
      </c>
      <c r="G128" t="str">
        <f t="shared" si="3"/>
        <v>基督教香港信義會深信學校</v>
      </c>
    </row>
    <row r="129" spans="1:7" ht="22.5">
      <c r="A129" s="2">
        <v>4014</v>
      </c>
      <c r="B129" s="6" t="s">
        <v>170</v>
      </c>
      <c r="C129" s="6" t="s">
        <v>1104</v>
      </c>
      <c r="D129" s="3">
        <v>70</v>
      </c>
      <c r="E129" t="str">
        <f t="shared" si="2"/>
        <v>寶血會嘉靈學校</v>
      </c>
      <c r="F129" t="s">
        <v>1104</v>
      </c>
      <c r="G129" t="str">
        <f t="shared" si="3"/>
        <v>寶血會嘉靈學校</v>
      </c>
    </row>
    <row r="130" spans="1:7" ht="22.5">
      <c r="A130" s="2">
        <v>4015</v>
      </c>
      <c r="B130" s="6" t="s">
        <v>171</v>
      </c>
      <c r="C130" s="6" t="s">
        <v>1103</v>
      </c>
      <c r="D130" s="3">
        <v>46</v>
      </c>
      <c r="E130" t="str">
        <f t="shared" ref="E130:E193" si="4">TRIM(LEFT(B130, FIND("(", B130, 1)-1))</f>
        <v>旅港開平商會學校</v>
      </c>
      <c r="F130" t="s">
        <v>1103</v>
      </c>
      <c r="G130" t="str">
        <f t="shared" ref="G130:G193" si="5">IF(F130="", LEFT(B130, FIND(CHAR(10), B130)), F130)</f>
        <v>旅港開平商會學校</v>
      </c>
    </row>
    <row r="131" spans="1:7" ht="22.5">
      <c r="A131" s="2">
        <v>4016</v>
      </c>
      <c r="B131" s="6" t="s">
        <v>172</v>
      </c>
      <c r="C131" s="6" t="s">
        <v>1111</v>
      </c>
      <c r="D131" s="3">
        <v>72</v>
      </c>
      <c r="E131" t="str">
        <f t="shared" si="4"/>
        <v>荔枝角天主教小學</v>
      </c>
      <c r="F131" t="s">
        <v>1111</v>
      </c>
      <c r="G131" t="str">
        <f t="shared" si="5"/>
        <v>荔枝角天主教小學</v>
      </c>
    </row>
    <row r="132" spans="1:7" ht="22.5">
      <c r="A132" s="2">
        <v>4017</v>
      </c>
      <c r="B132" s="6" t="s">
        <v>173</v>
      </c>
      <c r="C132" s="6" t="s">
        <v>1112</v>
      </c>
      <c r="D132" s="3">
        <v>107</v>
      </c>
      <c r="E132" t="str">
        <f t="shared" si="4"/>
        <v>深水埗官立小學</v>
      </c>
      <c r="F132" t="s">
        <v>1112</v>
      </c>
      <c r="G132" t="str">
        <f t="shared" si="5"/>
        <v>深水埗官立小學</v>
      </c>
    </row>
    <row r="133" spans="1:7" ht="21.75">
      <c r="A133" s="2">
        <v>4018</v>
      </c>
      <c r="B133" s="6" t="s">
        <v>174</v>
      </c>
      <c r="C133" s="6" t="s">
        <v>985</v>
      </c>
      <c r="D133" s="3">
        <v>56</v>
      </c>
      <c r="E133" t="e">
        <f t="shared" si="4"/>
        <v>#VALUE!</v>
      </c>
      <c r="G133" t="str">
        <f t="shared" si="5"/>
        <v xml:space="preserve">聖公會聖紀文小學
</v>
      </c>
    </row>
    <row r="134" spans="1:7" ht="22.5">
      <c r="A134" s="2">
        <v>4019</v>
      </c>
      <c r="B134" s="6" t="s">
        <v>175</v>
      </c>
      <c r="C134" s="6" t="s">
        <v>1106</v>
      </c>
      <c r="D134" s="3">
        <v>50</v>
      </c>
      <c r="E134" t="str">
        <f t="shared" si="4"/>
        <v>聖公會基愛小學</v>
      </c>
      <c r="F134" t="s">
        <v>1106</v>
      </c>
      <c r="G134" t="str">
        <f t="shared" si="5"/>
        <v>聖公會基愛小學</v>
      </c>
    </row>
    <row r="135" spans="1:7" ht="45">
      <c r="A135" s="2">
        <v>4020</v>
      </c>
      <c r="B135" s="6" t="s">
        <v>176</v>
      </c>
      <c r="C135" s="6" t="s">
        <v>1116</v>
      </c>
      <c r="D135" s="3">
        <v>57</v>
      </c>
      <c r="E135" t="str">
        <f t="shared" si="4"/>
        <v>中華基督教會協和小學（長沙灣）</v>
      </c>
      <c r="F135" t="s">
        <v>1116</v>
      </c>
      <c r="G135" t="str">
        <f t="shared" si="5"/>
        <v>中華基督教會協和小學（長沙灣）</v>
      </c>
    </row>
    <row r="136" spans="1:7" ht="22.5">
      <c r="A136" s="2">
        <v>4021</v>
      </c>
      <c r="B136" s="6" t="s">
        <v>177</v>
      </c>
      <c r="C136" s="6" t="s">
        <v>1099</v>
      </c>
      <c r="D136" s="3">
        <v>59</v>
      </c>
      <c r="E136" t="str">
        <f t="shared" si="4"/>
        <v>李鄭屋官立小學</v>
      </c>
      <c r="F136" t="s">
        <v>1099</v>
      </c>
      <c r="G136" t="str">
        <f t="shared" si="5"/>
        <v>李鄭屋官立小學</v>
      </c>
    </row>
    <row r="137" spans="1:7" ht="22.5">
      <c r="A137" s="2">
        <v>4101</v>
      </c>
      <c r="B137" s="6" t="s">
        <v>178</v>
      </c>
      <c r="C137" s="6" t="s">
        <v>1119</v>
      </c>
      <c r="D137" s="3">
        <v>19</v>
      </c>
      <c r="E137" t="str">
        <f t="shared" si="4"/>
        <v>拔萃小學</v>
      </c>
      <c r="F137" t="s">
        <v>1119</v>
      </c>
      <c r="G137" t="str">
        <f t="shared" si="5"/>
        <v>拔萃小學</v>
      </c>
    </row>
    <row r="138" spans="1:7" ht="22.5">
      <c r="A138" s="2">
        <v>4102</v>
      </c>
      <c r="B138" s="6" t="s">
        <v>179</v>
      </c>
      <c r="C138" s="6" t="s">
        <v>1121</v>
      </c>
      <c r="D138" s="3">
        <v>84</v>
      </c>
      <c r="E138" t="str">
        <f t="shared" si="4"/>
        <v>喇沙小學</v>
      </c>
      <c r="F138" t="s">
        <v>1121</v>
      </c>
      <c r="G138" t="str">
        <f t="shared" si="5"/>
        <v>喇沙小學</v>
      </c>
    </row>
    <row r="139" spans="1:7" ht="22.5">
      <c r="A139" s="2">
        <v>4103</v>
      </c>
      <c r="B139" s="6" t="s">
        <v>180</v>
      </c>
      <c r="C139" s="6" t="s">
        <v>1118</v>
      </c>
      <c r="D139" s="3">
        <v>43</v>
      </c>
      <c r="E139" t="str">
        <f t="shared" si="4"/>
        <v>華德學校</v>
      </c>
      <c r="F139" t="s">
        <v>1118</v>
      </c>
      <c r="G139" t="str">
        <f t="shared" si="5"/>
        <v>華德學校</v>
      </c>
    </row>
    <row r="140" spans="1:7" ht="33.75">
      <c r="A140" s="2">
        <v>4104</v>
      </c>
      <c r="B140" s="6" t="s">
        <v>181</v>
      </c>
      <c r="C140" s="6" t="s">
        <v>1124</v>
      </c>
      <c r="D140" s="3">
        <v>46</v>
      </c>
      <c r="E140" t="str">
        <f t="shared" si="4"/>
        <v>九龍塘官立小學</v>
      </c>
      <c r="F140" t="s">
        <v>1124</v>
      </c>
      <c r="G140" t="str">
        <f t="shared" si="5"/>
        <v>九龍塘官立小學</v>
      </c>
    </row>
    <row r="141" spans="1:7" ht="33.75">
      <c r="A141" s="2">
        <v>4105</v>
      </c>
      <c r="B141" s="6" t="s">
        <v>182</v>
      </c>
      <c r="C141" s="6" t="s">
        <v>1123</v>
      </c>
      <c r="D141" s="3">
        <v>72</v>
      </c>
      <c r="E141" t="str">
        <f t="shared" si="4"/>
        <v>瑪利諾修院學校（小學部）</v>
      </c>
      <c r="F141" t="s">
        <v>1123</v>
      </c>
      <c r="G141" t="str">
        <f t="shared" si="5"/>
        <v>瑪利諾修院學校（小學部）</v>
      </c>
    </row>
    <row r="142" spans="1:7" ht="22.5">
      <c r="A142" s="2">
        <v>4106</v>
      </c>
      <c r="B142" s="6" t="s">
        <v>183</v>
      </c>
      <c r="C142" s="6" t="s">
        <v>1117</v>
      </c>
      <c r="D142" s="3">
        <v>13</v>
      </c>
      <c r="E142" t="str">
        <f t="shared" si="4"/>
        <v>耀山學校</v>
      </c>
      <c r="F142" t="s">
        <v>1117</v>
      </c>
      <c r="G142" t="str">
        <f t="shared" si="5"/>
        <v>耀山學校</v>
      </c>
    </row>
    <row r="143" spans="1:7" ht="22.5">
      <c r="A143" s="2">
        <v>4107</v>
      </c>
      <c r="B143" s="6" t="s">
        <v>184</v>
      </c>
      <c r="C143" s="6" t="s">
        <v>1122</v>
      </c>
      <c r="D143" s="3">
        <v>70</v>
      </c>
      <c r="E143" t="str">
        <f t="shared" si="4"/>
        <v>樂善堂小學</v>
      </c>
      <c r="F143" t="s">
        <v>1122</v>
      </c>
      <c r="G143" t="str">
        <f t="shared" si="5"/>
        <v>樂善堂小學</v>
      </c>
    </row>
    <row r="144" spans="1:7" ht="22.5">
      <c r="A144" s="2">
        <v>4108</v>
      </c>
      <c r="B144" s="6" t="s">
        <v>185</v>
      </c>
      <c r="C144" s="6" t="s">
        <v>1120</v>
      </c>
      <c r="D144" s="3">
        <v>42</v>
      </c>
      <c r="E144" t="str">
        <f t="shared" si="4"/>
        <v>嘉諾撒聖家學校</v>
      </c>
      <c r="F144" t="s">
        <v>1120</v>
      </c>
      <c r="G144" t="str">
        <f t="shared" si="5"/>
        <v>嘉諾撒聖家學校</v>
      </c>
    </row>
    <row r="145" spans="1:7" ht="33.75">
      <c r="A145" s="2">
        <v>4109</v>
      </c>
      <c r="B145" s="6" t="s">
        <v>186</v>
      </c>
      <c r="C145" s="6" t="s">
        <v>1125</v>
      </c>
      <c r="D145" s="3">
        <v>56</v>
      </c>
      <c r="E145" t="str">
        <f t="shared" si="4"/>
        <v>嘉諾撒聖家學校（九龍塘）</v>
      </c>
      <c r="F145" t="s">
        <v>1125</v>
      </c>
      <c r="G145" t="str">
        <f t="shared" si="5"/>
        <v>嘉諾撒聖家學校（九龍塘）</v>
      </c>
    </row>
    <row r="146" spans="1:7" ht="33">
      <c r="A146" s="2">
        <v>4110</v>
      </c>
      <c r="B146" s="6" t="s">
        <v>187</v>
      </c>
      <c r="C146" s="6" t="s">
        <v>1448</v>
      </c>
      <c r="D146" s="3">
        <v>49</v>
      </c>
      <c r="E146" t="str">
        <f t="shared" si="4"/>
        <v>中華基督教會基華小學（九龍塘）
CCC Kei Wa Primary School</v>
      </c>
      <c r="F146" t="s">
        <v>1126</v>
      </c>
      <c r="G146" t="str">
        <f t="shared" si="5"/>
        <v>中華基督教會基華小學（九龍塘）
CCC Kei Wa Primary School</v>
      </c>
    </row>
    <row r="147" spans="1:7" ht="33.75">
      <c r="A147" s="2">
        <v>4111</v>
      </c>
      <c r="B147" s="6" t="s">
        <v>188</v>
      </c>
      <c r="C147" s="6" t="s">
        <v>1447</v>
      </c>
      <c r="D147" s="3">
        <v>42</v>
      </c>
      <c r="E147" t="str">
        <f t="shared" si="4"/>
        <v>九龍塘天主教華德學校 （S)</v>
      </c>
      <c r="F147" t="s">
        <v>1438</v>
      </c>
      <c r="G147" t="str">
        <f t="shared" si="5"/>
        <v>九龍塘天主教華德學校 （S)</v>
      </c>
    </row>
    <row r="148" spans="1:7">
      <c r="A148" s="2">
        <v>4301</v>
      </c>
      <c r="B148" s="9" t="s">
        <v>195</v>
      </c>
      <c r="C148" s="9" t="s">
        <v>1137</v>
      </c>
      <c r="D148" s="3">
        <v>46</v>
      </c>
      <c r="E148" t="str">
        <f t="shared" si="4"/>
        <v>聖博德學校</v>
      </c>
      <c r="F148" t="s">
        <v>1137</v>
      </c>
      <c r="G148" t="str">
        <f t="shared" si="5"/>
        <v>聖博德學校</v>
      </c>
    </row>
    <row r="149" spans="1:7" ht="22.5">
      <c r="A149" s="10">
        <v>4302</v>
      </c>
      <c r="B149" s="11" t="s">
        <v>142</v>
      </c>
      <c r="C149" s="11" t="s">
        <v>1130</v>
      </c>
      <c r="D149" s="12">
        <v>25</v>
      </c>
      <c r="E149" t="str">
        <f t="shared" si="4"/>
        <v>福德學校</v>
      </c>
      <c r="F149" t="s">
        <v>1130</v>
      </c>
      <c r="G149" t="str">
        <f t="shared" si="5"/>
        <v>福德學校</v>
      </c>
    </row>
    <row r="150" spans="1:7" ht="22.5">
      <c r="A150" s="10">
        <v>4302</v>
      </c>
      <c r="B150" s="11" t="s">
        <v>142</v>
      </c>
      <c r="C150" s="11" t="s">
        <v>1130</v>
      </c>
      <c r="D150" s="12">
        <v>25</v>
      </c>
      <c r="E150" t="str">
        <f t="shared" si="4"/>
        <v>福德學校</v>
      </c>
      <c r="F150" t="s">
        <v>1130</v>
      </c>
      <c r="G150" t="str">
        <f t="shared" si="5"/>
        <v>福德學校</v>
      </c>
    </row>
    <row r="151" spans="1:7" ht="22.5">
      <c r="A151" s="2">
        <v>4302</v>
      </c>
      <c r="B151" s="6" t="s">
        <v>196</v>
      </c>
      <c r="C151" s="6" t="s">
        <v>1130</v>
      </c>
      <c r="D151" s="3">
        <v>52</v>
      </c>
      <c r="E151" t="str">
        <f t="shared" si="4"/>
        <v>福德學校</v>
      </c>
      <c r="F151" t="s">
        <v>1130</v>
      </c>
      <c r="G151" t="str">
        <f t="shared" si="5"/>
        <v>福德學校</v>
      </c>
    </row>
    <row r="152" spans="1:7">
      <c r="A152" s="10">
        <v>4303</v>
      </c>
      <c r="B152" s="13" t="s">
        <v>143</v>
      </c>
      <c r="C152" s="13" t="s">
        <v>1129</v>
      </c>
      <c r="D152" s="12">
        <v>25</v>
      </c>
      <c r="E152" t="str">
        <f t="shared" si="4"/>
        <v>浸信會天虹小學</v>
      </c>
      <c r="F152" t="s">
        <v>1129</v>
      </c>
      <c r="G152" t="str">
        <f t="shared" si="5"/>
        <v>浸信會天虹小學</v>
      </c>
    </row>
    <row r="153" spans="1:7" ht="22.5">
      <c r="A153" s="10">
        <v>4303</v>
      </c>
      <c r="B153" s="11" t="s">
        <v>189</v>
      </c>
      <c r="C153" s="11" t="s">
        <v>1129</v>
      </c>
      <c r="D153" s="12">
        <v>22</v>
      </c>
      <c r="E153" t="str">
        <f t="shared" si="4"/>
        <v>浸信會天虹小學</v>
      </c>
      <c r="F153" t="s">
        <v>1129</v>
      </c>
      <c r="G153" t="str">
        <f t="shared" si="5"/>
        <v>浸信會天虹小學</v>
      </c>
    </row>
    <row r="154" spans="1:7">
      <c r="A154" s="2">
        <v>4303</v>
      </c>
      <c r="B154" s="9" t="s">
        <v>197</v>
      </c>
      <c r="C154" s="9" t="s">
        <v>1129</v>
      </c>
      <c r="D154" s="3">
        <v>44</v>
      </c>
      <c r="E154" t="str">
        <f t="shared" si="4"/>
        <v>浸信會天虹小學</v>
      </c>
      <c r="F154" t="s">
        <v>1129</v>
      </c>
      <c r="G154" t="str">
        <f t="shared" si="5"/>
        <v>浸信會天虹小學</v>
      </c>
    </row>
    <row r="155" spans="1:7" ht="22.5">
      <c r="A155" s="10">
        <v>4304</v>
      </c>
      <c r="B155" s="11" t="s">
        <v>190</v>
      </c>
      <c r="C155" s="11" t="s">
        <v>1138</v>
      </c>
      <c r="D155" s="12">
        <v>19</v>
      </c>
      <c r="E155" t="str">
        <f t="shared" si="4"/>
        <v>黃大仙天主教小學</v>
      </c>
      <c r="F155" t="s">
        <v>1138</v>
      </c>
      <c r="G155" t="str">
        <f t="shared" si="5"/>
        <v>黃大仙天主教小學</v>
      </c>
    </row>
    <row r="156" spans="1:7" ht="22.5">
      <c r="A156" s="2">
        <v>4304</v>
      </c>
      <c r="B156" s="6" t="s">
        <v>198</v>
      </c>
      <c r="C156" s="6" t="s">
        <v>1138</v>
      </c>
      <c r="D156" s="3">
        <v>39</v>
      </c>
      <c r="E156" t="str">
        <f t="shared" si="4"/>
        <v>黃大仙天主教小學</v>
      </c>
      <c r="F156" t="s">
        <v>1138</v>
      </c>
      <c r="G156" t="str">
        <f t="shared" si="5"/>
        <v>黃大仙天主教小學</v>
      </c>
    </row>
    <row r="157" spans="1:7">
      <c r="A157" s="10">
        <v>4305</v>
      </c>
      <c r="B157" s="13" t="s">
        <v>144</v>
      </c>
      <c r="C157" s="13" t="s">
        <v>1132</v>
      </c>
      <c r="D157" s="12">
        <v>25</v>
      </c>
      <c r="E157" t="str">
        <f t="shared" si="4"/>
        <v>孔教學院大成小學</v>
      </c>
      <c r="F157" t="s">
        <v>1132</v>
      </c>
      <c r="G157" t="str">
        <f t="shared" si="5"/>
        <v>孔教學院大成小學</v>
      </c>
    </row>
    <row r="158" spans="1:7" ht="22.5">
      <c r="A158" s="10">
        <v>4305</v>
      </c>
      <c r="B158" s="11" t="s">
        <v>191</v>
      </c>
      <c r="C158" s="11" t="s">
        <v>1132</v>
      </c>
      <c r="D158" s="12">
        <v>23</v>
      </c>
      <c r="E158" t="str">
        <f t="shared" si="4"/>
        <v>孔教學院大成小學</v>
      </c>
      <c r="F158" t="s">
        <v>1132</v>
      </c>
      <c r="G158" t="str">
        <f t="shared" si="5"/>
        <v>孔教學院大成小學</v>
      </c>
    </row>
    <row r="159" spans="1:7" ht="22.5">
      <c r="A159" s="2">
        <v>4305</v>
      </c>
      <c r="B159" s="6" t="s">
        <v>199</v>
      </c>
      <c r="C159" s="6" t="s">
        <v>1132</v>
      </c>
      <c r="D159" s="3">
        <v>48</v>
      </c>
      <c r="E159" t="str">
        <f t="shared" si="4"/>
        <v>孔教學院大成小學</v>
      </c>
      <c r="F159" t="s">
        <v>1132</v>
      </c>
      <c r="G159" t="str">
        <f t="shared" si="5"/>
        <v>孔教學院大成小學</v>
      </c>
    </row>
    <row r="160" spans="1:7" ht="22.5">
      <c r="A160" s="10">
        <v>4306</v>
      </c>
      <c r="B160" s="11" t="s">
        <v>192</v>
      </c>
      <c r="C160" s="11" t="s">
        <v>1136</v>
      </c>
      <c r="D160" s="12">
        <v>16</v>
      </c>
      <c r="E160" t="str">
        <f t="shared" si="4"/>
        <v>聖公會基德小學</v>
      </c>
      <c r="F160" t="s">
        <v>1136</v>
      </c>
      <c r="G160" t="str">
        <f t="shared" si="5"/>
        <v>聖公會基德小學</v>
      </c>
    </row>
    <row r="161" spans="1:7" ht="22.5">
      <c r="A161" s="2">
        <v>4306</v>
      </c>
      <c r="B161" s="6" t="s">
        <v>200</v>
      </c>
      <c r="C161" s="6" t="s">
        <v>1136</v>
      </c>
      <c r="D161" s="3">
        <v>34</v>
      </c>
      <c r="E161" t="str">
        <f t="shared" si="4"/>
        <v>聖公會基德小學</v>
      </c>
      <c r="F161" t="s">
        <v>1136</v>
      </c>
      <c r="G161" t="str">
        <f t="shared" si="5"/>
        <v>聖公會基德小學</v>
      </c>
    </row>
    <row r="162" spans="1:7">
      <c r="A162" s="10">
        <v>4307</v>
      </c>
      <c r="B162" s="13" t="s">
        <v>145</v>
      </c>
      <c r="C162" s="13" t="s">
        <v>1134</v>
      </c>
      <c r="D162" s="12">
        <v>25</v>
      </c>
      <c r="E162" t="str">
        <f t="shared" si="4"/>
        <v>獻主會溥仁小學</v>
      </c>
      <c r="F162" t="s">
        <v>1134</v>
      </c>
      <c r="G162" t="str">
        <f t="shared" si="5"/>
        <v>獻主會溥仁小學</v>
      </c>
    </row>
    <row r="163" spans="1:7" ht="22.5">
      <c r="A163" s="10">
        <v>4307</v>
      </c>
      <c r="B163" s="11" t="s">
        <v>193</v>
      </c>
      <c r="C163" s="11" t="s">
        <v>1134</v>
      </c>
      <c r="D163" s="12">
        <v>25</v>
      </c>
      <c r="E163" t="str">
        <f t="shared" si="4"/>
        <v>獻主會溥仁小學</v>
      </c>
      <c r="F163" t="s">
        <v>1134</v>
      </c>
      <c r="G163" t="str">
        <f t="shared" si="5"/>
        <v>獻主會溥仁小學</v>
      </c>
    </row>
    <row r="164" spans="1:7" ht="22.5">
      <c r="A164" s="2">
        <v>4307</v>
      </c>
      <c r="B164" s="6" t="s">
        <v>201</v>
      </c>
      <c r="C164" s="6" t="s">
        <v>1134</v>
      </c>
      <c r="D164" s="3">
        <v>51</v>
      </c>
      <c r="E164" t="str">
        <f t="shared" si="4"/>
        <v>獻主會溥仁小學</v>
      </c>
      <c r="F164" t="s">
        <v>1134</v>
      </c>
      <c r="G164" t="str">
        <f t="shared" si="5"/>
        <v>獻主會溥仁小學</v>
      </c>
    </row>
    <row r="165" spans="1:7" ht="22.5">
      <c r="A165" s="10">
        <v>4308</v>
      </c>
      <c r="B165" s="11" t="s">
        <v>194</v>
      </c>
      <c r="C165" s="11" t="s">
        <v>1133</v>
      </c>
      <c r="D165" s="12">
        <v>19</v>
      </c>
      <c r="E165" t="str">
        <f t="shared" si="4"/>
        <v>天主教伍華小學</v>
      </c>
      <c r="F165" t="s">
        <v>1133</v>
      </c>
      <c r="G165" t="str">
        <f t="shared" si="5"/>
        <v>天主教伍華小學</v>
      </c>
    </row>
    <row r="166" spans="1:7" ht="22.5">
      <c r="A166" s="2">
        <v>4308</v>
      </c>
      <c r="B166" s="6" t="s">
        <v>202</v>
      </c>
      <c r="C166" s="6" t="s">
        <v>1133</v>
      </c>
      <c r="D166" s="3">
        <v>41</v>
      </c>
      <c r="E166" t="str">
        <f t="shared" si="4"/>
        <v>天主教伍華小學</v>
      </c>
      <c r="F166" t="s">
        <v>1133</v>
      </c>
      <c r="G166" t="str">
        <f t="shared" si="5"/>
        <v>天主教伍華小學</v>
      </c>
    </row>
    <row r="167" spans="1:7" ht="22.5">
      <c r="A167" s="10">
        <v>4309</v>
      </c>
      <c r="B167" s="11" t="s">
        <v>146</v>
      </c>
      <c r="C167" s="11" t="s">
        <v>1135</v>
      </c>
      <c r="D167" s="12">
        <v>25</v>
      </c>
      <c r="E167" t="str">
        <f t="shared" si="4"/>
        <v>天主教博智小學</v>
      </c>
      <c r="F167" t="s">
        <v>1135</v>
      </c>
      <c r="G167" t="str">
        <f t="shared" si="5"/>
        <v>天主教博智小學</v>
      </c>
    </row>
    <row r="168" spans="1:7" ht="22.5">
      <c r="A168" s="10">
        <v>4309</v>
      </c>
      <c r="B168" s="11" t="s">
        <v>146</v>
      </c>
      <c r="C168" s="11" t="s">
        <v>1135</v>
      </c>
      <c r="D168" s="12">
        <v>19</v>
      </c>
      <c r="E168" t="str">
        <f t="shared" si="4"/>
        <v>天主教博智小學</v>
      </c>
      <c r="F168" t="s">
        <v>1135</v>
      </c>
      <c r="G168" t="str">
        <f t="shared" si="5"/>
        <v>天主教博智小學</v>
      </c>
    </row>
    <row r="169" spans="1:7" ht="22.5">
      <c r="A169" s="2">
        <v>4309</v>
      </c>
      <c r="B169" s="6" t="s">
        <v>203</v>
      </c>
      <c r="C169" s="6" t="s">
        <v>1135</v>
      </c>
      <c r="D169" s="3">
        <v>41</v>
      </c>
      <c r="E169" t="str">
        <f t="shared" si="4"/>
        <v>天主教博智小學</v>
      </c>
      <c r="F169" t="s">
        <v>1135</v>
      </c>
      <c r="G169" t="str">
        <f t="shared" si="5"/>
        <v>天主教博智小學</v>
      </c>
    </row>
    <row r="170" spans="1:7" ht="22.5">
      <c r="A170" s="10">
        <v>4310</v>
      </c>
      <c r="B170" s="11" t="s">
        <v>147</v>
      </c>
      <c r="C170" s="11" t="s">
        <v>1128</v>
      </c>
      <c r="D170" s="12">
        <v>25</v>
      </c>
      <c r="E170" t="str">
        <f t="shared" si="4"/>
        <v>黃大仙官立小學</v>
      </c>
      <c r="F170" t="s">
        <v>1128</v>
      </c>
      <c r="G170" t="str">
        <f t="shared" si="5"/>
        <v>黃大仙官立小學</v>
      </c>
    </row>
    <row r="171" spans="1:7" ht="22.5">
      <c r="A171" s="10">
        <v>4310</v>
      </c>
      <c r="B171" s="11" t="s">
        <v>147</v>
      </c>
      <c r="C171" s="11" t="s">
        <v>1128</v>
      </c>
      <c r="D171" s="12">
        <v>18</v>
      </c>
      <c r="E171" t="str">
        <f t="shared" si="4"/>
        <v>黃大仙官立小學</v>
      </c>
      <c r="F171" t="s">
        <v>1128</v>
      </c>
      <c r="G171" t="str">
        <f t="shared" si="5"/>
        <v>黃大仙官立小學</v>
      </c>
    </row>
    <row r="172" spans="1:7" ht="22.5">
      <c r="A172" s="2">
        <v>4310</v>
      </c>
      <c r="B172" s="6" t="s">
        <v>204</v>
      </c>
      <c r="C172" s="6" t="s">
        <v>1128</v>
      </c>
      <c r="D172" s="3">
        <v>37</v>
      </c>
      <c r="E172" t="str">
        <f t="shared" si="4"/>
        <v>黃大仙官立小學</v>
      </c>
      <c r="F172" t="s">
        <v>1128</v>
      </c>
      <c r="G172" t="str">
        <f t="shared" si="5"/>
        <v>黃大仙官立小學</v>
      </c>
    </row>
    <row r="173" spans="1:7" ht="22.5">
      <c r="A173" s="2">
        <v>4311</v>
      </c>
      <c r="B173" s="6" t="s">
        <v>205</v>
      </c>
      <c r="C173" s="6" t="s">
        <v>1131</v>
      </c>
      <c r="D173" s="3">
        <v>47</v>
      </c>
      <c r="E173" t="str">
        <f t="shared" si="4"/>
        <v>嘉諾撒小學</v>
      </c>
      <c r="F173" t="s">
        <v>1131</v>
      </c>
      <c r="G173" t="str">
        <f t="shared" si="5"/>
        <v>嘉諾撒小學</v>
      </c>
    </row>
    <row r="174" spans="1:7" ht="22.5">
      <c r="A174" s="2">
        <v>4501</v>
      </c>
      <c r="B174" s="6" t="s">
        <v>206</v>
      </c>
      <c r="C174" s="6" t="s">
        <v>1143</v>
      </c>
      <c r="D174" s="3">
        <v>50</v>
      </c>
      <c r="E174" t="str">
        <f t="shared" si="4"/>
        <v>中華基督教會基華小學</v>
      </c>
      <c r="F174" t="s">
        <v>1143</v>
      </c>
      <c r="G174" t="str">
        <f t="shared" si="5"/>
        <v>中華基督教會基華小學</v>
      </c>
    </row>
    <row r="175" spans="1:7" ht="33.75">
      <c r="A175" s="2">
        <v>4502</v>
      </c>
      <c r="B175" s="6" t="s">
        <v>207</v>
      </c>
      <c r="C175" s="6" t="s">
        <v>1139</v>
      </c>
      <c r="D175" s="3">
        <v>38</v>
      </c>
      <c r="E175" t="str">
        <f t="shared" si="4"/>
        <v>保良局陳南昌夫人小學</v>
      </c>
      <c r="F175" t="s">
        <v>1139</v>
      </c>
      <c r="G175" t="str">
        <f t="shared" si="5"/>
        <v>保良局陳南昌夫人小學</v>
      </c>
    </row>
    <row r="176" spans="1:7" ht="22.5">
      <c r="A176" s="2">
        <v>4503</v>
      </c>
      <c r="B176" s="6" t="s">
        <v>208</v>
      </c>
      <c r="C176" s="6" t="s">
        <v>1140</v>
      </c>
      <c r="D176" s="3">
        <v>50</v>
      </c>
      <c r="E176" t="str">
        <f t="shared" si="4"/>
        <v>彩雲聖若瑟小學</v>
      </c>
      <c r="F176" t="s">
        <v>1140</v>
      </c>
      <c r="G176" t="str">
        <f t="shared" si="5"/>
        <v>彩雲聖若瑟小學</v>
      </c>
    </row>
    <row r="177" spans="1:7" ht="22.5">
      <c r="A177" s="2">
        <v>4504</v>
      </c>
      <c r="B177" s="6" t="s">
        <v>209</v>
      </c>
      <c r="C177" s="6" t="s">
        <v>1141</v>
      </c>
      <c r="D177" s="3">
        <v>34</v>
      </c>
      <c r="E177" t="str">
        <f t="shared" si="4"/>
        <v>真鐸學校</v>
      </c>
      <c r="F177" t="s">
        <v>1141</v>
      </c>
      <c r="G177" t="str">
        <f t="shared" si="5"/>
        <v>真鐸學校</v>
      </c>
    </row>
    <row r="178" spans="1:7" ht="22.5">
      <c r="A178" s="2">
        <v>4505</v>
      </c>
      <c r="B178" s="6" t="s">
        <v>210</v>
      </c>
      <c r="C178" s="6" t="s">
        <v>1142</v>
      </c>
      <c r="D178" s="3">
        <v>50</v>
      </c>
      <c r="E178" t="str">
        <f t="shared" si="4"/>
        <v>中華基督教會基慈小學</v>
      </c>
      <c r="F178" t="s">
        <v>1142</v>
      </c>
      <c r="G178" t="str">
        <f t="shared" si="5"/>
        <v>中華基督教會基慈小學</v>
      </c>
    </row>
    <row r="179" spans="1:7" ht="33.75">
      <c r="A179" s="2">
        <v>4506</v>
      </c>
      <c r="B179" s="6" t="s">
        <v>211</v>
      </c>
      <c r="C179" s="6" t="s">
        <v>1145</v>
      </c>
      <c r="D179" s="3">
        <v>78</v>
      </c>
      <c r="E179" t="str">
        <f t="shared" si="4"/>
        <v>伊斯蘭鮑伯濤紀念小學</v>
      </c>
      <c r="F179" t="s">
        <v>1145</v>
      </c>
      <c r="G179" t="str">
        <f t="shared" si="5"/>
        <v>伊斯蘭鮑伯濤紀念小學</v>
      </c>
    </row>
    <row r="180" spans="1:7" ht="33.75">
      <c r="A180" s="2">
        <v>4507</v>
      </c>
      <c r="B180" s="6" t="s">
        <v>212</v>
      </c>
      <c r="C180" s="6" t="s">
        <v>1146</v>
      </c>
      <c r="D180" s="3">
        <v>57</v>
      </c>
      <c r="E180" t="str">
        <f t="shared" si="4"/>
        <v>嗇色園主辦可立小學</v>
      </c>
      <c r="F180" t="s">
        <v>1146</v>
      </c>
      <c r="G180" t="str">
        <f t="shared" si="5"/>
        <v>嗇色園主辦可立小學</v>
      </c>
    </row>
    <row r="181" spans="1:7" ht="22.5">
      <c r="A181" s="2">
        <v>4508</v>
      </c>
      <c r="B181" s="6" t="s">
        <v>213</v>
      </c>
      <c r="C181" s="6" t="s">
        <v>1144</v>
      </c>
      <c r="D181" s="3">
        <v>57</v>
      </c>
      <c r="E181" t="str">
        <f t="shared" si="4"/>
        <v>聖文德天主教小學</v>
      </c>
      <c r="F181" t="s">
        <v>1144</v>
      </c>
      <c r="G181" t="str">
        <f t="shared" si="5"/>
        <v>聖文德天主教小學</v>
      </c>
    </row>
    <row r="182" spans="1:7" ht="33.75">
      <c r="A182" s="2">
        <v>4509</v>
      </c>
      <c r="B182" s="6" t="s">
        <v>214</v>
      </c>
      <c r="C182" s="6" t="s">
        <v>1147</v>
      </c>
      <c r="D182" s="3">
        <v>75</v>
      </c>
      <c r="E182" t="str">
        <f t="shared" si="4"/>
        <v>慈雲山聖文德天主教小學</v>
      </c>
      <c r="F182" t="s">
        <v>1147</v>
      </c>
      <c r="G182" t="str">
        <f t="shared" si="5"/>
        <v>慈雲山聖文德天主教小學</v>
      </c>
    </row>
    <row r="183" spans="1:7" ht="22.5">
      <c r="A183" s="2">
        <v>4510</v>
      </c>
      <c r="B183" s="6" t="s">
        <v>215</v>
      </c>
      <c r="C183" s="6" t="s">
        <v>1148</v>
      </c>
      <c r="D183" s="3">
        <v>70</v>
      </c>
      <c r="E183" t="str">
        <f t="shared" si="4"/>
        <v>保良局錦泰小學</v>
      </c>
      <c r="F183" t="s">
        <v>1148</v>
      </c>
      <c r="G183" t="str">
        <f t="shared" si="5"/>
        <v>保良局錦泰小學</v>
      </c>
    </row>
    <row r="184" spans="1:7" ht="33.75">
      <c r="A184" s="2">
        <v>4511</v>
      </c>
      <c r="B184" s="6" t="s">
        <v>216</v>
      </c>
      <c r="C184" s="6" t="s">
        <v>1149</v>
      </c>
      <c r="D184" s="3">
        <v>62</v>
      </c>
      <c r="E184" t="str">
        <f t="shared" si="4"/>
        <v>聖博德天主教小學（蒲崗村道）</v>
      </c>
      <c r="F184" t="s">
        <v>1149</v>
      </c>
      <c r="G184" t="str">
        <f t="shared" si="5"/>
        <v>聖博德天主教小學（蒲崗村道）</v>
      </c>
    </row>
    <row r="185" spans="1:7" ht="22.5">
      <c r="A185" s="2">
        <v>4512</v>
      </c>
      <c r="B185" s="6" t="s">
        <v>217</v>
      </c>
      <c r="C185" s="6" t="s">
        <v>1150</v>
      </c>
      <c r="D185" s="3">
        <v>62</v>
      </c>
      <c r="E185" t="str">
        <f t="shared" si="4"/>
        <v>慈雲山天主教小學</v>
      </c>
      <c r="F185" t="s">
        <v>1150</v>
      </c>
      <c r="G185" t="str">
        <f t="shared" si="5"/>
        <v>慈雲山天主教小學</v>
      </c>
    </row>
    <row r="186" spans="1:7" ht="22.5">
      <c r="A186" s="2">
        <v>4513</v>
      </c>
      <c r="B186" s="6" t="s">
        <v>218</v>
      </c>
      <c r="C186" s="6" t="s">
        <v>1151</v>
      </c>
      <c r="D186" s="3">
        <v>70</v>
      </c>
      <c r="E186" t="str">
        <f t="shared" si="4"/>
        <v>嘉諾撒小學（新蒲崗）</v>
      </c>
      <c r="F186" t="s">
        <v>1151</v>
      </c>
      <c r="G186" t="str">
        <f t="shared" si="5"/>
        <v>嘉諾撒小學（新蒲崗）</v>
      </c>
    </row>
    <row r="187" spans="1:7" ht="22.5">
      <c r="A187" s="2">
        <v>4601</v>
      </c>
      <c r="B187" s="6" t="s">
        <v>219</v>
      </c>
      <c r="C187" s="6" t="s">
        <v>1152</v>
      </c>
      <c r="D187" s="3">
        <v>44</v>
      </c>
      <c r="E187" t="str">
        <f t="shared" si="4"/>
        <v>佛教慈敬學校</v>
      </c>
      <c r="F187" t="s">
        <v>1152</v>
      </c>
      <c r="G187" t="str">
        <f t="shared" si="5"/>
        <v>佛教慈敬學校</v>
      </c>
    </row>
    <row r="188" spans="1:7" ht="22.5">
      <c r="A188" s="10">
        <v>4601</v>
      </c>
      <c r="B188" s="11" t="s">
        <v>253</v>
      </c>
      <c r="C188" s="11" t="s">
        <v>1152</v>
      </c>
      <c r="D188" s="12">
        <v>10</v>
      </c>
      <c r="E188" t="str">
        <f t="shared" si="4"/>
        <v>佛教慈敬學校</v>
      </c>
      <c r="F188" t="s">
        <v>1152</v>
      </c>
      <c r="G188" t="str">
        <f t="shared" si="5"/>
        <v>佛教慈敬學校</v>
      </c>
    </row>
    <row r="189" spans="1:7">
      <c r="A189" s="2">
        <v>4602</v>
      </c>
      <c r="B189" s="9" t="s">
        <v>220</v>
      </c>
      <c r="C189" s="9" t="s">
        <v>1153</v>
      </c>
      <c r="D189" s="3">
        <v>40</v>
      </c>
      <c r="E189" t="str">
        <f t="shared" si="4"/>
        <v>迦密梁省德學校</v>
      </c>
      <c r="F189" t="s">
        <v>1153</v>
      </c>
      <c r="G189" t="str">
        <f t="shared" si="5"/>
        <v>迦密梁省德學校</v>
      </c>
    </row>
    <row r="190" spans="1:7">
      <c r="A190" s="10">
        <v>4602</v>
      </c>
      <c r="B190" s="13" t="s">
        <v>254</v>
      </c>
      <c r="C190" s="13" t="s">
        <v>1153</v>
      </c>
      <c r="D190" s="12">
        <v>9</v>
      </c>
      <c r="E190" t="str">
        <f t="shared" si="4"/>
        <v>迦密梁省德學校</v>
      </c>
      <c r="F190" t="s">
        <v>1153</v>
      </c>
      <c r="G190" t="str">
        <f t="shared" si="5"/>
        <v>迦密梁省德學校</v>
      </c>
    </row>
    <row r="191" spans="1:7" ht="33.75">
      <c r="A191" s="2">
        <v>4603</v>
      </c>
      <c r="B191" s="6" t="s">
        <v>221</v>
      </c>
      <c r="C191" s="6" t="s">
        <v>1160</v>
      </c>
      <c r="D191" s="3">
        <v>40</v>
      </c>
      <c r="E191" t="str">
        <f t="shared" si="4"/>
        <v>佐敦谷聖若瑟天主教小學</v>
      </c>
      <c r="F191" t="s">
        <v>1160</v>
      </c>
      <c r="G191" t="str">
        <f t="shared" si="5"/>
        <v>佐敦谷聖若瑟天主教小學</v>
      </c>
    </row>
    <row r="192" spans="1:7">
      <c r="A192" s="10">
        <v>4603</v>
      </c>
      <c r="B192" s="13" t="s">
        <v>255</v>
      </c>
      <c r="C192" s="13" t="s">
        <v>1160</v>
      </c>
      <c r="D192" s="12">
        <v>4</v>
      </c>
      <c r="E192" t="str">
        <f t="shared" si="4"/>
        <v>佐敦谷聖若瑟天主教小學</v>
      </c>
      <c r="F192" t="s">
        <v>1160</v>
      </c>
      <c r="G192" t="str">
        <f t="shared" si="5"/>
        <v>佐敦谷聖若瑟天主教小學</v>
      </c>
    </row>
    <row r="193" spans="1:7">
      <c r="A193" s="2">
        <v>4604</v>
      </c>
      <c r="B193" s="9" t="s">
        <v>222</v>
      </c>
      <c r="C193" s="9" t="s">
        <v>1154</v>
      </c>
      <c r="D193" s="3">
        <v>54</v>
      </c>
      <c r="E193" t="str">
        <f t="shared" si="4"/>
        <v>浸信宣道會呂明才小學</v>
      </c>
      <c r="F193" t="s">
        <v>1154</v>
      </c>
      <c r="G193" t="str">
        <f t="shared" si="5"/>
        <v>浸信宣道會呂明才小學</v>
      </c>
    </row>
    <row r="194" spans="1:7">
      <c r="A194" s="10">
        <v>4604</v>
      </c>
      <c r="B194" s="13" t="s">
        <v>256</v>
      </c>
      <c r="C194" s="13" t="s">
        <v>1154</v>
      </c>
      <c r="D194" s="12">
        <v>5</v>
      </c>
      <c r="E194" t="str">
        <f t="shared" ref="E194:E257" si="6">TRIM(LEFT(B194, FIND("(", B194, 1)-1))</f>
        <v>浸信宣道會呂明才小學</v>
      </c>
      <c r="F194" t="s">
        <v>1154</v>
      </c>
      <c r="G194" t="str">
        <f t="shared" ref="G194:G257" si="7">IF(F194="", LEFT(B194, FIND(CHAR(10), B194)), F194)</f>
        <v>浸信宣道會呂明才小學</v>
      </c>
    </row>
    <row r="195" spans="1:7" ht="22.5">
      <c r="A195" s="2">
        <v>4605</v>
      </c>
      <c r="B195" s="6" t="s">
        <v>223</v>
      </c>
      <c r="C195" s="6" t="s">
        <v>1155</v>
      </c>
      <c r="D195" s="3">
        <v>61</v>
      </c>
      <c r="E195" t="str">
        <f t="shared" si="6"/>
        <v>坪石天主教小學</v>
      </c>
      <c r="F195" t="s">
        <v>1155</v>
      </c>
      <c r="G195" t="str">
        <f t="shared" si="7"/>
        <v>坪石天主教小學</v>
      </c>
    </row>
    <row r="196" spans="1:7" ht="22.5">
      <c r="A196" s="10">
        <v>4605</v>
      </c>
      <c r="B196" s="11" t="s">
        <v>257</v>
      </c>
      <c r="C196" s="11" t="s">
        <v>1155</v>
      </c>
      <c r="D196" s="12">
        <v>15</v>
      </c>
      <c r="E196" t="str">
        <f t="shared" si="6"/>
        <v>坪石天主教小學</v>
      </c>
      <c r="F196" t="s">
        <v>1155</v>
      </c>
      <c r="G196" t="str">
        <f t="shared" si="7"/>
        <v>坪石天主教小學</v>
      </c>
    </row>
    <row r="197" spans="1:7" ht="22.5">
      <c r="A197" s="2">
        <v>4606</v>
      </c>
      <c r="B197" s="6" t="s">
        <v>224</v>
      </c>
      <c r="C197" s="6" t="s">
        <v>1156</v>
      </c>
      <c r="D197" s="3">
        <v>51</v>
      </c>
      <c r="E197" t="str">
        <f t="shared" si="6"/>
        <v>聖公會聖約翰小學</v>
      </c>
      <c r="F197" t="s">
        <v>1156</v>
      </c>
      <c r="G197" t="str">
        <f t="shared" si="7"/>
        <v>聖公會聖約翰小學</v>
      </c>
    </row>
    <row r="198" spans="1:7">
      <c r="A198" s="2">
        <v>4606</v>
      </c>
      <c r="B198" s="9" t="s">
        <v>258</v>
      </c>
      <c r="C198" s="9" t="s">
        <v>1156</v>
      </c>
      <c r="D198" s="3">
        <v>12</v>
      </c>
      <c r="E198" t="str">
        <f t="shared" si="6"/>
        <v>聖公會聖約翰小學</v>
      </c>
      <c r="F198" t="s">
        <v>1156</v>
      </c>
      <c r="G198" t="str">
        <f t="shared" si="7"/>
        <v>聖公會聖約翰小學</v>
      </c>
    </row>
    <row r="199" spans="1:7" ht="22.5">
      <c r="A199" s="2">
        <v>4607</v>
      </c>
      <c r="B199" s="6" t="s">
        <v>225</v>
      </c>
      <c r="C199" s="6" t="s">
        <v>1157</v>
      </c>
      <c r="D199" s="3">
        <v>50</v>
      </c>
      <c r="E199" t="str">
        <f t="shared" si="6"/>
        <v>天主教柏德學校</v>
      </c>
      <c r="F199" t="s">
        <v>1157</v>
      </c>
      <c r="G199" t="str">
        <f t="shared" si="7"/>
        <v>天主教柏德學校</v>
      </c>
    </row>
    <row r="200" spans="1:7">
      <c r="A200" s="2">
        <v>4607</v>
      </c>
      <c r="B200" s="9" t="s">
        <v>259</v>
      </c>
      <c r="C200" s="9" t="s">
        <v>1157</v>
      </c>
      <c r="D200" s="3">
        <v>12</v>
      </c>
      <c r="E200" t="str">
        <f t="shared" si="6"/>
        <v>天主教柏德學校</v>
      </c>
      <c r="F200" t="s">
        <v>1157</v>
      </c>
      <c r="G200" t="str">
        <f t="shared" si="7"/>
        <v>天主教柏德學校</v>
      </c>
    </row>
    <row r="201" spans="1:7" ht="22.5">
      <c r="A201" s="2">
        <v>4608</v>
      </c>
      <c r="B201" s="6" t="s">
        <v>226</v>
      </c>
      <c r="C201" s="6" t="s">
        <v>1159</v>
      </c>
      <c r="D201" s="3">
        <v>50</v>
      </c>
      <c r="E201" t="str">
        <f t="shared" si="6"/>
        <v>聖公會九龍灣基樂小學</v>
      </c>
      <c r="F201" t="s">
        <v>1159</v>
      </c>
      <c r="G201" t="str">
        <f t="shared" si="7"/>
        <v>聖公會九龍灣基樂小學</v>
      </c>
    </row>
    <row r="202" spans="1:7" ht="33.75">
      <c r="A202" s="2">
        <v>4608</v>
      </c>
      <c r="B202" s="6" t="s">
        <v>260</v>
      </c>
      <c r="C202" s="6" t="s">
        <v>1159</v>
      </c>
      <c r="D202" s="3">
        <v>12</v>
      </c>
      <c r="E202" t="str">
        <f t="shared" si="6"/>
        <v>聖公會九龍灣基樂小學</v>
      </c>
      <c r="F202" t="s">
        <v>1159</v>
      </c>
      <c r="G202" t="str">
        <f t="shared" si="7"/>
        <v>聖公會九龍灣基樂小學</v>
      </c>
    </row>
    <row r="203" spans="1:7" ht="33.75">
      <c r="A203" s="2">
        <v>4609</v>
      </c>
      <c r="B203" s="6" t="s">
        <v>227</v>
      </c>
      <c r="C203" s="6" t="s">
        <v>1158</v>
      </c>
      <c r="D203" s="3">
        <v>53</v>
      </c>
      <c r="E203" t="str">
        <f t="shared" si="6"/>
        <v>九龍灣聖若翰天主教小學</v>
      </c>
      <c r="F203" t="s">
        <v>1158</v>
      </c>
      <c r="G203" t="str">
        <f t="shared" si="7"/>
        <v>九龍灣聖若翰天主教小學</v>
      </c>
    </row>
    <row r="204" spans="1:7" ht="33.75">
      <c r="A204" s="2">
        <v>4609</v>
      </c>
      <c r="B204" s="6" t="s">
        <v>261</v>
      </c>
      <c r="C204" s="6" t="s">
        <v>1158</v>
      </c>
      <c r="D204" s="3">
        <v>5</v>
      </c>
      <c r="E204" t="str">
        <f t="shared" si="6"/>
        <v>九龍灣聖若翰天主教小學</v>
      </c>
      <c r="F204" t="s">
        <v>1158</v>
      </c>
      <c r="G204" t="str">
        <f t="shared" si="7"/>
        <v>九龍灣聖若翰天主教小學</v>
      </c>
    </row>
    <row r="205" spans="1:7" ht="56.25">
      <c r="A205" s="2">
        <v>4610</v>
      </c>
      <c r="B205" s="6" t="s">
        <v>228</v>
      </c>
      <c r="C205" s="6" t="s">
        <v>1161</v>
      </c>
      <c r="D205" s="3">
        <v>63</v>
      </c>
      <c r="E205" t="str">
        <f t="shared" si="6"/>
        <v>基督教宣道會宣基小學</v>
      </c>
      <c r="F205" t="s">
        <v>1161</v>
      </c>
      <c r="G205" t="str">
        <f t="shared" si="7"/>
        <v>基督教宣道會宣基小學</v>
      </c>
    </row>
    <row r="206" spans="1:7" ht="56.25">
      <c r="A206" s="2">
        <v>4610</v>
      </c>
      <c r="B206" s="6" t="s">
        <v>262</v>
      </c>
      <c r="C206" s="6" t="s">
        <v>1161</v>
      </c>
      <c r="D206" s="3">
        <v>55</v>
      </c>
      <c r="E206" t="str">
        <f t="shared" si="6"/>
        <v>基督教宣道會宣基小學</v>
      </c>
      <c r="F206" t="s">
        <v>1161</v>
      </c>
      <c r="G206" t="str">
        <f t="shared" si="7"/>
        <v>基督教宣道會宣基小學</v>
      </c>
    </row>
    <row r="207" spans="1:7" ht="55.5">
      <c r="A207" s="2">
        <v>4611</v>
      </c>
      <c r="B207" s="6" t="s">
        <v>229</v>
      </c>
      <c r="C207" s="6" t="s">
        <v>987</v>
      </c>
      <c r="D207" s="3">
        <v>56</v>
      </c>
      <c r="E207" t="str">
        <f t="shared" si="6"/>
        <v xml:space="preserve">基督教聖約教會堅樂第二小學
</v>
      </c>
      <c r="F207" t="s">
        <v>987</v>
      </c>
      <c r="G207" t="str">
        <f t="shared" si="7"/>
        <v xml:space="preserve">基督教聖約教會堅樂第二小學
</v>
      </c>
    </row>
    <row r="208" spans="1:7" ht="55.5">
      <c r="A208" s="2">
        <v>4611</v>
      </c>
      <c r="B208" s="6" t="s">
        <v>263</v>
      </c>
      <c r="C208" s="6" t="s">
        <v>987</v>
      </c>
      <c r="D208" s="3">
        <v>47</v>
      </c>
      <c r="E208" t="str">
        <f t="shared" si="6"/>
        <v xml:space="preserve">基督教聖約教會堅樂第二小學
</v>
      </c>
      <c r="F208" t="s">
        <v>987</v>
      </c>
      <c r="G208" t="str">
        <f t="shared" si="7"/>
        <v xml:space="preserve">基督教聖約教會堅樂第二小學
</v>
      </c>
    </row>
    <row r="209" spans="1:7" ht="45">
      <c r="A209" s="2">
        <v>4801</v>
      </c>
      <c r="B209" s="6" t="s">
        <v>230</v>
      </c>
      <c r="C209" s="6" t="s">
        <v>1184</v>
      </c>
      <c r="D209" s="3">
        <v>57</v>
      </c>
      <c r="E209" t="str">
        <f t="shared" si="6"/>
        <v>觀塘官立小學（秀明道）</v>
      </c>
      <c r="F209" t="s">
        <v>1184</v>
      </c>
      <c r="G209" t="str">
        <f t="shared" si="7"/>
        <v>觀塘官立小學（秀明道）</v>
      </c>
    </row>
    <row r="210" spans="1:7" ht="22.5">
      <c r="A210" s="2">
        <v>4802</v>
      </c>
      <c r="B210" s="6" t="s">
        <v>231</v>
      </c>
      <c r="C210" s="6" t="s">
        <v>1162</v>
      </c>
      <c r="D210" s="3">
        <v>48</v>
      </c>
      <c r="E210" t="str">
        <f t="shared" si="6"/>
        <v>觀塘官立小學</v>
      </c>
      <c r="F210" t="s">
        <v>1162</v>
      </c>
      <c r="G210" t="str">
        <f t="shared" si="7"/>
        <v>觀塘官立小學</v>
      </c>
    </row>
    <row r="211" spans="1:7" ht="33.75">
      <c r="A211" s="2">
        <v>4803</v>
      </c>
      <c r="B211" s="6" t="s">
        <v>232</v>
      </c>
      <c r="C211" s="6" t="s">
        <v>1172</v>
      </c>
      <c r="D211" s="3">
        <v>41</v>
      </c>
      <c r="E211" t="str">
        <f t="shared" si="6"/>
        <v>香港道教聯合會雲泉學校</v>
      </c>
      <c r="F211" t="s">
        <v>1172</v>
      </c>
      <c r="G211" t="str">
        <f t="shared" si="7"/>
        <v>香港道教聯合會雲泉學校</v>
      </c>
    </row>
    <row r="212" spans="1:7" ht="22.5">
      <c r="A212" s="2">
        <v>4804</v>
      </c>
      <c r="B212" s="6" t="s">
        <v>233</v>
      </c>
      <c r="C212" s="6" t="s">
        <v>1173</v>
      </c>
      <c r="D212" s="3">
        <v>69</v>
      </c>
      <c r="E212" t="str">
        <f t="shared" si="6"/>
        <v>聖公會李兆強小學</v>
      </c>
      <c r="F212" t="s">
        <v>1173</v>
      </c>
      <c r="G212" t="str">
        <f t="shared" si="7"/>
        <v>聖公會李兆強小學</v>
      </c>
    </row>
    <row r="213" spans="1:7" ht="33.75">
      <c r="A213" s="2">
        <v>4805</v>
      </c>
      <c r="B213" s="6" t="s">
        <v>234</v>
      </c>
      <c r="C213" s="6" t="s">
        <v>1181</v>
      </c>
      <c r="D213" s="3">
        <v>81</v>
      </c>
      <c r="E213" t="str">
        <f t="shared" si="6"/>
        <v>聖公會德田李兆強小學</v>
      </c>
      <c r="F213" t="s">
        <v>1181</v>
      </c>
      <c r="G213" t="str">
        <f t="shared" si="7"/>
        <v>聖公會德田李兆強小學</v>
      </c>
    </row>
    <row r="214" spans="1:7" ht="22.5">
      <c r="A214" s="2">
        <v>4806</v>
      </c>
      <c r="B214" s="6" t="s">
        <v>235</v>
      </c>
      <c r="C214" s="6" t="s">
        <v>1166</v>
      </c>
      <c r="D214" s="3">
        <v>87</v>
      </c>
      <c r="E214" t="str">
        <f t="shared" si="6"/>
        <v>閩僑小學</v>
      </c>
      <c r="F214" t="s">
        <v>1166</v>
      </c>
      <c r="G214" t="str">
        <f t="shared" si="7"/>
        <v>閩僑小學</v>
      </c>
    </row>
    <row r="215" spans="1:7" ht="33.75">
      <c r="A215" s="2">
        <v>4807</v>
      </c>
      <c r="B215" s="6" t="s">
        <v>236</v>
      </c>
      <c r="C215" s="6" t="s">
        <v>1171</v>
      </c>
      <c r="D215" s="3">
        <v>46</v>
      </c>
      <c r="E215" t="str">
        <f t="shared" si="6"/>
        <v>聖若翰天主教小學</v>
      </c>
      <c r="F215" t="s">
        <v>1171</v>
      </c>
      <c r="G215" t="str">
        <f t="shared" si="7"/>
        <v>聖若翰天主教小學</v>
      </c>
    </row>
    <row r="216" spans="1:7" ht="22.5">
      <c r="A216" s="2">
        <v>4808</v>
      </c>
      <c r="B216" s="6" t="s">
        <v>237</v>
      </c>
      <c r="C216" s="6" t="s">
        <v>1165</v>
      </c>
      <c r="D216" s="3">
        <v>138</v>
      </c>
      <c r="E216" t="str">
        <f t="shared" si="6"/>
        <v>樂善堂楊仲明學校</v>
      </c>
      <c r="F216" t="s">
        <v>1165</v>
      </c>
      <c r="G216" t="str">
        <f t="shared" si="7"/>
        <v>樂善堂楊仲明學校</v>
      </c>
    </row>
    <row r="217" spans="1:7" ht="22.5">
      <c r="A217" s="2">
        <v>4809</v>
      </c>
      <c r="B217" s="6" t="s">
        <v>238</v>
      </c>
      <c r="C217" s="6" t="s">
        <v>1168</v>
      </c>
      <c r="D217" s="3">
        <v>60</v>
      </c>
      <c r="E217" t="str">
        <f t="shared" si="6"/>
        <v>聖公會基樂小學</v>
      </c>
      <c r="F217" t="s">
        <v>1168</v>
      </c>
      <c r="G217" t="str">
        <f t="shared" si="7"/>
        <v>聖公會基樂小學</v>
      </c>
    </row>
    <row r="218" spans="1:7" ht="22.5">
      <c r="A218" s="2">
        <v>4810</v>
      </c>
      <c r="B218" s="6" t="s">
        <v>239</v>
      </c>
      <c r="C218" s="6" t="s">
        <v>1167</v>
      </c>
      <c r="D218" s="3">
        <v>47</v>
      </c>
      <c r="E218" t="str">
        <f t="shared" si="6"/>
        <v>聖公會基顯小學</v>
      </c>
      <c r="F218" t="s">
        <v>1167</v>
      </c>
      <c r="G218" t="str">
        <f t="shared" si="7"/>
        <v>聖公會基顯小學</v>
      </c>
    </row>
    <row r="219" spans="1:7" ht="22.5">
      <c r="A219" s="2">
        <v>4811</v>
      </c>
      <c r="B219" s="6" t="s">
        <v>240</v>
      </c>
      <c r="C219" s="6" t="s">
        <v>1183</v>
      </c>
      <c r="D219" s="3">
        <v>68</v>
      </c>
      <c r="E219" t="str">
        <f t="shared" si="6"/>
        <v>中華基督教會基法小學（油塘）</v>
      </c>
      <c r="F219" t="s">
        <v>1183</v>
      </c>
      <c r="G219" t="str">
        <f t="shared" si="7"/>
        <v>中華基督教會基法小學（油塘）</v>
      </c>
    </row>
    <row r="220" spans="1:7" ht="22.5">
      <c r="A220" s="2">
        <v>4812</v>
      </c>
      <c r="B220" s="6" t="s">
        <v>241</v>
      </c>
      <c r="C220" s="6" t="s">
        <v>1182</v>
      </c>
      <c r="D220" s="3">
        <v>85</v>
      </c>
      <c r="E220" t="str">
        <f t="shared" si="6"/>
        <v>聖公會油塘基顯小學</v>
      </c>
      <c r="F220" t="s">
        <v>1182</v>
      </c>
      <c r="G220" t="str">
        <f t="shared" si="7"/>
        <v>聖公會油塘基顯小學</v>
      </c>
    </row>
    <row r="221" spans="1:7" ht="22.5">
      <c r="A221" s="2">
        <v>4813</v>
      </c>
      <c r="B221" s="6" t="s">
        <v>242</v>
      </c>
      <c r="C221" s="6" t="s">
        <v>1174</v>
      </c>
      <c r="D221" s="3">
        <v>51</v>
      </c>
      <c r="E221" t="str">
        <f t="shared" si="6"/>
        <v>藍田循道衛理小學</v>
      </c>
      <c r="F221" t="s">
        <v>1174</v>
      </c>
      <c r="G221" t="str">
        <f t="shared" si="7"/>
        <v>藍田循道衛理小學</v>
      </c>
    </row>
    <row r="222" spans="1:7" ht="66">
      <c r="A222" s="2">
        <v>4814</v>
      </c>
      <c r="B222" s="6" t="s">
        <v>243</v>
      </c>
      <c r="C222" s="6" t="s">
        <v>1439</v>
      </c>
      <c r="D222" s="3">
        <v>62</v>
      </c>
      <c r="E222" t="str">
        <f t="shared" si="6"/>
        <v xml:space="preserve">香港道教聯合會圓玄學院陳呂重德紀念學校
</v>
      </c>
      <c r="F222" t="s">
        <v>1439</v>
      </c>
      <c r="G222" t="str">
        <f t="shared" si="7"/>
        <v xml:space="preserve">香港道教聯合會圓玄學院陳呂重德紀念學校
</v>
      </c>
    </row>
    <row r="223" spans="1:7" ht="22.5">
      <c r="A223" s="2">
        <v>4815</v>
      </c>
      <c r="B223" s="6" t="s">
        <v>244</v>
      </c>
      <c r="C223" s="6" t="s">
        <v>1176</v>
      </c>
      <c r="D223" s="3">
        <v>54</v>
      </c>
      <c r="E223" t="str">
        <f t="shared" si="6"/>
        <v>聖愛德華天主教小學</v>
      </c>
      <c r="F223" t="s">
        <v>1176</v>
      </c>
      <c r="G223" t="str">
        <f t="shared" si="7"/>
        <v>聖愛德華天主教小學</v>
      </c>
    </row>
    <row r="224" spans="1:7" ht="22.5">
      <c r="A224" s="2">
        <v>4816</v>
      </c>
      <c r="B224" s="6" t="s">
        <v>245</v>
      </c>
      <c r="C224" s="6" t="s">
        <v>1179</v>
      </c>
      <c r="D224" s="3">
        <v>50</v>
      </c>
      <c r="E224" t="str">
        <f t="shared" si="6"/>
        <v>樂華天主教小學</v>
      </c>
      <c r="F224" t="s">
        <v>1179</v>
      </c>
      <c r="G224" t="str">
        <f t="shared" si="7"/>
        <v>樂華天主教小學</v>
      </c>
    </row>
    <row r="225" spans="1:7" ht="33.75">
      <c r="A225" s="2">
        <v>4817</v>
      </c>
      <c r="B225" s="6" t="s">
        <v>246</v>
      </c>
      <c r="C225" s="6" t="s">
        <v>1177</v>
      </c>
      <c r="D225" s="3">
        <v>59</v>
      </c>
      <c r="E225" t="str">
        <f t="shared" si="6"/>
        <v>基督教聖約教會堅樂小學</v>
      </c>
      <c r="F225" t="s">
        <v>1177</v>
      </c>
      <c r="G225" t="str">
        <f t="shared" si="7"/>
        <v>基督教聖約教會堅樂小學</v>
      </c>
    </row>
    <row r="226" spans="1:7" ht="22.5">
      <c r="A226" s="2">
        <v>4818</v>
      </c>
      <c r="B226" s="6" t="s">
        <v>247</v>
      </c>
      <c r="C226" s="6" t="s">
        <v>1178</v>
      </c>
      <c r="D226" s="3">
        <v>58</v>
      </c>
      <c r="E226" t="str">
        <f t="shared" si="6"/>
        <v>秀明小學</v>
      </c>
      <c r="F226" t="s">
        <v>1178</v>
      </c>
      <c r="G226" t="str">
        <f t="shared" si="7"/>
        <v>秀明小學</v>
      </c>
    </row>
    <row r="227" spans="1:7" ht="33.75">
      <c r="A227" s="2">
        <v>4819</v>
      </c>
      <c r="B227" s="6" t="s">
        <v>248</v>
      </c>
      <c r="C227" s="6" t="s">
        <v>1180</v>
      </c>
      <c r="D227" s="3">
        <v>56</v>
      </c>
      <c r="E227" t="str">
        <f t="shared" si="6"/>
        <v>路德會聖馬太學校（秀茂坪）</v>
      </c>
      <c r="F227" t="s">
        <v>1180</v>
      </c>
      <c r="G227" t="str">
        <f t="shared" si="7"/>
        <v>路德會聖馬太學校（秀茂坪）</v>
      </c>
    </row>
    <row r="228" spans="1:7" ht="22.5">
      <c r="A228" s="2">
        <v>4820</v>
      </c>
      <c r="B228" s="6" t="s">
        <v>249</v>
      </c>
      <c r="C228" s="6" t="s">
        <v>1169</v>
      </c>
      <c r="D228" s="3">
        <v>68</v>
      </c>
      <c r="E228" t="str">
        <f t="shared" si="6"/>
        <v>秀茂坪天主教小學</v>
      </c>
      <c r="F228" t="s">
        <v>1169</v>
      </c>
      <c r="G228" t="str">
        <f t="shared" si="7"/>
        <v>秀茂坪天主教小學</v>
      </c>
    </row>
    <row r="229" spans="1:7" ht="22.5">
      <c r="A229" s="2">
        <v>4821</v>
      </c>
      <c r="B229" s="6" t="s">
        <v>250</v>
      </c>
      <c r="C229" s="6" t="s">
        <v>1164</v>
      </c>
      <c r="D229" s="3">
        <v>23</v>
      </c>
      <c r="E229" t="str">
        <f t="shared" si="6"/>
        <v>中華基督教會基法小學</v>
      </c>
      <c r="F229" t="s">
        <v>1164</v>
      </c>
      <c r="G229" t="str">
        <f t="shared" si="7"/>
        <v>中華基督教會基法小學</v>
      </c>
    </row>
    <row r="230" spans="1:7" ht="22.5">
      <c r="A230" s="2">
        <v>4822</v>
      </c>
      <c r="B230" s="6" t="s">
        <v>251</v>
      </c>
      <c r="C230" s="6" t="s">
        <v>1170</v>
      </c>
      <c r="D230" s="3">
        <v>62</v>
      </c>
      <c r="E230" t="str">
        <f t="shared" si="6"/>
        <v>聖安當小學</v>
      </c>
      <c r="F230" t="s">
        <v>1170</v>
      </c>
      <c r="G230" t="str">
        <f t="shared" si="7"/>
        <v>聖安當小學</v>
      </c>
    </row>
    <row r="231" spans="1:7" ht="22.5">
      <c r="A231" s="2">
        <v>4823</v>
      </c>
      <c r="B231" s="6" t="s">
        <v>252</v>
      </c>
      <c r="C231" s="6" t="s">
        <v>1163</v>
      </c>
      <c r="D231" s="3">
        <v>50</v>
      </c>
      <c r="E231" t="str">
        <f t="shared" si="6"/>
        <v>天主教佑華小學</v>
      </c>
      <c r="F231" t="s">
        <v>1163</v>
      </c>
      <c r="G231" t="str">
        <f t="shared" si="7"/>
        <v>天主教佑華小學</v>
      </c>
    </row>
    <row r="232" spans="1:7" ht="22.5">
      <c r="A232" s="2">
        <v>6201</v>
      </c>
      <c r="B232" s="6" t="s">
        <v>264</v>
      </c>
      <c r="C232" s="6" t="s">
        <v>1192</v>
      </c>
      <c r="D232" s="3">
        <v>10</v>
      </c>
      <c r="E232" t="str">
        <f t="shared" si="6"/>
        <v>靈光小學</v>
      </c>
      <c r="F232" t="s">
        <v>1192</v>
      </c>
      <c r="G232" t="str">
        <f t="shared" si="7"/>
        <v>靈光小學</v>
      </c>
    </row>
    <row r="233" spans="1:7">
      <c r="A233" s="2">
        <v>6202</v>
      </c>
      <c r="B233" s="9" t="s">
        <v>265</v>
      </c>
      <c r="C233" s="9" t="s">
        <v>1186</v>
      </c>
      <c r="D233" s="3">
        <v>23</v>
      </c>
      <c r="E233" t="str">
        <f t="shared" si="6"/>
        <v>中華基督教會全完第一小學</v>
      </c>
      <c r="F233" t="s">
        <v>1186</v>
      </c>
      <c r="G233" t="str">
        <f t="shared" si="7"/>
        <v>中華基督教會全完第一小學</v>
      </c>
    </row>
    <row r="234" spans="1:7">
      <c r="A234" s="2">
        <v>6203</v>
      </c>
      <c r="B234" s="9" t="s">
        <v>266</v>
      </c>
      <c r="C234" s="9" t="s">
        <v>1199</v>
      </c>
      <c r="D234" s="3">
        <v>63</v>
      </c>
      <c r="E234" t="str">
        <f t="shared" si="6"/>
        <v>中華基督教會基慧小學（馬灣）</v>
      </c>
      <c r="F234" t="s">
        <v>1199</v>
      </c>
      <c r="G234" t="str">
        <f t="shared" si="7"/>
        <v>中華基督教會基慧小學（馬灣）</v>
      </c>
    </row>
    <row r="235" spans="1:7" ht="45">
      <c r="A235" s="2">
        <v>6204</v>
      </c>
      <c r="B235" s="6" t="s">
        <v>267</v>
      </c>
      <c r="C235" s="6" t="s">
        <v>1189</v>
      </c>
      <c r="D235" s="3">
        <v>73</v>
      </c>
      <c r="E235" t="str">
        <f t="shared" si="6"/>
        <v>香港道教聯合會圓玄學院石圍角小學</v>
      </c>
      <c r="F235" t="s">
        <v>1189</v>
      </c>
      <c r="G235" t="str">
        <f t="shared" si="7"/>
        <v>香港道教聯合會圓玄學院石圍角小學</v>
      </c>
    </row>
    <row r="236" spans="1:7" ht="22.5">
      <c r="A236" s="2">
        <v>6205</v>
      </c>
      <c r="B236" s="6" t="s">
        <v>268</v>
      </c>
      <c r="C236" s="6" t="s">
        <v>1188</v>
      </c>
      <c r="D236" s="3">
        <v>77</v>
      </c>
      <c r="E236" t="str">
        <f t="shared" si="6"/>
        <v>路德會聖十架學校</v>
      </c>
      <c r="F236" t="s">
        <v>1188</v>
      </c>
      <c r="G236" t="str">
        <f t="shared" si="7"/>
        <v>路德會聖十架學校</v>
      </c>
    </row>
    <row r="237" spans="1:7" ht="22.5">
      <c r="A237" s="2">
        <v>6206</v>
      </c>
      <c r="B237" s="6" t="s">
        <v>269</v>
      </c>
      <c r="C237" s="6" t="s">
        <v>1200</v>
      </c>
      <c r="D237" s="3">
        <v>56</v>
      </c>
      <c r="E237" t="str">
        <f t="shared" si="6"/>
        <v>寶血會思源學校</v>
      </c>
      <c r="F237" t="s">
        <v>1200</v>
      </c>
      <c r="G237" t="str">
        <f t="shared" si="7"/>
        <v>寶血會思源學校</v>
      </c>
    </row>
    <row r="238" spans="1:7" ht="22.5">
      <c r="A238" s="2">
        <v>6207</v>
      </c>
      <c r="B238" s="6" t="s">
        <v>270</v>
      </c>
      <c r="C238" s="6" t="s">
        <v>1190</v>
      </c>
      <c r="D238" s="3">
        <v>46</v>
      </c>
      <c r="E238" t="str">
        <f t="shared" si="6"/>
        <v>中華基督教會基慧小學</v>
      </c>
      <c r="F238" t="s">
        <v>1190</v>
      </c>
      <c r="G238" t="str">
        <f t="shared" si="7"/>
        <v>中華基督教會基慧小學</v>
      </c>
    </row>
    <row r="239" spans="1:7" ht="22.5">
      <c r="A239" s="2">
        <v>6208</v>
      </c>
      <c r="B239" s="14" t="s">
        <v>271</v>
      </c>
      <c r="C239" s="14" t="s">
        <v>1201</v>
      </c>
      <c r="D239" s="3">
        <v>48</v>
      </c>
      <c r="E239" t="str">
        <f t="shared" si="6"/>
        <v>深井天主教小學</v>
      </c>
      <c r="F239" t="s">
        <v>1201</v>
      </c>
      <c r="G239" t="str">
        <f t="shared" si="7"/>
        <v>深井天主教小學</v>
      </c>
    </row>
    <row r="240" spans="1:7" ht="33.75">
      <c r="A240" s="2">
        <v>6209</v>
      </c>
      <c r="B240" s="6" t="s">
        <v>272</v>
      </c>
      <c r="C240" s="6" t="s">
        <v>1191</v>
      </c>
      <c r="D240" s="3">
        <v>56</v>
      </c>
      <c r="E240" t="str">
        <f t="shared" si="6"/>
        <v>寶血會伍季明紀念學校</v>
      </c>
      <c r="F240" t="s">
        <v>1191</v>
      </c>
      <c r="G240" t="str">
        <f t="shared" si="7"/>
        <v>寶血會伍季明紀念學校</v>
      </c>
    </row>
    <row r="241" spans="1:7" ht="21.75">
      <c r="A241" s="2">
        <v>6210</v>
      </c>
      <c r="B241" s="6" t="s">
        <v>273</v>
      </c>
      <c r="C241" s="6" t="s">
        <v>988</v>
      </c>
      <c r="D241" s="3">
        <v>24</v>
      </c>
      <c r="E241" t="e">
        <f t="shared" si="6"/>
        <v>#VALUE!</v>
      </c>
      <c r="G241" t="str">
        <f t="shared" si="7"/>
        <v xml:space="preserve">天佑小學
</v>
      </c>
    </row>
    <row r="242" spans="1:7" ht="22.5">
      <c r="A242" s="2">
        <v>6211</v>
      </c>
      <c r="B242" s="6" t="s">
        <v>274</v>
      </c>
      <c r="C242" s="6" t="s">
        <v>1185</v>
      </c>
      <c r="D242" s="3">
        <v>90</v>
      </c>
      <c r="E242" t="str">
        <f t="shared" si="6"/>
        <v>荃灣潮州公學</v>
      </c>
      <c r="F242" t="s">
        <v>1185</v>
      </c>
      <c r="G242" t="str">
        <f t="shared" si="7"/>
        <v>荃灣潮州公學</v>
      </c>
    </row>
    <row r="243" spans="1:7" ht="22.5">
      <c r="A243" s="2">
        <v>6212</v>
      </c>
      <c r="B243" s="6" t="s">
        <v>275</v>
      </c>
      <c r="C243" s="6" t="s">
        <v>1194</v>
      </c>
      <c r="D243" s="3">
        <v>48</v>
      </c>
      <c r="E243" t="str">
        <f t="shared" si="6"/>
        <v>柴灣角天主教小學</v>
      </c>
      <c r="F243" t="s">
        <v>1194</v>
      </c>
      <c r="G243" t="str">
        <f t="shared" si="7"/>
        <v>柴灣角天主教小學</v>
      </c>
    </row>
    <row r="244" spans="1:7" ht="33.75">
      <c r="A244" s="2">
        <v>6213</v>
      </c>
      <c r="B244" s="6" t="s">
        <v>276</v>
      </c>
      <c r="C244" s="6" t="s">
        <v>1196</v>
      </c>
      <c r="D244" s="3">
        <v>67</v>
      </c>
      <c r="E244" t="str">
        <f t="shared" si="6"/>
        <v>香港浸信會聯會小學</v>
      </c>
      <c r="F244" t="s">
        <v>1196</v>
      </c>
      <c r="G244" t="str">
        <f t="shared" si="7"/>
        <v>香港浸信會聯會小學</v>
      </c>
    </row>
    <row r="245" spans="1:7" ht="45">
      <c r="A245" s="2">
        <v>6214</v>
      </c>
      <c r="B245" s="6" t="s">
        <v>277</v>
      </c>
      <c r="C245" s="6" t="s">
        <v>1197</v>
      </c>
      <c r="D245" s="3">
        <v>68</v>
      </c>
      <c r="E245" t="str">
        <f t="shared" si="6"/>
        <v>天主教石鐘山紀念小學</v>
      </c>
      <c r="F245" t="s">
        <v>1197</v>
      </c>
      <c r="G245" t="str">
        <f t="shared" si="7"/>
        <v>天主教石鐘山紀念小學</v>
      </c>
    </row>
    <row r="246" spans="1:7" ht="22.5">
      <c r="A246" s="2">
        <v>6215</v>
      </c>
      <c r="B246" s="6" t="s">
        <v>278</v>
      </c>
      <c r="C246" s="6" t="s">
        <v>1193</v>
      </c>
      <c r="D246" s="3">
        <v>52</v>
      </c>
      <c r="E246" t="str">
        <f t="shared" si="6"/>
        <v>海壩街官立小學</v>
      </c>
      <c r="F246" t="s">
        <v>1193</v>
      </c>
      <c r="G246" t="str">
        <f t="shared" si="7"/>
        <v>海壩街官立小學</v>
      </c>
    </row>
    <row r="247" spans="1:7" ht="22.5">
      <c r="A247" s="2">
        <v>6216</v>
      </c>
      <c r="B247" s="6" t="s">
        <v>279</v>
      </c>
      <c r="C247" s="6" t="s">
        <v>1198</v>
      </c>
      <c r="D247" s="3">
        <v>70</v>
      </c>
      <c r="E247" t="str">
        <f t="shared" si="6"/>
        <v>荃灣官立小學</v>
      </c>
      <c r="F247" t="s">
        <v>1198</v>
      </c>
      <c r="G247" t="str">
        <f t="shared" si="7"/>
        <v>荃灣官立小學</v>
      </c>
    </row>
    <row r="248" spans="1:7" ht="22.5">
      <c r="A248" s="2">
        <v>6217</v>
      </c>
      <c r="B248" s="6" t="s">
        <v>280</v>
      </c>
      <c r="C248" s="6" t="s">
        <v>1187</v>
      </c>
      <c r="D248" s="3">
        <v>38</v>
      </c>
      <c r="E248" t="str">
        <f t="shared" si="6"/>
        <v>荃灣天主教小學</v>
      </c>
      <c r="F248" t="s">
        <v>1187</v>
      </c>
      <c r="G248" t="str">
        <f t="shared" si="7"/>
        <v>荃灣天主教小學</v>
      </c>
    </row>
    <row r="249" spans="1:7" ht="33.75">
      <c r="A249" s="2">
        <v>6218</v>
      </c>
      <c r="B249" s="6" t="s">
        <v>281</v>
      </c>
      <c r="C249" s="6" t="s">
        <v>1195</v>
      </c>
      <c r="D249" s="3">
        <v>50</v>
      </c>
      <c r="E249" t="str">
        <f t="shared" si="6"/>
        <v>荃灣公立何傳耀紀念小學</v>
      </c>
      <c r="F249" t="s">
        <v>1195</v>
      </c>
      <c r="G249" t="str">
        <f t="shared" si="7"/>
        <v>荃灣公立何傳耀紀念小學</v>
      </c>
    </row>
    <row r="250" spans="1:7" ht="33.75">
      <c r="A250" s="2">
        <v>6401</v>
      </c>
      <c r="B250" s="6" t="s">
        <v>293</v>
      </c>
      <c r="C250" s="6" t="s">
        <v>1209</v>
      </c>
      <c r="D250" s="3">
        <v>37</v>
      </c>
      <c r="E250" t="str">
        <f t="shared" si="6"/>
        <v>石籬聖若望天主教小學</v>
      </c>
      <c r="F250" t="s">
        <v>1209</v>
      </c>
      <c r="G250" t="str">
        <f t="shared" si="7"/>
        <v>石籬聖若望天主教小學</v>
      </c>
    </row>
    <row r="251" spans="1:7" ht="22.5">
      <c r="A251" s="2">
        <v>6402</v>
      </c>
      <c r="B251" s="6" t="s">
        <v>294</v>
      </c>
      <c r="C251" s="6" t="s">
        <v>1203</v>
      </c>
      <c r="D251" s="3">
        <v>50</v>
      </c>
      <c r="E251" t="str">
        <f t="shared" si="6"/>
        <v>石籬天主教小學</v>
      </c>
      <c r="F251" t="s">
        <v>1203</v>
      </c>
      <c r="G251" t="str">
        <f t="shared" si="7"/>
        <v>石籬天主教小學</v>
      </c>
    </row>
    <row r="252" spans="1:7" ht="22.5">
      <c r="A252" s="2">
        <v>6403</v>
      </c>
      <c r="B252" s="6" t="s">
        <v>295</v>
      </c>
      <c r="C252" s="6" t="s">
        <v>1202</v>
      </c>
      <c r="D252" s="3">
        <v>70</v>
      </c>
      <c r="E252" t="str">
        <f t="shared" si="6"/>
        <v>聖公會主愛小學</v>
      </c>
      <c r="F252" t="s">
        <v>1202</v>
      </c>
      <c r="G252" t="str">
        <f t="shared" si="7"/>
        <v>聖公會主愛小學</v>
      </c>
    </row>
    <row r="253" spans="1:7" ht="33.75">
      <c r="A253" s="2">
        <v>6404</v>
      </c>
      <c r="B253" s="6" t="s">
        <v>296</v>
      </c>
      <c r="C253" s="6" t="s">
        <v>1208</v>
      </c>
      <c r="D253" s="3">
        <v>71</v>
      </c>
      <c r="E253" t="str">
        <f t="shared" si="6"/>
        <v>慈幼葉漢千禧小學</v>
      </c>
      <c r="F253" t="s">
        <v>1208</v>
      </c>
      <c r="G253" t="str">
        <f t="shared" si="7"/>
        <v>慈幼葉漢千禧小學</v>
      </c>
    </row>
    <row r="254" spans="1:7" ht="22.5">
      <c r="A254" s="2">
        <v>6405</v>
      </c>
      <c r="B254" s="6" t="s">
        <v>297</v>
      </c>
      <c r="C254" s="6" t="s">
        <v>1206</v>
      </c>
      <c r="D254" s="3">
        <v>50</v>
      </c>
      <c r="E254" t="str">
        <f t="shared" si="6"/>
        <v>慈幼葉漢小學</v>
      </c>
      <c r="F254" t="s">
        <v>1206</v>
      </c>
      <c r="G254" t="str">
        <f t="shared" si="7"/>
        <v>慈幼葉漢小學</v>
      </c>
    </row>
    <row r="255" spans="1:7" ht="33.75">
      <c r="A255" s="10">
        <v>6406</v>
      </c>
      <c r="B255" s="11" t="s">
        <v>282</v>
      </c>
      <c r="C255" s="11" t="s">
        <v>1205</v>
      </c>
      <c r="D255" s="12">
        <v>25</v>
      </c>
      <c r="E255" t="str">
        <f t="shared" si="6"/>
        <v>嗇色園主辦可信學校</v>
      </c>
      <c r="F255" t="s">
        <v>1205</v>
      </c>
      <c r="G255" t="str">
        <f t="shared" si="7"/>
        <v>嗇色園主辦可信學校</v>
      </c>
    </row>
    <row r="256" spans="1:7" ht="33.75">
      <c r="A256" s="2">
        <v>6406</v>
      </c>
      <c r="B256" s="6" t="s">
        <v>298</v>
      </c>
      <c r="C256" s="6" t="s">
        <v>1205</v>
      </c>
      <c r="D256" s="3">
        <v>58</v>
      </c>
      <c r="E256" t="str">
        <f t="shared" si="6"/>
        <v>嗇色園主辦可信學校</v>
      </c>
      <c r="F256" t="s">
        <v>1205</v>
      </c>
      <c r="G256" t="str">
        <f t="shared" si="7"/>
        <v>嗇色園主辦可信學校</v>
      </c>
    </row>
    <row r="257" spans="1:7" ht="22.5">
      <c r="A257" s="10">
        <v>6407</v>
      </c>
      <c r="B257" s="11" t="s">
        <v>283</v>
      </c>
      <c r="C257" s="11" t="s">
        <v>1204</v>
      </c>
      <c r="D257" s="12">
        <v>15</v>
      </c>
      <c r="E257" t="str">
        <f t="shared" si="6"/>
        <v>梨木樹天主教小學</v>
      </c>
      <c r="F257" t="s">
        <v>1204</v>
      </c>
      <c r="G257" t="str">
        <f t="shared" si="7"/>
        <v>梨木樹天主教小學</v>
      </c>
    </row>
    <row r="258" spans="1:7" ht="22.5">
      <c r="A258" s="2">
        <v>6407</v>
      </c>
      <c r="B258" s="6" t="s">
        <v>299</v>
      </c>
      <c r="C258" s="6" t="s">
        <v>1204</v>
      </c>
      <c r="D258" s="3">
        <v>35</v>
      </c>
      <c r="E258" t="str">
        <f t="shared" ref="E258:E321" si="8">TRIM(LEFT(B258, FIND("(", B258, 1)-1))</f>
        <v>梨木樹天主教小學</v>
      </c>
      <c r="F258" t="s">
        <v>1204</v>
      </c>
      <c r="G258" t="str">
        <f t="shared" ref="G258:G321" si="9">IF(F258="", LEFT(B258, FIND(CHAR(10), B258)), F258)</f>
        <v>梨木樹天主教小學</v>
      </c>
    </row>
    <row r="259" spans="1:7" ht="33.75">
      <c r="A259" s="10">
        <v>6408</v>
      </c>
      <c r="B259" s="11" t="s">
        <v>284</v>
      </c>
      <c r="C259" s="11" t="s">
        <v>1429</v>
      </c>
      <c r="D259" s="12">
        <v>13</v>
      </c>
      <c r="E259" t="str">
        <f t="shared" si="8"/>
        <v>聖公會主愛小學（梨木樹）</v>
      </c>
      <c r="F259" t="s">
        <v>1429</v>
      </c>
      <c r="G259" t="str">
        <f t="shared" si="9"/>
        <v>聖公會主愛小學（梨木樹）</v>
      </c>
    </row>
    <row r="260" spans="1:7" ht="33">
      <c r="A260" s="2">
        <v>6408</v>
      </c>
      <c r="B260" s="6" t="s">
        <v>300</v>
      </c>
      <c r="C260" s="6" t="s">
        <v>1449</v>
      </c>
      <c r="D260" s="3">
        <v>32</v>
      </c>
      <c r="E260" t="str">
        <f t="shared" si="8"/>
        <v>聖公會主愛小學（梨木樹）
SKH Chu Oi Primary School</v>
      </c>
      <c r="F260" t="s">
        <v>1207</v>
      </c>
      <c r="G260" t="str">
        <f t="shared" si="9"/>
        <v>聖公會主愛小學（梨木樹）
SKH Chu Oi Primary School</v>
      </c>
    </row>
    <row r="261" spans="1:7" ht="22.5">
      <c r="A261" s="10">
        <v>6501</v>
      </c>
      <c r="B261" s="11" t="s">
        <v>285</v>
      </c>
      <c r="C261" s="11" t="s">
        <v>1214</v>
      </c>
      <c r="D261" s="12">
        <v>7</v>
      </c>
      <c r="E261" t="str">
        <f t="shared" si="8"/>
        <v>中華傳道會許大同學校</v>
      </c>
      <c r="F261" t="s">
        <v>1214</v>
      </c>
      <c r="G261" t="str">
        <f t="shared" si="9"/>
        <v>中華傳道會許大同學校</v>
      </c>
    </row>
    <row r="262" spans="1:7" ht="22.5">
      <c r="A262" s="2">
        <v>6501</v>
      </c>
      <c r="B262" s="6" t="s">
        <v>301</v>
      </c>
      <c r="C262" s="6" t="s">
        <v>1214</v>
      </c>
      <c r="D262" s="3">
        <v>72</v>
      </c>
      <c r="E262" t="str">
        <f t="shared" si="8"/>
        <v>中華傳道會許大同學校</v>
      </c>
      <c r="F262" t="s">
        <v>1214</v>
      </c>
      <c r="G262" t="str">
        <f t="shared" si="9"/>
        <v>中華傳道會許大同學校</v>
      </c>
    </row>
    <row r="263" spans="1:7" ht="22.5">
      <c r="A263" s="2">
        <v>6502</v>
      </c>
      <c r="B263" s="6" t="s">
        <v>302</v>
      </c>
      <c r="C263" s="6" t="s">
        <v>1217</v>
      </c>
      <c r="D263" s="3">
        <v>42</v>
      </c>
      <c r="E263" t="str">
        <f t="shared" si="8"/>
        <v>中華基督教會全完第二小學</v>
      </c>
      <c r="F263" t="s">
        <v>1217</v>
      </c>
      <c r="G263" t="str">
        <f t="shared" si="9"/>
        <v>中華基督教會全完第二小學</v>
      </c>
    </row>
    <row r="264" spans="1:7" ht="45">
      <c r="A264" s="10">
        <v>6503</v>
      </c>
      <c r="B264" s="11" t="s">
        <v>286</v>
      </c>
      <c r="C264" s="11" t="s">
        <v>1215</v>
      </c>
      <c r="D264" s="12">
        <v>5</v>
      </c>
      <c r="E264" t="str">
        <f t="shared" si="8"/>
        <v>基督教香港信義會葵盛信義學校</v>
      </c>
      <c r="F264" t="s">
        <v>1215</v>
      </c>
      <c r="G264" t="str">
        <f t="shared" si="9"/>
        <v>基督教香港信義會葵盛信義學校</v>
      </c>
    </row>
    <row r="265" spans="1:7" ht="33.75">
      <c r="A265" s="2">
        <v>6503</v>
      </c>
      <c r="B265" s="6" t="s">
        <v>303</v>
      </c>
      <c r="C265" s="6" t="s">
        <v>1215</v>
      </c>
      <c r="D265" s="3">
        <v>45</v>
      </c>
      <c r="E265" t="str">
        <f t="shared" si="8"/>
        <v>基督教香港信義會葵盛信義學校</v>
      </c>
      <c r="F265" t="s">
        <v>1215</v>
      </c>
      <c r="G265" t="str">
        <f t="shared" si="9"/>
        <v>基督教香港信義會葵盛信義學校</v>
      </c>
    </row>
    <row r="266" spans="1:7" ht="22.5">
      <c r="A266" s="2">
        <v>6504</v>
      </c>
      <c r="B266" s="6" t="s">
        <v>304</v>
      </c>
      <c r="C266" s="6" t="s">
        <v>1210</v>
      </c>
      <c r="D266" s="3">
        <v>47</v>
      </c>
      <c r="E266" t="str">
        <f t="shared" si="8"/>
        <v>聖公會主恩小學</v>
      </c>
      <c r="F266" t="s">
        <v>1210</v>
      </c>
      <c r="G266" t="str">
        <f t="shared" si="9"/>
        <v>聖公會主恩小學</v>
      </c>
    </row>
    <row r="267" spans="1:7" ht="33">
      <c r="A267" s="10">
        <v>6505</v>
      </c>
      <c r="B267" s="11" t="s">
        <v>287</v>
      </c>
      <c r="C267" s="11" t="s">
        <v>989</v>
      </c>
      <c r="D267" s="12">
        <v>10</v>
      </c>
      <c r="E267" t="str">
        <f t="shared" si="8"/>
        <v xml:space="preserve">柏立基教育學院校友會李一諤紀念學校
</v>
      </c>
      <c r="F267" t="s">
        <v>989</v>
      </c>
      <c r="G267" t="str">
        <f t="shared" si="9"/>
        <v xml:space="preserve">柏立基教育學院校友會李一諤紀念學校
</v>
      </c>
    </row>
    <row r="268" spans="1:7" ht="44.25">
      <c r="A268" s="2">
        <v>6505</v>
      </c>
      <c r="B268" s="6" t="s">
        <v>305</v>
      </c>
      <c r="C268" s="6" t="s">
        <v>989</v>
      </c>
      <c r="D268" s="3">
        <v>92</v>
      </c>
      <c r="E268" t="str">
        <f t="shared" si="8"/>
        <v xml:space="preserve">柏立基教育學院校友會李一諤紀念學校
</v>
      </c>
      <c r="F268" t="s">
        <v>989</v>
      </c>
      <c r="G268" t="str">
        <f t="shared" si="9"/>
        <v xml:space="preserve">柏立基教育學院校友會李一諤紀念學校
</v>
      </c>
    </row>
    <row r="269" spans="1:7" ht="22.5">
      <c r="A269" s="2">
        <v>6506</v>
      </c>
      <c r="B269" s="6" t="s">
        <v>306</v>
      </c>
      <c r="C269" s="6" t="s">
        <v>1221</v>
      </c>
      <c r="D269" s="3">
        <v>57</v>
      </c>
      <c r="E269" t="str">
        <f t="shared" si="8"/>
        <v>聖公會仁立紀念小學</v>
      </c>
      <c r="F269" t="s">
        <v>1221</v>
      </c>
      <c r="G269" t="str">
        <f t="shared" si="9"/>
        <v>聖公會仁立紀念小學</v>
      </c>
    </row>
    <row r="270" spans="1:7" ht="22.5">
      <c r="A270" s="2">
        <v>6507</v>
      </c>
      <c r="B270" s="6" t="s">
        <v>307</v>
      </c>
      <c r="C270" s="6" t="s">
        <v>1212</v>
      </c>
      <c r="D270" s="3">
        <v>70</v>
      </c>
      <c r="E270" t="str">
        <f t="shared" si="8"/>
        <v>聖公會仁立小學</v>
      </c>
      <c r="F270" t="s">
        <v>1212</v>
      </c>
      <c r="G270" t="str">
        <f t="shared" si="9"/>
        <v>聖公會仁立小學</v>
      </c>
    </row>
    <row r="271" spans="1:7" ht="33.75">
      <c r="A271" s="2">
        <v>6508</v>
      </c>
      <c r="B271" s="6" t="s">
        <v>308</v>
      </c>
      <c r="C271" s="6" t="s">
        <v>1216</v>
      </c>
      <c r="D271" s="3">
        <v>61</v>
      </c>
      <c r="E271" t="str">
        <f t="shared" si="8"/>
        <v>東華三院高可寧紀念小學</v>
      </c>
      <c r="F271" t="s">
        <v>1216</v>
      </c>
      <c r="G271" t="str">
        <f t="shared" si="9"/>
        <v>東華三院高可寧紀念小學</v>
      </c>
    </row>
    <row r="272" spans="1:7" ht="22.5">
      <c r="A272" s="2">
        <v>6509</v>
      </c>
      <c r="B272" s="6" t="s">
        <v>309</v>
      </c>
      <c r="C272" s="6" t="s">
        <v>1219</v>
      </c>
      <c r="D272" s="3">
        <v>62</v>
      </c>
      <c r="E272" t="str">
        <f t="shared" si="8"/>
        <v>中華基督教會基真小學</v>
      </c>
      <c r="F272" t="s">
        <v>1219</v>
      </c>
      <c r="G272" t="str">
        <f t="shared" si="9"/>
        <v>中華基督教會基真小學</v>
      </c>
    </row>
    <row r="273" spans="1:7" ht="22.5">
      <c r="A273" s="10">
        <v>6510</v>
      </c>
      <c r="B273" s="11" t="s">
        <v>288</v>
      </c>
      <c r="C273" s="11" t="s">
        <v>1213</v>
      </c>
      <c r="D273" s="12">
        <v>10</v>
      </c>
      <c r="E273" t="str">
        <f t="shared" si="8"/>
        <v>佛教林炳炎紀念學校</v>
      </c>
      <c r="F273" t="s">
        <v>1213</v>
      </c>
      <c r="G273" t="str">
        <f t="shared" si="9"/>
        <v>佛教林炳炎紀念學校</v>
      </c>
    </row>
    <row r="274" spans="1:7" ht="22.5">
      <c r="A274" s="2">
        <v>6510</v>
      </c>
      <c r="B274" s="6" t="s">
        <v>310</v>
      </c>
      <c r="C274" s="6" t="s">
        <v>1213</v>
      </c>
      <c r="D274" s="3">
        <v>90</v>
      </c>
      <c r="E274" t="str">
        <f t="shared" si="8"/>
        <v>佛教林炳炎紀念學校</v>
      </c>
      <c r="F274" t="s">
        <v>1213</v>
      </c>
      <c r="G274" t="str">
        <f t="shared" si="9"/>
        <v>佛教林炳炎紀念學校</v>
      </c>
    </row>
    <row r="275" spans="1:7" ht="22.5">
      <c r="A275" s="2">
        <v>6511</v>
      </c>
      <c r="B275" s="6" t="s">
        <v>311</v>
      </c>
      <c r="C275" s="6" t="s">
        <v>1440</v>
      </c>
      <c r="D275" s="3">
        <v>84</v>
      </c>
      <c r="E275" t="str">
        <f t="shared" si="8"/>
        <v>亞斯理衛理小學</v>
      </c>
      <c r="F275" t="s">
        <v>1440</v>
      </c>
      <c r="G275" t="str">
        <f t="shared" si="9"/>
        <v>亞斯理衛理小學</v>
      </c>
    </row>
    <row r="276" spans="1:7" ht="22.5">
      <c r="A276" s="2">
        <v>6512</v>
      </c>
      <c r="B276" s="6" t="s">
        <v>312</v>
      </c>
      <c r="C276" s="6" t="s">
        <v>1218</v>
      </c>
      <c r="D276" s="3">
        <v>50</v>
      </c>
      <c r="E276" t="str">
        <f t="shared" si="8"/>
        <v>祖堯天主教小學</v>
      </c>
      <c r="F276" t="s">
        <v>1218</v>
      </c>
      <c r="G276" t="str">
        <f t="shared" si="9"/>
        <v>祖堯天主教小學</v>
      </c>
    </row>
    <row r="277" spans="1:7" ht="33.75">
      <c r="A277" s="2">
        <v>6513</v>
      </c>
      <c r="B277" s="6" t="s">
        <v>313</v>
      </c>
      <c r="C277" s="6" t="s">
        <v>1220</v>
      </c>
      <c r="D277" s="3">
        <v>71</v>
      </c>
      <c r="E277" t="str">
        <f t="shared" si="8"/>
        <v>佛教林金殿紀念小學</v>
      </c>
      <c r="F277" t="s">
        <v>1220</v>
      </c>
      <c r="G277" t="str">
        <f t="shared" si="9"/>
        <v>佛教林金殿紀念小學</v>
      </c>
    </row>
    <row r="278" spans="1:7" ht="22.5">
      <c r="A278" s="2">
        <v>6601</v>
      </c>
      <c r="B278" s="6" t="s">
        <v>314</v>
      </c>
      <c r="C278" s="6" t="s">
        <v>1222</v>
      </c>
      <c r="D278" s="3">
        <v>69</v>
      </c>
      <c r="E278" t="str">
        <f t="shared" si="8"/>
        <v>郭怡雅神父紀念學校</v>
      </c>
      <c r="F278" t="s">
        <v>1222</v>
      </c>
      <c r="G278" t="str">
        <f t="shared" si="9"/>
        <v>郭怡雅神父紀念學校</v>
      </c>
    </row>
    <row r="279" spans="1:7" ht="22.5">
      <c r="A279" s="10">
        <v>6602</v>
      </c>
      <c r="B279" s="11" t="s">
        <v>289</v>
      </c>
      <c r="C279" s="11" t="s">
        <v>1227</v>
      </c>
      <c r="D279" s="12">
        <v>22</v>
      </c>
      <c r="E279" t="str">
        <f t="shared" si="8"/>
        <v>東華三院黃士心小學</v>
      </c>
      <c r="F279" t="s">
        <v>1227</v>
      </c>
      <c r="G279" t="str">
        <f t="shared" si="9"/>
        <v>東華三院黃士心小學</v>
      </c>
    </row>
    <row r="280" spans="1:7" ht="22.5">
      <c r="A280" s="2">
        <v>6602</v>
      </c>
      <c r="B280" s="6" t="s">
        <v>315</v>
      </c>
      <c r="C280" s="6" t="s">
        <v>1227</v>
      </c>
      <c r="D280" s="3">
        <v>45</v>
      </c>
      <c r="E280" t="str">
        <f t="shared" si="8"/>
        <v>東華三院黃士心小學</v>
      </c>
      <c r="F280" t="s">
        <v>1227</v>
      </c>
      <c r="G280" t="str">
        <f t="shared" si="9"/>
        <v>東華三院黃士心小學</v>
      </c>
    </row>
    <row r="281" spans="1:7" ht="22.5">
      <c r="A281" s="2">
        <v>6603</v>
      </c>
      <c r="B281" s="6" t="s">
        <v>316</v>
      </c>
      <c r="C281" s="6" t="s">
        <v>1233</v>
      </c>
      <c r="D281" s="3">
        <v>42</v>
      </c>
      <c r="E281" t="str">
        <f t="shared" si="8"/>
        <v>東華三院周演森小學</v>
      </c>
      <c r="F281" t="s">
        <v>1233</v>
      </c>
      <c r="G281" t="str">
        <f t="shared" si="9"/>
        <v>東華三院周演森小學</v>
      </c>
    </row>
    <row r="282" spans="1:7" ht="22.5">
      <c r="A282" s="2">
        <v>6604</v>
      </c>
      <c r="B282" s="6" t="s">
        <v>317</v>
      </c>
      <c r="C282" s="6" t="s">
        <v>1223</v>
      </c>
      <c r="D282" s="3">
        <v>80</v>
      </c>
      <c r="E282" t="str">
        <f t="shared" si="8"/>
        <v>青衣商會小學</v>
      </c>
      <c r="F282" t="s">
        <v>1223</v>
      </c>
      <c r="G282" t="str">
        <f t="shared" si="9"/>
        <v>青衣商會小學</v>
      </c>
    </row>
    <row r="283" spans="1:7">
      <c r="A283" s="10">
        <v>6605</v>
      </c>
      <c r="B283" s="13" t="s">
        <v>290</v>
      </c>
      <c r="C283" s="13" t="s">
        <v>1226</v>
      </c>
      <c r="D283" s="12">
        <v>20</v>
      </c>
      <c r="E283" t="str">
        <f t="shared" si="8"/>
        <v>中華傳道會呂明才小學</v>
      </c>
      <c r="F283" t="s">
        <v>1226</v>
      </c>
      <c r="G283" t="str">
        <f t="shared" si="9"/>
        <v>中華傳道會呂明才小學</v>
      </c>
    </row>
    <row r="284" spans="1:7">
      <c r="A284" s="2">
        <v>6605</v>
      </c>
      <c r="B284" s="9" t="s">
        <v>318</v>
      </c>
      <c r="C284" s="9" t="s">
        <v>1226</v>
      </c>
      <c r="D284" s="3">
        <v>42</v>
      </c>
      <c r="E284" t="str">
        <f t="shared" si="8"/>
        <v>中華傳道會呂明才小學</v>
      </c>
      <c r="F284" t="s">
        <v>1226</v>
      </c>
      <c r="G284" t="str">
        <f t="shared" si="9"/>
        <v>中華傳道會呂明才小學</v>
      </c>
    </row>
    <row r="285" spans="1:7" ht="22.5">
      <c r="A285" s="2">
        <v>6606</v>
      </c>
      <c r="B285" s="6" t="s">
        <v>319</v>
      </c>
      <c r="C285" s="6" t="s">
        <v>1229</v>
      </c>
      <c r="D285" s="3">
        <v>57</v>
      </c>
      <c r="E285" t="str">
        <f t="shared" si="8"/>
        <v>聖公會何澤芸小學</v>
      </c>
      <c r="F285" t="s">
        <v>1229</v>
      </c>
      <c r="G285" t="str">
        <f t="shared" si="9"/>
        <v>聖公會何澤芸小學</v>
      </c>
    </row>
    <row r="286" spans="1:7" ht="33.75">
      <c r="A286" s="2">
        <v>6607</v>
      </c>
      <c r="B286" s="6" t="s">
        <v>320</v>
      </c>
      <c r="C286" s="6" t="s">
        <v>1230</v>
      </c>
      <c r="D286" s="3">
        <v>75</v>
      </c>
      <c r="E286" t="str">
        <f t="shared" si="8"/>
        <v>聖公會青衣邨何澤芸小學</v>
      </c>
      <c r="F286" t="s">
        <v>1230</v>
      </c>
      <c r="G286" t="str">
        <f t="shared" si="9"/>
        <v>聖公會青衣邨何澤芸小學</v>
      </c>
    </row>
    <row r="287" spans="1:7" ht="22.5">
      <c r="A287" s="10">
        <v>6608</v>
      </c>
      <c r="B287" s="11" t="s">
        <v>291</v>
      </c>
      <c r="C287" s="11" t="s">
        <v>1225</v>
      </c>
      <c r="D287" s="12">
        <v>32</v>
      </c>
      <c r="E287" t="str">
        <f t="shared" si="8"/>
        <v>荃灣商會學校</v>
      </c>
      <c r="F287" t="s">
        <v>1225</v>
      </c>
      <c r="G287" t="str">
        <f t="shared" si="9"/>
        <v>荃灣商會學校</v>
      </c>
    </row>
    <row r="288" spans="1:7" ht="22.5">
      <c r="A288" s="2">
        <v>6608</v>
      </c>
      <c r="B288" s="6" t="s">
        <v>321</v>
      </c>
      <c r="C288" s="6" t="s">
        <v>1225</v>
      </c>
      <c r="D288" s="3">
        <v>65</v>
      </c>
      <c r="E288" t="str">
        <f t="shared" si="8"/>
        <v>荃灣商會學校</v>
      </c>
      <c r="F288" t="s">
        <v>1225</v>
      </c>
      <c r="G288" t="str">
        <f t="shared" si="9"/>
        <v>荃灣商會學校</v>
      </c>
    </row>
    <row r="289" spans="1:7" ht="22.5">
      <c r="A289" s="10">
        <v>6609</v>
      </c>
      <c r="B289" s="11" t="s">
        <v>292</v>
      </c>
      <c r="C289" s="11" t="s">
        <v>1228</v>
      </c>
      <c r="D289" s="12">
        <v>29</v>
      </c>
      <c r="E289" t="str">
        <f t="shared" si="8"/>
        <v>仁濟醫院趙曾學韞小學</v>
      </c>
      <c r="F289" t="s">
        <v>1228</v>
      </c>
      <c r="G289" t="str">
        <f t="shared" si="9"/>
        <v>仁濟醫院趙曾學韞小學</v>
      </c>
    </row>
    <row r="290" spans="1:7" ht="33.75">
      <c r="A290" s="2">
        <v>6609</v>
      </c>
      <c r="B290" s="6" t="s">
        <v>322</v>
      </c>
      <c r="C290" s="6" t="s">
        <v>1228</v>
      </c>
      <c r="D290" s="3">
        <v>59</v>
      </c>
      <c r="E290" t="str">
        <f t="shared" si="8"/>
        <v>仁濟醫院趙曾學韞小學</v>
      </c>
      <c r="F290" t="s">
        <v>1228</v>
      </c>
      <c r="G290" t="str">
        <f t="shared" si="9"/>
        <v>仁濟醫院趙曾學韞小學</v>
      </c>
    </row>
    <row r="291" spans="1:7" ht="22.5">
      <c r="A291" s="2">
        <v>6610</v>
      </c>
      <c r="B291" s="6" t="s">
        <v>323</v>
      </c>
      <c r="C291" s="6" t="s">
        <v>1231</v>
      </c>
      <c r="D291" s="3">
        <v>69</v>
      </c>
      <c r="E291" t="str">
        <f t="shared" si="8"/>
        <v>聖公會青衣主恩小學</v>
      </c>
      <c r="F291" t="s">
        <v>1231</v>
      </c>
      <c r="G291" t="str">
        <f t="shared" si="9"/>
        <v>聖公會青衣主恩小學</v>
      </c>
    </row>
    <row r="292" spans="1:7" ht="22.5">
      <c r="A292" s="2">
        <v>6611</v>
      </c>
      <c r="B292" s="6" t="s">
        <v>324</v>
      </c>
      <c r="C292" s="6" t="s">
        <v>1232</v>
      </c>
      <c r="D292" s="3">
        <v>56</v>
      </c>
      <c r="E292" t="str">
        <f t="shared" si="8"/>
        <v>保良局世德小學</v>
      </c>
      <c r="F292" t="s">
        <v>1232</v>
      </c>
      <c r="G292" t="str">
        <f t="shared" si="9"/>
        <v>保良局世德小學</v>
      </c>
    </row>
    <row r="293" spans="1:7" ht="22.5">
      <c r="A293" s="2">
        <v>6612</v>
      </c>
      <c r="B293" s="6" t="s">
        <v>325</v>
      </c>
      <c r="C293" s="6" t="s">
        <v>1224</v>
      </c>
      <c r="D293" s="3">
        <v>60</v>
      </c>
      <c r="E293" t="str">
        <f t="shared" si="8"/>
        <v>保良局陳溢小學</v>
      </c>
      <c r="F293" t="s">
        <v>1224</v>
      </c>
      <c r="G293" t="str">
        <f t="shared" si="9"/>
        <v>保良局陳溢小學</v>
      </c>
    </row>
    <row r="294" spans="1:7" ht="22.5">
      <c r="A294" s="2">
        <v>7001</v>
      </c>
      <c r="B294" s="6" t="s">
        <v>326</v>
      </c>
      <c r="C294" s="6" t="s">
        <v>1240</v>
      </c>
      <c r="D294" s="3">
        <v>39</v>
      </c>
      <c r="E294" t="str">
        <f t="shared" si="8"/>
        <v>五邑鄒振猷學校</v>
      </c>
      <c r="F294" t="s">
        <v>1240</v>
      </c>
      <c r="G294" t="str">
        <f t="shared" si="9"/>
        <v>五邑鄒振猷學校</v>
      </c>
    </row>
    <row r="295" spans="1:7" ht="33.75">
      <c r="A295" s="2">
        <v>7002</v>
      </c>
      <c r="B295" s="6" t="s">
        <v>327</v>
      </c>
      <c r="C295" s="6" t="s">
        <v>1238</v>
      </c>
      <c r="D295" s="3">
        <v>39</v>
      </c>
      <c r="E295" t="str">
        <f t="shared" si="8"/>
        <v>樂善堂梁黃蕙芳紀念學校</v>
      </c>
      <c r="F295" t="s">
        <v>1238</v>
      </c>
      <c r="G295" t="str">
        <f t="shared" si="9"/>
        <v>樂善堂梁黃蕙芳紀念學校</v>
      </c>
    </row>
    <row r="296" spans="1:7" ht="33.75">
      <c r="A296" s="2">
        <v>7003</v>
      </c>
      <c r="B296" s="6" t="s">
        <v>328</v>
      </c>
      <c r="C296" s="6" t="s">
        <v>1248</v>
      </c>
      <c r="D296" s="3">
        <v>68</v>
      </c>
      <c r="E296" t="str">
        <f t="shared" si="8"/>
        <v>柏立基教育學院校友會何壽基學校</v>
      </c>
      <c r="F296" t="s">
        <v>1248</v>
      </c>
      <c r="G296" t="str">
        <f t="shared" si="9"/>
        <v>柏立基教育學院校友會何壽基學校</v>
      </c>
    </row>
    <row r="297" spans="1:7" ht="22.5">
      <c r="A297" s="2">
        <v>7004</v>
      </c>
      <c r="B297" s="6" t="s">
        <v>329</v>
      </c>
      <c r="C297" s="6" t="s">
        <v>1249</v>
      </c>
      <c r="D297" s="3">
        <v>42</v>
      </c>
      <c r="E297" t="str">
        <f t="shared" si="8"/>
        <v>屯門官立小學</v>
      </c>
      <c r="F297" t="s">
        <v>1249</v>
      </c>
      <c r="G297" t="str">
        <f t="shared" si="9"/>
        <v>屯門官立小學</v>
      </c>
    </row>
    <row r="298" spans="1:7" ht="45">
      <c r="A298" s="2">
        <v>7005</v>
      </c>
      <c r="B298" s="6" t="s">
        <v>330</v>
      </c>
      <c r="C298" s="6" t="s">
        <v>1245</v>
      </c>
      <c r="D298" s="3">
        <v>52</v>
      </c>
      <c r="E298" t="str">
        <f t="shared" si="8"/>
        <v>香港紅卍字會屯門卍慈小學</v>
      </c>
      <c r="F298" t="s">
        <v>1245</v>
      </c>
      <c r="G298" t="str">
        <f t="shared" si="9"/>
        <v>香港紅卍字會屯門卍慈小學</v>
      </c>
    </row>
    <row r="299" spans="1:7" ht="22.5">
      <c r="A299" s="2">
        <v>7006</v>
      </c>
      <c r="B299" s="6" t="s">
        <v>331</v>
      </c>
      <c r="C299" s="6" t="s">
        <v>1236</v>
      </c>
      <c r="D299" s="3">
        <v>83</v>
      </c>
      <c r="E299" t="str">
        <f t="shared" si="8"/>
        <v>台山商會學校</v>
      </c>
      <c r="F299" t="s">
        <v>1236</v>
      </c>
      <c r="G299" t="str">
        <f t="shared" si="9"/>
        <v>台山商會學校</v>
      </c>
    </row>
    <row r="300" spans="1:7" ht="22.5">
      <c r="A300" s="2">
        <v>7007</v>
      </c>
      <c r="B300" s="6" t="s">
        <v>332</v>
      </c>
      <c r="C300" s="6" t="s">
        <v>1250</v>
      </c>
      <c r="D300" s="3">
        <v>60</v>
      </c>
      <c r="E300" t="str">
        <f t="shared" si="8"/>
        <v>保良局志豪小學</v>
      </c>
      <c r="F300" t="s">
        <v>1250</v>
      </c>
      <c r="G300" t="str">
        <f t="shared" si="9"/>
        <v>保良局志豪小學</v>
      </c>
    </row>
    <row r="301" spans="1:7" ht="33">
      <c r="A301" s="2">
        <v>7008</v>
      </c>
      <c r="B301" s="6" t="s">
        <v>333</v>
      </c>
      <c r="C301" s="6" t="s">
        <v>990</v>
      </c>
      <c r="D301" s="3">
        <v>48</v>
      </c>
      <c r="E301" t="e">
        <f t="shared" si="8"/>
        <v>#VALUE!</v>
      </c>
      <c r="G301" t="str">
        <f t="shared" si="9"/>
        <v xml:space="preserve">保良局方王錦全小學
</v>
      </c>
    </row>
    <row r="302" spans="1:7" ht="33.75">
      <c r="A302" s="2">
        <v>7009</v>
      </c>
      <c r="B302" s="6" t="s">
        <v>334</v>
      </c>
      <c r="C302" s="6" t="s">
        <v>1243</v>
      </c>
      <c r="D302" s="3">
        <v>80</v>
      </c>
      <c r="E302" t="str">
        <f t="shared" si="8"/>
        <v>世界龍岡學校劉德容紀念小學</v>
      </c>
      <c r="F302" t="s">
        <v>1243</v>
      </c>
      <c r="G302" t="str">
        <f t="shared" si="9"/>
        <v>世界龍岡學校劉德容紀念小學</v>
      </c>
    </row>
    <row r="303" spans="1:7" ht="22.5">
      <c r="A303" s="2">
        <v>7010</v>
      </c>
      <c r="B303" s="6" t="s">
        <v>335</v>
      </c>
      <c r="C303" s="6" t="s">
        <v>1241</v>
      </c>
      <c r="D303" s="3">
        <v>36</v>
      </c>
      <c r="E303" t="str">
        <f t="shared" si="8"/>
        <v>香港路德會增城兆霖學校</v>
      </c>
      <c r="F303" t="s">
        <v>1241</v>
      </c>
      <c r="G303" t="str">
        <f t="shared" si="9"/>
        <v>香港路德會增城兆霖學校</v>
      </c>
    </row>
    <row r="304" spans="1:7" ht="22.5">
      <c r="A304" s="2">
        <v>7011</v>
      </c>
      <c r="B304" s="6" t="s">
        <v>336</v>
      </c>
      <c r="C304" s="6" t="s">
        <v>1237</v>
      </c>
      <c r="D304" s="3">
        <v>67</v>
      </c>
      <c r="E304" t="str">
        <f t="shared" si="8"/>
        <v>仁德天主教小學</v>
      </c>
      <c r="F304" t="s">
        <v>1237</v>
      </c>
      <c r="G304" t="str">
        <f t="shared" si="9"/>
        <v>仁德天主教小學</v>
      </c>
    </row>
    <row r="305" spans="1:7" ht="22.5">
      <c r="A305" s="2">
        <v>7012</v>
      </c>
      <c r="B305" s="6" t="s">
        <v>337</v>
      </c>
      <c r="C305" s="6" t="s">
        <v>1234</v>
      </c>
      <c r="D305" s="3">
        <v>52</v>
      </c>
      <c r="E305" t="str">
        <f t="shared" si="8"/>
        <v>中華基督教會何福堂小學</v>
      </c>
      <c r="F305" t="s">
        <v>1234</v>
      </c>
      <c r="G305" t="str">
        <f t="shared" si="9"/>
        <v>中華基督教會何福堂小學</v>
      </c>
    </row>
    <row r="306" spans="1:7" ht="22.5">
      <c r="A306" s="2">
        <v>7013</v>
      </c>
      <c r="B306" s="6" t="s">
        <v>338</v>
      </c>
      <c r="C306" s="6" t="s">
        <v>1244</v>
      </c>
      <c r="D306" s="3">
        <v>48</v>
      </c>
      <c r="E306" t="str">
        <f t="shared" si="8"/>
        <v>仁濟醫院羅陳楚思小學</v>
      </c>
      <c r="F306" t="s">
        <v>1244</v>
      </c>
      <c r="G306" t="str">
        <f t="shared" si="9"/>
        <v>仁濟醫院羅陳楚思小學</v>
      </c>
    </row>
    <row r="307" spans="1:7" ht="45">
      <c r="A307" s="2">
        <v>7014</v>
      </c>
      <c r="B307" s="6" t="s">
        <v>339</v>
      </c>
      <c r="C307" s="6" t="s">
        <v>1247</v>
      </c>
      <c r="D307" s="3">
        <v>42</v>
      </c>
      <c r="E307" t="str">
        <f t="shared" si="8"/>
        <v>中華基督教會蒙黃花沃紀念小學</v>
      </c>
      <c r="F307" t="s">
        <v>1247</v>
      </c>
      <c r="G307" t="str">
        <f t="shared" si="9"/>
        <v>中華基督教會蒙黃花沃紀念小學</v>
      </c>
    </row>
    <row r="308" spans="1:7" ht="33.75">
      <c r="A308" s="2">
        <v>7015</v>
      </c>
      <c r="B308" s="6" t="s">
        <v>340</v>
      </c>
      <c r="C308" s="6" t="s">
        <v>1246</v>
      </c>
      <c r="D308" s="3">
        <v>38</v>
      </c>
      <c r="E308" t="str">
        <f t="shared" si="8"/>
        <v>僑港伍氏宗親會伍時暢紀念學校</v>
      </c>
      <c r="F308" t="s">
        <v>1246</v>
      </c>
      <c r="G308" t="str">
        <f t="shared" si="9"/>
        <v>僑港伍氏宗親會伍時暢紀念學校</v>
      </c>
    </row>
    <row r="309" spans="1:7" ht="45">
      <c r="A309" s="2">
        <v>7016</v>
      </c>
      <c r="B309" s="6" t="s">
        <v>341</v>
      </c>
      <c r="C309" s="6" t="s">
        <v>1251</v>
      </c>
      <c r="D309" s="3">
        <v>42</v>
      </c>
      <c r="E309" t="str">
        <f t="shared" si="8"/>
        <v>道教青松小學（湖景邨）</v>
      </c>
      <c r="F309" t="s">
        <v>1251</v>
      </c>
      <c r="G309" t="str">
        <f t="shared" si="9"/>
        <v>道教青松小學（湖景邨）</v>
      </c>
    </row>
    <row r="310" spans="1:7" ht="33.75">
      <c r="A310" s="2">
        <v>7017</v>
      </c>
      <c r="B310" s="6" t="s">
        <v>342</v>
      </c>
      <c r="C310" s="6" t="s">
        <v>1235</v>
      </c>
      <c r="D310" s="3">
        <v>48</v>
      </c>
      <c r="E310" t="str">
        <f t="shared" si="8"/>
        <v>保良局莊啟程第二小學</v>
      </c>
      <c r="F310" t="s">
        <v>1235</v>
      </c>
      <c r="G310" t="str">
        <f t="shared" si="9"/>
        <v>保良局莊啟程第二小學</v>
      </c>
    </row>
    <row r="311" spans="1:7" ht="33.75">
      <c r="A311" s="2">
        <v>7018</v>
      </c>
      <c r="B311" s="6" t="s">
        <v>343</v>
      </c>
      <c r="C311" s="6" t="s">
        <v>1239</v>
      </c>
      <c r="D311" s="3">
        <v>59</v>
      </c>
      <c r="E311" t="str">
        <f t="shared" si="8"/>
        <v>保良局梁周順琴小學</v>
      </c>
      <c r="F311" t="s">
        <v>1239</v>
      </c>
      <c r="G311" t="str">
        <f t="shared" si="9"/>
        <v>保良局梁周順琴小學</v>
      </c>
    </row>
    <row r="312" spans="1:7" ht="22.5">
      <c r="A312" s="2">
        <v>7019</v>
      </c>
      <c r="B312" s="6" t="s">
        <v>344</v>
      </c>
      <c r="C312" s="6" t="s">
        <v>1242</v>
      </c>
      <c r="D312" s="3">
        <v>48</v>
      </c>
      <c r="E312" t="str">
        <f t="shared" si="8"/>
        <v>道教青松小學</v>
      </c>
      <c r="F312" t="s">
        <v>1242</v>
      </c>
      <c r="G312" t="str">
        <f t="shared" si="9"/>
        <v>道教青松小學</v>
      </c>
    </row>
    <row r="313" spans="1:7" ht="22.5">
      <c r="A313" s="2">
        <v>7101</v>
      </c>
      <c r="B313" s="6" t="s">
        <v>345</v>
      </c>
      <c r="C313" s="6" t="s">
        <v>1262</v>
      </c>
      <c r="D313" s="3">
        <v>21</v>
      </c>
      <c r="E313" t="str">
        <f t="shared" si="8"/>
        <v>中華基督教會拔臣小學</v>
      </c>
      <c r="F313" t="s">
        <v>1262</v>
      </c>
      <c r="G313" t="str">
        <f t="shared" si="9"/>
        <v>中華基督教會拔臣小學</v>
      </c>
    </row>
    <row r="314" spans="1:7" ht="22.5">
      <c r="A314" s="2">
        <v>7102</v>
      </c>
      <c r="B314" s="6" t="s">
        <v>346</v>
      </c>
      <c r="C314" s="6" t="s">
        <v>1253</v>
      </c>
      <c r="D314" s="3">
        <v>42</v>
      </c>
      <c r="E314" t="str">
        <f t="shared" si="8"/>
        <v>青山天主教小學</v>
      </c>
      <c r="F314" t="s">
        <v>1253</v>
      </c>
      <c r="G314" t="str">
        <f t="shared" si="9"/>
        <v>青山天主教小學</v>
      </c>
    </row>
    <row r="315" spans="1:7" ht="22.5">
      <c r="A315" s="2">
        <v>7103</v>
      </c>
      <c r="B315" s="6" t="s">
        <v>347</v>
      </c>
      <c r="C315" s="6" t="s">
        <v>1254</v>
      </c>
      <c r="D315" s="3">
        <v>68</v>
      </c>
      <c r="E315" t="str">
        <f t="shared" si="8"/>
        <v>伊斯蘭學校</v>
      </c>
      <c r="F315" t="s">
        <v>1254</v>
      </c>
      <c r="G315" t="str">
        <f t="shared" si="9"/>
        <v>伊斯蘭學校</v>
      </c>
    </row>
    <row r="316" spans="1:7" ht="22.5">
      <c r="A316" s="2">
        <v>7104</v>
      </c>
      <c r="B316" s="6" t="s">
        <v>348</v>
      </c>
      <c r="C316" s="6" t="s">
        <v>1252</v>
      </c>
      <c r="D316" s="3">
        <v>42</v>
      </c>
      <c r="E316" t="str">
        <f t="shared" si="8"/>
        <v>興德學校</v>
      </c>
      <c r="F316" t="s">
        <v>1252</v>
      </c>
      <c r="G316" t="str">
        <f t="shared" si="9"/>
        <v>興德學校</v>
      </c>
    </row>
    <row r="317" spans="1:7" ht="33.75">
      <c r="A317" s="2">
        <v>7105</v>
      </c>
      <c r="B317" s="6" t="s">
        <v>349</v>
      </c>
      <c r="C317" s="6" t="s">
        <v>1256</v>
      </c>
      <c r="D317" s="3">
        <v>49</v>
      </c>
      <c r="E317" t="str">
        <f t="shared" si="8"/>
        <v>路德會呂祥光小學</v>
      </c>
      <c r="F317" t="s">
        <v>1256</v>
      </c>
      <c r="G317" t="str">
        <f t="shared" si="9"/>
        <v>路德會呂祥光小學</v>
      </c>
    </row>
    <row r="318" spans="1:7" ht="33">
      <c r="A318" s="2">
        <v>7106</v>
      </c>
      <c r="B318" s="6" t="s">
        <v>350</v>
      </c>
      <c r="C318" s="6" t="s">
        <v>991</v>
      </c>
      <c r="D318" s="3">
        <v>39</v>
      </c>
      <c r="E318" t="str">
        <f t="shared" si="8"/>
        <v xml:space="preserve">博愛醫院歷屆總理聯誼會鄭任安夫人學校
</v>
      </c>
      <c r="F318" t="s">
        <v>991</v>
      </c>
      <c r="G318" t="str">
        <f t="shared" si="9"/>
        <v xml:space="preserve">博愛醫院歷屆總理聯誼會鄭任安夫人學校
</v>
      </c>
    </row>
    <row r="319" spans="1:7" ht="55.5">
      <c r="A319" s="2">
        <v>7107</v>
      </c>
      <c r="B319" s="6" t="s">
        <v>351</v>
      </c>
      <c r="C319" s="6" t="s">
        <v>1441</v>
      </c>
      <c r="D319" s="3">
        <v>48</v>
      </c>
      <c r="E319" t="str">
        <f t="shared" si="8"/>
        <v>博愛醫院歷屆總理聯誼會鄭任安夫人千禧小 學</v>
      </c>
      <c r="F319" t="s">
        <v>1441</v>
      </c>
      <c r="G319" t="str">
        <f t="shared" si="9"/>
        <v>博愛醫院歷屆總理聯誼會鄭任安夫人千禧小 學</v>
      </c>
    </row>
    <row r="320" spans="1:7" ht="22.5">
      <c r="A320" s="2">
        <v>7108</v>
      </c>
      <c r="B320" s="6" t="s">
        <v>352</v>
      </c>
      <c r="C320" s="6" t="s">
        <v>1260</v>
      </c>
      <c r="D320" s="3">
        <v>46</v>
      </c>
      <c r="E320" t="str">
        <f t="shared" si="8"/>
        <v>聖公會蒙恩小學</v>
      </c>
      <c r="F320" t="s">
        <v>1260</v>
      </c>
      <c r="G320" t="str">
        <f t="shared" si="9"/>
        <v>聖公會蒙恩小學</v>
      </c>
    </row>
    <row r="321" spans="1:7" ht="56.25">
      <c r="A321" s="2">
        <v>7109</v>
      </c>
      <c r="B321" s="6" t="s">
        <v>353</v>
      </c>
      <c r="C321" s="6" t="s">
        <v>1264</v>
      </c>
      <c r="D321" s="3">
        <v>25</v>
      </c>
      <c r="E321" t="str">
        <f t="shared" si="8"/>
        <v>保良局西區婦女福利會馮李佩瑤小學</v>
      </c>
      <c r="F321" t="s">
        <v>1264</v>
      </c>
      <c r="G321" t="str">
        <f t="shared" si="9"/>
        <v>保良局西區婦女福利會馮李佩瑤小學</v>
      </c>
    </row>
    <row r="322" spans="1:7" ht="22.5">
      <c r="A322" s="2">
        <v>7110</v>
      </c>
      <c r="B322" s="6" t="s">
        <v>354</v>
      </c>
      <c r="C322" s="6" t="s">
        <v>1255</v>
      </c>
      <c r="D322" s="3">
        <v>31</v>
      </c>
      <c r="E322" t="str">
        <f t="shared" ref="E322:E385" si="10">TRIM(LEFT(B322, FIND("(", B322, 1)-1))</f>
        <v>東華三院鄧肇堅小學</v>
      </c>
      <c r="F322" t="s">
        <v>1255</v>
      </c>
      <c r="G322" t="str">
        <f t="shared" ref="G322:G385" si="11">IF(F322="", LEFT(B322, FIND(CHAR(10), B322)), F322)</f>
        <v>東華三院鄧肇堅小學</v>
      </c>
    </row>
    <row r="323" spans="1:7" ht="22.5">
      <c r="A323" s="2">
        <v>7111</v>
      </c>
      <c r="B323" s="6" t="s">
        <v>355</v>
      </c>
      <c r="C323" s="6" t="s">
        <v>1261</v>
      </c>
      <c r="D323" s="3">
        <v>42</v>
      </c>
      <c r="E323" t="str">
        <f t="shared" si="10"/>
        <v>仁濟醫院何式南小學</v>
      </c>
      <c r="F323" t="s">
        <v>1261</v>
      </c>
      <c r="G323" t="str">
        <f t="shared" si="11"/>
        <v>仁濟醫院何式南小學</v>
      </c>
    </row>
    <row r="324" spans="1:7" ht="33.75">
      <c r="A324" s="2">
        <v>7112</v>
      </c>
      <c r="B324" s="6" t="s">
        <v>356</v>
      </c>
      <c r="C324" s="6" t="s">
        <v>1259</v>
      </c>
      <c r="D324" s="3">
        <v>70</v>
      </c>
      <c r="E324" t="str">
        <f t="shared" si="10"/>
        <v>仁愛堂劉皇發夫人小學</v>
      </c>
      <c r="F324" t="s">
        <v>1259</v>
      </c>
      <c r="G324" t="str">
        <f t="shared" si="11"/>
        <v>仁愛堂劉皇發夫人小學</v>
      </c>
    </row>
    <row r="325" spans="1:7" ht="22.5">
      <c r="A325" s="2">
        <v>7113</v>
      </c>
      <c r="B325" s="6" t="s">
        <v>357</v>
      </c>
      <c r="C325" s="6" t="s">
        <v>1265</v>
      </c>
      <c r="D325" s="3">
        <v>49</v>
      </c>
      <c r="E325" t="str">
        <f t="shared" si="10"/>
        <v>順德聯誼總會李金小學</v>
      </c>
      <c r="F325" t="s">
        <v>1265</v>
      </c>
      <c r="G325" t="str">
        <f t="shared" si="11"/>
        <v>順德聯誼總會李金小學</v>
      </c>
    </row>
    <row r="326" spans="1:7" ht="22.5">
      <c r="A326" s="2">
        <v>7114</v>
      </c>
      <c r="B326" s="6" t="s">
        <v>358</v>
      </c>
      <c r="C326" s="6" t="s">
        <v>1257</v>
      </c>
      <c r="D326" s="3">
        <v>33</v>
      </c>
      <c r="E326" t="str">
        <f t="shared" si="10"/>
        <v>順德聯誼總會胡少渠紀念小學</v>
      </c>
      <c r="F326" t="s">
        <v>1257</v>
      </c>
      <c r="G326" t="str">
        <f t="shared" si="11"/>
        <v>順德聯誼總會胡少渠紀念小學</v>
      </c>
    </row>
    <row r="327" spans="1:7" ht="22.5">
      <c r="A327" s="2">
        <v>7115</v>
      </c>
      <c r="B327" s="6" t="s">
        <v>359</v>
      </c>
      <c r="C327" s="6" t="s">
        <v>1258</v>
      </c>
      <c r="D327" s="3">
        <v>34</v>
      </c>
      <c r="E327" t="str">
        <f t="shared" si="10"/>
        <v>順德聯誼總會何日東小學</v>
      </c>
      <c r="F327" t="s">
        <v>1258</v>
      </c>
      <c r="G327" t="str">
        <f t="shared" si="11"/>
        <v>順德聯誼總會何日東小學</v>
      </c>
    </row>
    <row r="328" spans="1:7" ht="22.5">
      <c r="A328" s="2">
        <v>7201</v>
      </c>
      <c r="B328" s="6" t="s">
        <v>360</v>
      </c>
      <c r="C328" s="6" t="s">
        <v>1271</v>
      </c>
      <c r="D328" s="3">
        <v>33</v>
      </c>
      <c r="E328" t="str">
        <f t="shared" si="10"/>
        <v>樂善堂梁銶琚學校</v>
      </c>
      <c r="F328" t="s">
        <v>1271</v>
      </c>
      <c r="G328" t="str">
        <f t="shared" si="11"/>
        <v>樂善堂梁銶琚學校</v>
      </c>
    </row>
    <row r="329" spans="1:7" ht="22.5">
      <c r="A329" s="10">
        <v>7201</v>
      </c>
      <c r="B329" s="11" t="s">
        <v>394</v>
      </c>
      <c r="C329" s="11" t="s">
        <v>1271</v>
      </c>
      <c r="D329" s="12">
        <v>2</v>
      </c>
      <c r="E329" t="str">
        <f t="shared" si="10"/>
        <v>樂善堂梁銶琚學校</v>
      </c>
      <c r="F329" t="s">
        <v>1271</v>
      </c>
      <c r="G329" t="str">
        <f t="shared" si="11"/>
        <v>樂善堂梁銶琚學校</v>
      </c>
    </row>
    <row r="330" spans="1:7" ht="22.5">
      <c r="A330" s="10">
        <v>7201</v>
      </c>
      <c r="B330" s="11" t="s">
        <v>394</v>
      </c>
      <c r="C330" s="11" t="s">
        <v>1271</v>
      </c>
      <c r="D330" s="12">
        <v>13</v>
      </c>
      <c r="E330" t="str">
        <f t="shared" si="10"/>
        <v>樂善堂梁銶琚學校</v>
      </c>
      <c r="F330" t="s">
        <v>1271</v>
      </c>
      <c r="G330" t="str">
        <f t="shared" si="11"/>
        <v>樂善堂梁銶琚學校</v>
      </c>
    </row>
    <row r="331" spans="1:7" ht="33.75">
      <c r="A331" s="2">
        <v>7202</v>
      </c>
      <c r="B331" s="6" t="s">
        <v>361</v>
      </c>
      <c r="C331" s="6" t="s">
        <v>1286</v>
      </c>
      <c r="D331" s="3">
        <v>36</v>
      </c>
      <c r="E331" t="str">
        <f t="shared" si="10"/>
        <v>樂善堂梁銶琚學校（分校）</v>
      </c>
      <c r="F331" t="s">
        <v>1286</v>
      </c>
      <c r="G331" t="str">
        <f t="shared" si="11"/>
        <v>樂善堂梁銶琚學校（分校）</v>
      </c>
    </row>
    <row r="332" spans="1:7" ht="33.75">
      <c r="A332" s="10">
        <v>7202</v>
      </c>
      <c r="B332" s="11" t="s">
        <v>395</v>
      </c>
      <c r="C332" s="11" t="s">
        <v>1286</v>
      </c>
      <c r="D332" s="12">
        <v>2</v>
      </c>
      <c r="E332" t="str">
        <f t="shared" si="10"/>
        <v>樂善堂梁銶琚學校（分校）</v>
      </c>
      <c r="F332" t="s">
        <v>1286</v>
      </c>
      <c r="G332" t="str">
        <f t="shared" si="11"/>
        <v>樂善堂梁銶琚學校（分校）</v>
      </c>
    </row>
    <row r="333" spans="1:7" ht="33.75">
      <c r="A333" s="10">
        <v>7202</v>
      </c>
      <c r="B333" s="11" t="s">
        <v>395</v>
      </c>
      <c r="C333" s="11" t="s">
        <v>1286</v>
      </c>
      <c r="D333" s="12">
        <v>14</v>
      </c>
      <c r="E333" t="str">
        <f t="shared" si="10"/>
        <v>樂善堂梁銶琚學校（分校）</v>
      </c>
      <c r="F333" t="s">
        <v>1286</v>
      </c>
      <c r="G333" t="str">
        <f t="shared" si="11"/>
        <v>樂善堂梁銶琚學校（分校）</v>
      </c>
    </row>
    <row r="334" spans="1:7" ht="33.75">
      <c r="A334" s="2">
        <v>7203</v>
      </c>
      <c r="B334" s="6" t="s">
        <v>362</v>
      </c>
      <c r="C334" s="6" t="s">
        <v>1285</v>
      </c>
      <c r="D334" s="3">
        <v>36</v>
      </c>
      <c r="E334" t="str">
        <f t="shared" si="10"/>
        <v>香港學生輔助會小學</v>
      </c>
      <c r="F334" t="s">
        <v>1285</v>
      </c>
      <c r="G334" t="str">
        <f t="shared" si="11"/>
        <v>香港學生輔助會小學</v>
      </c>
    </row>
    <row r="335" spans="1:7" ht="33.75">
      <c r="A335" s="10">
        <v>7203</v>
      </c>
      <c r="B335" s="11" t="s">
        <v>396</v>
      </c>
      <c r="C335" s="11" t="s">
        <v>1285</v>
      </c>
      <c r="D335" s="12">
        <v>2</v>
      </c>
      <c r="E335" t="str">
        <f t="shared" si="10"/>
        <v>香港學生輔助會小學</v>
      </c>
      <c r="F335" t="s">
        <v>1285</v>
      </c>
      <c r="G335" t="str">
        <f t="shared" si="11"/>
        <v>香港學生輔助會小學</v>
      </c>
    </row>
    <row r="336" spans="1:7" ht="33.75">
      <c r="A336" s="10">
        <v>7203</v>
      </c>
      <c r="B336" s="11" t="s">
        <v>421</v>
      </c>
      <c r="C336" s="11" t="s">
        <v>1285</v>
      </c>
      <c r="D336" s="12">
        <v>14</v>
      </c>
      <c r="E336" t="str">
        <f t="shared" si="10"/>
        <v>香港學生輔助會小學</v>
      </c>
      <c r="F336" t="s">
        <v>1285</v>
      </c>
      <c r="G336" t="str">
        <f t="shared" si="11"/>
        <v>香港學生輔助會小學</v>
      </c>
    </row>
    <row r="337" spans="1:7" ht="22.5">
      <c r="A337" s="2">
        <v>7204</v>
      </c>
      <c r="B337" s="6" t="s">
        <v>363</v>
      </c>
      <c r="C337" s="6" t="s">
        <v>1268</v>
      </c>
      <c r="D337" s="3">
        <v>49</v>
      </c>
      <c r="E337" t="str">
        <f t="shared" si="10"/>
        <v>伊利沙伯中學舊生會小學</v>
      </c>
      <c r="F337" t="s">
        <v>1268</v>
      </c>
      <c r="G337" t="str">
        <f t="shared" si="11"/>
        <v>伊利沙伯中學舊生會小學</v>
      </c>
    </row>
    <row r="338" spans="1:7" ht="33.75">
      <c r="A338" s="2">
        <v>7205</v>
      </c>
      <c r="B338" s="6" t="s">
        <v>364</v>
      </c>
      <c r="C338" s="6" t="s">
        <v>1274</v>
      </c>
      <c r="D338" s="3">
        <v>48</v>
      </c>
      <c r="E338" t="str">
        <f t="shared" si="10"/>
        <v>伊利沙伯中學舊生會小學分校</v>
      </c>
      <c r="F338" t="s">
        <v>1274</v>
      </c>
      <c r="G338" t="str">
        <f t="shared" si="11"/>
        <v>伊利沙伯中學舊生會小學分校</v>
      </c>
    </row>
    <row r="339" spans="1:7" ht="33.75">
      <c r="A339" s="2">
        <v>7206</v>
      </c>
      <c r="B339" s="6" t="s">
        <v>365</v>
      </c>
      <c r="C339" s="6" t="s">
        <v>1288</v>
      </c>
      <c r="D339" s="3">
        <v>36</v>
      </c>
      <c r="E339" t="str">
        <f t="shared" si="10"/>
        <v>元朗公立中學校友會英業小學</v>
      </c>
      <c r="F339" t="s">
        <v>1288</v>
      </c>
      <c r="G339" t="str">
        <f t="shared" si="11"/>
        <v>元朗公立中學校友會英業小學</v>
      </c>
    </row>
    <row r="340" spans="1:7" ht="33.75">
      <c r="A340" s="10">
        <v>7206</v>
      </c>
      <c r="B340" s="11" t="s">
        <v>397</v>
      </c>
      <c r="C340" s="11" t="s">
        <v>1288</v>
      </c>
      <c r="D340" s="12">
        <v>2</v>
      </c>
      <c r="E340" t="str">
        <f t="shared" si="10"/>
        <v>元朗公立中學校友會英業小學</v>
      </c>
      <c r="F340" t="s">
        <v>1288</v>
      </c>
      <c r="G340" t="str">
        <f t="shared" si="11"/>
        <v>元朗公立中學校友會英業小學</v>
      </c>
    </row>
    <row r="341" spans="1:7" ht="33.75">
      <c r="A341" s="10">
        <v>7206</v>
      </c>
      <c r="B341" s="11" t="s">
        <v>397</v>
      </c>
      <c r="C341" s="11" t="s">
        <v>1288</v>
      </c>
      <c r="D341" s="12">
        <v>14</v>
      </c>
      <c r="E341" t="str">
        <f t="shared" si="10"/>
        <v>元朗公立中學校友會英業小學</v>
      </c>
      <c r="F341" t="s">
        <v>1288</v>
      </c>
      <c r="G341" t="str">
        <f t="shared" si="11"/>
        <v>元朗公立中學校友會英業小學</v>
      </c>
    </row>
    <row r="342" spans="1:7" ht="22.5">
      <c r="A342" s="2">
        <v>7207</v>
      </c>
      <c r="B342" s="6" t="s">
        <v>366</v>
      </c>
      <c r="C342" s="6" t="s">
        <v>1273</v>
      </c>
      <c r="D342" s="3">
        <v>45</v>
      </c>
      <c r="E342" t="str">
        <f t="shared" si="10"/>
        <v>天水圍天主教小學</v>
      </c>
      <c r="F342" t="s">
        <v>1273</v>
      </c>
      <c r="G342" t="str">
        <f t="shared" si="11"/>
        <v>天水圍天主教小學</v>
      </c>
    </row>
    <row r="343" spans="1:7" ht="22.5">
      <c r="A343" s="2">
        <v>7208</v>
      </c>
      <c r="B343" s="6" t="s">
        <v>367</v>
      </c>
      <c r="C343" s="6" t="s">
        <v>1272</v>
      </c>
      <c r="D343" s="3">
        <v>44</v>
      </c>
      <c r="E343" t="str">
        <f t="shared" si="10"/>
        <v>天水圍官立小學</v>
      </c>
      <c r="F343" t="s">
        <v>1272</v>
      </c>
      <c r="G343" t="str">
        <f t="shared" si="11"/>
        <v>天水圍官立小學</v>
      </c>
    </row>
    <row r="344" spans="1:7" ht="22.5">
      <c r="A344" s="2">
        <v>7209</v>
      </c>
      <c r="B344" s="6" t="s">
        <v>368</v>
      </c>
      <c r="C344" s="6" t="s">
        <v>1266</v>
      </c>
      <c r="D344" s="3">
        <v>14</v>
      </c>
      <c r="E344" t="str">
        <f t="shared" si="10"/>
        <v>寶覺分校</v>
      </c>
      <c r="F344" t="s">
        <v>1266</v>
      </c>
      <c r="G344" t="str">
        <f t="shared" si="11"/>
        <v>寶覺分校</v>
      </c>
    </row>
    <row r="345" spans="1:7" ht="22.5">
      <c r="A345" s="10">
        <v>7209</v>
      </c>
      <c r="B345" s="11" t="s">
        <v>398</v>
      </c>
      <c r="C345" s="11" t="s">
        <v>1266</v>
      </c>
      <c r="D345" s="12">
        <v>2</v>
      </c>
      <c r="E345" t="str">
        <f t="shared" si="10"/>
        <v>寶覺分校</v>
      </c>
      <c r="F345" t="s">
        <v>1266</v>
      </c>
      <c r="G345" t="str">
        <f t="shared" si="11"/>
        <v>寶覺分校</v>
      </c>
    </row>
    <row r="346" spans="1:7" ht="22.5">
      <c r="A346" s="10">
        <v>7209</v>
      </c>
      <c r="B346" s="11" t="s">
        <v>398</v>
      </c>
      <c r="C346" s="11" t="s">
        <v>1266</v>
      </c>
      <c r="D346" s="12">
        <v>5</v>
      </c>
      <c r="E346" t="str">
        <f t="shared" si="10"/>
        <v>寶覺分校</v>
      </c>
      <c r="F346" t="s">
        <v>1266</v>
      </c>
      <c r="G346" t="str">
        <f t="shared" si="11"/>
        <v>寶覺分校</v>
      </c>
    </row>
    <row r="347" spans="1:7" ht="33.75">
      <c r="A347" s="2">
        <v>7210</v>
      </c>
      <c r="B347" s="6" t="s">
        <v>369</v>
      </c>
      <c r="C347" s="6" t="s">
        <v>1270</v>
      </c>
      <c r="D347" s="3">
        <v>37</v>
      </c>
      <c r="E347" t="str">
        <f t="shared" si="10"/>
        <v>東華三院姚達之紀念小學（元朗）</v>
      </c>
      <c r="F347" t="s">
        <v>1270</v>
      </c>
      <c r="G347" t="str">
        <f t="shared" si="11"/>
        <v>東華三院姚達之紀念小學（元朗）</v>
      </c>
    </row>
    <row r="348" spans="1:7" ht="45">
      <c r="A348" s="10">
        <v>7210</v>
      </c>
      <c r="B348" s="11" t="s">
        <v>399</v>
      </c>
      <c r="C348" s="11" t="s">
        <v>1270</v>
      </c>
      <c r="D348" s="12">
        <v>2</v>
      </c>
      <c r="E348" t="str">
        <f t="shared" si="10"/>
        <v>東華三院姚達之紀念小學（元朗）</v>
      </c>
      <c r="F348" t="s">
        <v>1270</v>
      </c>
      <c r="G348" t="str">
        <f t="shared" si="11"/>
        <v>東華三院姚達之紀念小學（元朗）</v>
      </c>
    </row>
    <row r="349" spans="1:7" ht="45">
      <c r="A349" s="10">
        <v>7210</v>
      </c>
      <c r="B349" s="11" t="s">
        <v>422</v>
      </c>
      <c r="C349" s="11" t="s">
        <v>1270</v>
      </c>
      <c r="D349" s="12">
        <v>14</v>
      </c>
      <c r="E349" t="str">
        <f t="shared" si="10"/>
        <v>東華三院姚達之紀念小學（元朗）</v>
      </c>
      <c r="F349" t="s">
        <v>1270</v>
      </c>
      <c r="G349" t="str">
        <f t="shared" si="11"/>
        <v>東華三院姚達之紀念小學（元朗）</v>
      </c>
    </row>
    <row r="350" spans="1:7" ht="22.5">
      <c r="A350" s="2">
        <v>7211</v>
      </c>
      <c r="B350" s="6" t="s">
        <v>370</v>
      </c>
      <c r="C350" s="6" t="s">
        <v>1275</v>
      </c>
      <c r="D350" s="3">
        <v>43</v>
      </c>
      <c r="E350" t="str">
        <f t="shared" si="10"/>
        <v>東華三院李東海小學</v>
      </c>
      <c r="F350" t="s">
        <v>1275</v>
      </c>
      <c r="G350" t="str">
        <f t="shared" si="11"/>
        <v>東華三院李東海小學</v>
      </c>
    </row>
    <row r="351" spans="1:7" ht="22.5">
      <c r="A351" s="10">
        <v>7211</v>
      </c>
      <c r="B351" s="11" t="s">
        <v>400</v>
      </c>
      <c r="C351" s="11" t="s">
        <v>1275</v>
      </c>
      <c r="D351" s="12">
        <v>3</v>
      </c>
      <c r="E351" t="str">
        <f t="shared" si="10"/>
        <v>東華三院李東海小學</v>
      </c>
      <c r="F351" t="s">
        <v>1275</v>
      </c>
      <c r="G351" t="str">
        <f t="shared" si="11"/>
        <v>東華三院李東海小學</v>
      </c>
    </row>
    <row r="352" spans="1:7" ht="22.5">
      <c r="A352" s="10">
        <v>7211</v>
      </c>
      <c r="B352" s="11" t="s">
        <v>400</v>
      </c>
      <c r="C352" s="11" t="s">
        <v>1275</v>
      </c>
      <c r="D352" s="12">
        <v>17</v>
      </c>
      <c r="E352" t="str">
        <f t="shared" si="10"/>
        <v>東華三院李東海小學</v>
      </c>
      <c r="F352" t="s">
        <v>1275</v>
      </c>
      <c r="G352" t="str">
        <f t="shared" si="11"/>
        <v>東華三院李東海小學</v>
      </c>
    </row>
    <row r="353" spans="1:7" ht="45">
      <c r="A353" s="2">
        <v>7212</v>
      </c>
      <c r="B353" s="6" t="s">
        <v>371</v>
      </c>
      <c r="C353" s="6" t="s">
        <v>1276</v>
      </c>
      <c r="D353" s="3">
        <v>37</v>
      </c>
      <c r="E353" t="str">
        <f t="shared" si="10"/>
        <v>獅子會何德心小學</v>
      </c>
      <c r="F353" t="s">
        <v>1276</v>
      </c>
      <c r="G353" t="str">
        <f t="shared" si="11"/>
        <v>獅子會何德心小學</v>
      </c>
    </row>
    <row r="354" spans="1:7" ht="45">
      <c r="A354" s="10">
        <v>7212</v>
      </c>
      <c r="B354" s="11" t="s">
        <v>401</v>
      </c>
      <c r="C354" s="11" t="s">
        <v>1276</v>
      </c>
      <c r="D354" s="12">
        <v>2</v>
      </c>
      <c r="E354" t="str">
        <f t="shared" si="10"/>
        <v>獅子會何德心小學</v>
      </c>
      <c r="F354" t="s">
        <v>1276</v>
      </c>
      <c r="G354" t="str">
        <f t="shared" si="11"/>
        <v>獅子會何德心小學</v>
      </c>
    </row>
    <row r="355" spans="1:7" ht="45">
      <c r="A355" s="10">
        <v>7212</v>
      </c>
      <c r="B355" s="11" t="s">
        <v>401</v>
      </c>
      <c r="C355" s="11" t="s">
        <v>1276</v>
      </c>
      <c r="D355" s="12">
        <v>14</v>
      </c>
      <c r="E355" t="str">
        <f t="shared" si="10"/>
        <v>獅子會何德心小學</v>
      </c>
      <c r="F355" t="s">
        <v>1276</v>
      </c>
      <c r="G355" t="str">
        <f t="shared" si="11"/>
        <v>獅子會何德心小學</v>
      </c>
    </row>
    <row r="356" spans="1:7" ht="22.5">
      <c r="A356" s="2">
        <v>7213</v>
      </c>
      <c r="B356" s="6" t="s">
        <v>372</v>
      </c>
      <c r="C356" s="6" t="s">
        <v>1277</v>
      </c>
      <c r="D356" s="3">
        <v>43</v>
      </c>
      <c r="E356" t="str">
        <f t="shared" si="10"/>
        <v>天水圍循道衞理小學</v>
      </c>
      <c r="F356" t="s">
        <v>1277</v>
      </c>
      <c r="G356" t="str">
        <f t="shared" si="11"/>
        <v>天水圍循道衞理小學</v>
      </c>
    </row>
    <row r="357" spans="1:7" ht="22.5">
      <c r="A357" s="2">
        <v>7214</v>
      </c>
      <c r="B357" s="6" t="s">
        <v>373</v>
      </c>
      <c r="C357" s="6" t="s">
        <v>1279</v>
      </c>
      <c r="D357" s="3">
        <v>52</v>
      </c>
      <c r="E357" t="str">
        <f t="shared" si="10"/>
        <v>香港青年協會李兆基小學</v>
      </c>
      <c r="F357" t="s">
        <v>1279</v>
      </c>
      <c r="G357" t="str">
        <f t="shared" si="11"/>
        <v>香港青年協會李兆基小學</v>
      </c>
    </row>
    <row r="358" spans="1:7" ht="33.75">
      <c r="A358" s="2">
        <v>7215</v>
      </c>
      <c r="B358" s="6" t="s">
        <v>374</v>
      </c>
      <c r="C358" s="6" t="s">
        <v>1281</v>
      </c>
      <c r="D358" s="3">
        <v>36</v>
      </c>
      <c r="E358" t="str">
        <f t="shared" si="10"/>
        <v>香港普通話研習社科技創意小學</v>
      </c>
      <c r="F358" t="s">
        <v>1281</v>
      </c>
      <c r="G358" t="str">
        <f t="shared" si="11"/>
        <v>香港普通話研習社科技創意小學</v>
      </c>
    </row>
    <row r="359" spans="1:7" ht="45">
      <c r="A359" s="10">
        <v>7215</v>
      </c>
      <c r="B359" s="11" t="s">
        <v>402</v>
      </c>
      <c r="C359" s="11" t="s">
        <v>1281</v>
      </c>
      <c r="D359" s="12">
        <v>2</v>
      </c>
      <c r="E359" t="str">
        <f t="shared" si="10"/>
        <v>香港普通話研習社科技創意小學</v>
      </c>
      <c r="F359" t="s">
        <v>1281</v>
      </c>
      <c r="G359" t="str">
        <f t="shared" si="11"/>
        <v>香港普通話研習社科技創意小學</v>
      </c>
    </row>
    <row r="360" spans="1:7" ht="45">
      <c r="A360" s="10">
        <v>7215</v>
      </c>
      <c r="B360" s="11" t="s">
        <v>423</v>
      </c>
      <c r="C360" s="11" t="s">
        <v>1281</v>
      </c>
      <c r="D360" s="12">
        <v>14</v>
      </c>
      <c r="E360" t="str">
        <f t="shared" si="10"/>
        <v>香港普通話研習社科技創意小學</v>
      </c>
      <c r="F360" t="s">
        <v>1281</v>
      </c>
      <c r="G360" t="str">
        <f t="shared" si="11"/>
        <v>香港普通話研習社科技創意小學</v>
      </c>
    </row>
    <row r="361" spans="1:7" ht="22.5">
      <c r="A361" s="2">
        <v>7216</v>
      </c>
      <c r="B361" s="6" t="s">
        <v>375</v>
      </c>
      <c r="C361" s="6" t="s">
        <v>1280</v>
      </c>
      <c r="D361" s="3">
        <v>36</v>
      </c>
      <c r="E361" t="str">
        <f t="shared" si="10"/>
        <v>中華基督教青年會小學</v>
      </c>
      <c r="F361" t="s">
        <v>1280</v>
      </c>
      <c r="G361" t="str">
        <f t="shared" si="11"/>
        <v>中華基督教青年會小學</v>
      </c>
    </row>
    <row r="362" spans="1:7" ht="22.5">
      <c r="A362" s="10">
        <v>7216</v>
      </c>
      <c r="B362" s="11" t="s">
        <v>403</v>
      </c>
      <c r="C362" s="11" t="s">
        <v>1280</v>
      </c>
      <c r="D362" s="12">
        <v>2</v>
      </c>
      <c r="E362" t="str">
        <f t="shared" si="10"/>
        <v>中華基督教青年會小學</v>
      </c>
      <c r="F362" t="s">
        <v>1280</v>
      </c>
      <c r="G362" t="str">
        <f t="shared" si="11"/>
        <v>中華基督教青年會小學</v>
      </c>
    </row>
    <row r="363" spans="1:7" ht="22.5">
      <c r="A363" s="10">
        <v>7216</v>
      </c>
      <c r="B363" s="11" t="s">
        <v>403</v>
      </c>
      <c r="C363" s="11" t="s">
        <v>1280</v>
      </c>
      <c r="D363" s="12">
        <v>14</v>
      </c>
      <c r="E363" t="str">
        <f t="shared" si="10"/>
        <v>中華基督教青年會小學</v>
      </c>
      <c r="F363" t="s">
        <v>1280</v>
      </c>
      <c r="G363" t="str">
        <f t="shared" si="11"/>
        <v>中華基督教青年會小學</v>
      </c>
    </row>
    <row r="364" spans="1:7" ht="45">
      <c r="A364" s="2">
        <v>7217</v>
      </c>
      <c r="B364" s="6" t="s">
        <v>376</v>
      </c>
      <c r="C364" s="6" t="s">
        <v>1282</v>
      </c>
      <c r="D364" s="3">
        <v>53</v>
      </c>
      <c r="E364" t="str">
        <f t="shared" si="10"/>
        <v>宣道會葉紹蔭紀念小學</v>
      </c>
      <c r="F364" t="s">
        <v>1282</v>
      </c>
      <c r="G364" t="str">
        <f t="shared" si="11"/>
        <v>宣道會葉紹蔭紀念小學</v>
      </c>
    </row>
    <row r="365" spans="1:7" ht="33.75">
      <c r="A365" s="2">
        <v>7218</v>
      </c>
      <c r="B365" s="6" t="s">
        <v>377</v>
      </c>
      <c r="C365" s="6" t="s">
        <v>1283</v>
      </c>
      <c r="D365" s="3">
        <v>45</v>
      </c>
      <c r="E365" t="str">
        <f t="shared" si="10"/>
        <v>順德聯誼總會伍冕端小學</v>
      </c>
      <c r="F365" t="s">
        <v>1283</v>
      </c>
      <c r="G365" t="str">
        <f t="shared" si="11"/>
        <v>順德聯誼總會伍冕端小學</v>
      </c>
    </row>
    <row r="366" spans="1:7" ht="33.75">
      <c r="A366" s="2">
        <v>7219</v>
      </c>
      <c r="B366" s="6" t="s">
        <v>378</v>
      </c>
      <c r="C366" s="6" t="s">
        <v>1284</v>
      </c>
      <c r="D366" s="3">
        <v>49</v>
      </c>
      <c r="E366" t="str">
        <f t="shared" si="10"/>
        <v>十八鄉鄉事委員會公益社小學</v>
      </c>
      <c r="F366" t="s">
        <v>1284</v>
      </c>
      <c r="G366" t="str">
        <f t="shared" si="11"/>
        <v>十八鄉鄉事委員會公益社小學</v>
      </c>
    </row>
    <row r="367" spans="1:7" ht="33.75">
      <c r="A367" s="2">
        <v>7220</v>
      </c>
      <c r="B367" s="6" t="s">
        <v>379</v>
      </c>
      <c r="C367" s="6" t="s">
        <v>1278</v>
      </c>
      <c r="D367" s="3">
        <v>33</v>
      </c>
      <c r="E367" t="str">
        <f t="shared" si="10"/>
        <v>金巴崙長老會耀道小學</v>
      </c>
      <c r="F367" t="s">
        <v>1278</v>
      </c>
      <c r="G367" t="str">
        <f t="shared" si="11"/>
        <v>金巴崙長老會耀道小學</v>
      </c>
    </row>
    <row r="368" spans="1:7" ht="33.75">
      <c r="A368" s="10">
        <v>7220</v>
      </c>
      <c r="B368" s="11" t="s">
        <v>404</v>
      </c>
      <c r="C368" s="11" t="s">
        <v>1278</v>
      </c>
      <c r="D368" s="12">
        <v>2</v>
      </c>
      <c r="E368" t="str">
        <f t="shared" si="10"/>
        <v>金巴崙長老會耀道小學</v>
      </c>
      <c r="F368" t="s">
        <v>1278</v>
      </c>
      <c r="G368" t="str">
        <f t="shared" si="11"/>
        <v>金巴崙長老會耀道小學</v>
      </c>
    </row>
    <row r="369" spans="1:7" ht="33.75">
      <c r="A369" s="10">
        <v>7220</v>
      </c>
      <c r="B369" s="11" t="s">
        <v>404</v>
      </c>
      <c r="C369" s="11" t="s">
        <v>1278</v>
      </c>
      <c r="D369" s="12">
        <v>13</v>
      </c>
      <c r="E369" t="str">
        <f t="shared" si="10"/>
        <v>金巴崙長老會耀道小學</v>
      </c>
      <c r="F369" t="s">
        <v>1278</v>
      </c>
      <c r="G369" t="str">
        <f t="shared" si="11"/>
        <v>金巴崙長老會耀道小學</v>
      </c>
    </row>
    <row r="370" spans="1:7" ht="22.5">
      <c r="A370" s="2">
        <v>7221</v>
      </c>
      <c r="B370" s="6" t="s">
        <v>380</v>
      </c>
      <c r="C370" s="6" t="s">
        <v>1287</v>
      </c>
      <c r="D370" s="3">
        <v>40</v>
      </c>
      <c r="E370" t="str">
        <f t="shared" si="10"/>
        <v>聖公會天水圍靈愛小學</v>
      </c>
      <c r="F370" t="s">
        <v>1287</v>
      </c>
      <c r="G370" t="str">
        <f t="shared" si="11"/>
        <v>聖公會天水圍靈愛小學</v>
      </c>
    </row>
    <row r="371" spans="1:7" ht="22.5">
      <c r="A371" s="10">
        <v>7221</v>
      </c>
      <c r="B371" s="11" t="s">
        <v>405</v>
      </c>
      <c r="C371" s="11" t="s">
        <v>1287</v>
      </c>
      <c r="D371" s="12">
        <v>2</v>
      </c>
      <c r="E371" t="str">
        <f t="shared" si="10"/>
        <v>聖公會天水圍靈愛小學</v>
      </c>
      <c r="F371" t="s">
        <v>1287</v>
      </c>
      <c r="G371" t="str">
        <f t="shared" si="11"/>
        <v>聖公會天水圍靈愛小學</v>
      </c>
    </row>
    <row r="372" spans="1:7" ht="22.5">
      <c r="A372" s="10">
        <v>7221</v>
      </c>
      <c r="B372" s="11" t="s">
        <v>405</v>
      </c>
      <c r="C372" s="11" t="s">
        <v>1287</v>
      </c>
      <c r="D372" s="12">
        <v>16</v>
      </c>
      <c r="E372" t="str">
        <f t="shared" si="10"/>
        <v>聖公會天水圍靈愛小學</v>
      </c>
      <c r="F372" t="s">
        <v>1287</v>
      </c>
      <c r="G372" t="str">
        <f t="shared" si="11"/>
        <v>聖公會天水圍靈愛小學</v>
      </c>
    </row>
    <row r="373" spans="1:7" ht="22.5">
      <c r="A373" s="2">
        <v>7222</v>
      </c>
      <c r="B373" s="6" t="s">
        <v>381</v>
      </c>
      <c r="C373" s="6" t="s">
        <v>1289</v>
      </c>
      <c r="D373" s="3">
        <v>32</v>
      </c>
      <c r="E373" t="str">
        <f t="shared" si="10"/>
        <v>潮陽百欣小學</v>
      </c>
      <c r="F373" t="s">
        <v>1289</v>
      </c>
      <c r="G373" t="str">
        <f t="shared" si="11"/>
        <v>潮陽百欣小學</v>
      </c>
    </row>
    <row r="374" spans="1:7" ht="22.5">
      <c r="A374" s="10">
        <v>7222</v>
      </c>
      <c r="B374" s="11" t="s">
        <v>406</v>
      </c>
      <c r="C374" s="11" t="s">
        <v>1289</v>
      </c>
      <c r="D374" s="12">
        <v>2</v>
      </c>
      <c r="E374" t="str">
        <f t="shared" si="10"/>
        <v>潮陽百欣小學</v>
      </c>
      <c r="F374" t="s">
        <v>1289</v>
      </c>
      <c r="G374" t="str">
        <f t="shared" si="11"/>
        <v>潮陽百欣小學</v>
      </c>
    </row>
    <row r="375" spans="1:7" ht="22.5">
      <c r="A375" s="10">
        <v>7222</v>
      </c>
      <c r="B375" s="11" t="s">
        <v>406</v>
      </c>
      <c r="C375" s="11" t="s">
        <v>1289</v>
      </c>
      <c r="D375" s="12">
        <v>13</v>
      </c>
      <c r="E375" t="str">
        <f t="shared" si="10"/>
        <v>潮陽百欣小學</v>
      </c>
      <c r="F375" t="s">
        <v>1289</v>
      </c>
      <c r="G375" t="str">
        <f t="shared" si="11"/>
        <v>潮陽百欣小學</v>
      </c>
    </row>
    <row r="376" spans="1:7" ht="22.5">
      <c r="A376" s="2">
        <v>7223</v>
      </c>
      <c r="B376" s="6" t="s">
        <v>382</v>
      </c>
      <c r="C376" s="6" t="s">
        <v>1269</v>
      </c>
      <c r="D376" s="3">
        <v>47</v>
      </c>
      <c r="E376" t="str">
        <f t="shared" si="10"/>
        <v>香港潮陽小學</v>
      </c>
      <c r="F376" t="s">
        <v>1269</v>
      </c>
      <c r="G376" t="str">
        <f t="shared" si="11"/>
        <v>香港潮陽小學</v>
      </c>
    </row>
    <row r="377" spans="1:7" ht="45">
      <c r="A377" s="2">
        <v>7224</v>
      </c>
      <c r="B377" s="6" t="s">
        <v>383</v>
      </c>
      <c r="C377" s="6" t="s">
        <v>1267</v>
      </c>
      <c r="D377" s="3">
        <v>29</v>
      </c>
      <c r="E377" t="str">
        <f t="shared" si="10"/>
        <v>嗇色園主辦可銘學校</v>
      </c>
      <c r="F377" t="s">
        <v>1267</v>
      </c>
      <c r="G377" t="str">
        <f t="shared" si="11"/>
        <v>嗇色園主辦可銘學校</v>
      </c>
    </row>
    <row r="378" spans="1:7" ht="45">
      <c r="A378" s="10">
        <v>7224</v>
      </c>
      <c r="B378" s="11" t="s">
        <v>407</v>
      </c>
      <c r="C378" s="11" t="s">
        <v>1267</v>
      </c>
      <c r="D378" s="12">
        <v>2</v>
      </c>
      <c r="E378" t="str">
        <f t="shared" si="10"/>
        <v>嗇色園主辦可銘學校</v>
      </c>
      <c r="F378" t="s">
        <v>1267</v>
      </c>
      <c r="G378" t="str">
        <f t="shared" si="11"/>
        <v>嗇色園主辦可銘學校</v>
      </c>
    </row>
    <row r="379" spans="1:7" ht="33.75">
      <c r="A379" s="10">
        <v>7224</v>
      </c>
      <c r="B379" s="11" t="s">
        <v>424</v>
      </c>
      <c r="C379" s="11" t="s">
        <v>1267</v>
      </c>
      <c r="D379" s="12">
        <v>11</v>
      </c>
      <c r="E379" t="str">
        <f t="shared" si="10"/>
        <v>嗇色園主辦可銘學校</v>
      </c>
      <c r="F379" t="s">
        <v>1267</v>
      </c>
      <c r="G379" t="str">
        <f t="shared" si="11"/>
        <v>嗇色園主辦可銘學校</v>
      </c>
    </row>
    <row r="380" spans="1:7" ht="45">
      <c r="A380" s="2">
        <v>7225</v>
      </c>
      <c r="B380" s="6" t="s">
        <v>384</v>
      </c>
      <c r="C380" s="6" t="s">
        <v>1442</v>
      </c>
      <c r="D380" s="3">
        <v>46</v>
      </c>
      <c r="E380" t="str">
        <f t="shared" si="10"/>
        <v>中華基督教會方潤華小學</v>
      </c>
      <c r="F380" t="s">
        <v>1442</v>
      </c>
      <c r="G380" t="str">
        <f t="shared" si="11"/>
        <v>中華基督教會方潤華小學</v>
      </c>
    </row>
    <row r="381" spans="1:7" ht="45">
      <c r="A381" s="10">
        <v>7225</v>
      </c>
      <c r="B381" s="11" t="s">
        <v>408</v>
      </c>
      <c r="C381" s="11" t="s">
        <v>1442</v>
      </c>
      <c r="D381" s="12">
        <v>10</v>
      </c>
      <c r="E381" t="str">
        <f t="shared" si="10"/>
        <v>中華基督教會方潤華小學</v>
      </c>
      <c r="F381" t="s">
        <v>1442</v>
      </c>
      <c r="G381" t="str">
        <f t="shared" si="11"/>
        <v>中華基督教會方潤華小學</v>
      </c>
    </row>
    <row r="382" spans="1:7" ht="45">
      <c r="A382" s="10">
        <v>7225</v>
      </c>
      <c r="B382" s="11" t="s">
        <v>408</v>
      </c>
      <c r="C382" s="11" t="s">
        <v>1442</v>
      </c>
      <c r="D382" s="12">
        <v>56</v>
      </c>
      <c r="E382" t="str">
        <f t="shared" si="10"/>
        <v>中華基督教會方潤華小學</v>
      </c>
      <c r="F382" t="s">
        <v>1442</v>
      </c>
      <c r="G382" t="str">
        <f t="shared" si="11"/>
        <v>中華基督教會方潤華小學</v>
      </c>
    </row>
    <row r="383" spans="1:7" ht="33.75">
      <c r="A383" s="2">
        <v>7301</v>
      </c>
      <c r="B383" s="6" t="s">
        <v>385</v>
      </c>
      <c r="C383" s="6" t="s">
        <v>1291</v>
      </c>
      <c r="D383" s="3">
        <v>37</v>
      </c>
      <c r="E383" t="str">
        <f t="shared" si="10"/>
        <v>元朗朗屏邨東莞學校</v>
      </c>
      <c r="F383" t="s">
        <v>1291</v>
      </c>
      <c r="G383" t="str">
        <f t="shared" si="11"/>
        <v>元朗朗屏邨東莞學校</v>
      </c>
    </row>
    <row r="384" spans="1:7">
      <c r="A384" s="2">
        <v>7302</v>
      </c>
      <c r="B384" s="9" t="s">
        <v>386</v>
      </c>
      <c r="C384" s="9" t="s">
        <v>1293</v>
      </c>
      <c r="D384" s="3">
        <v>46</v>
      </c>
      <c r="E384" t="str">
        <f t="shared" si="10"/>
        <v>博愛醫院歷屆總理聯誼會梁省德學校</v>
      </c>
      <c r="F384" t="s">
        <v>1293</v>
      </c>
      <c r="G384" t="str">
        <f t="shared" si="11"/>
        <v>博愛醫院歷屆總理聯誼會梁省德學校</v>
      </c>
    </row>
    <row r="385" spans="1:7" ht="22.5">
      <c r="A385" s="2">
        <v>7303</v>
      </c>
      <c r="B385" s="6" t="s">
        <v>387</v>
      </c>
      <c r="C385" s="6" t="s">
        <v>1290</v>
      </c>
      <c r="D385" s="3">
        <v>58</v>
      </c>
      <c r="E385" t="str">
        <f t="shared" si="10"/>
        <v>光明學校</v>
      </c>
      <c r="F385" t="s">
        <v>1290</v>
      </c>
      <c r="G385" t="str">
        <f t="shared" si="11"/>
        <v>光明學校</v>
      </c>
    </row>
    <row r="386" spans="1:7" ht="22.5">
      <c r="A386" s="2">
        <v>7304</v>
      </c>
      <c r="B386" s="6" t="s">
        <v>388</v>
      </c>
      <c r="C386" s="6" t="s">
        <v>1295</v>
      </c>
      <c r="D386" s="3">
        <v>28</v>
      </c>
      <c r="E386" t="str">
        <f t="shared" ref="E386:E449" si="12">TRIM(LEFT(B386, FIND("(", B386, 1)-1))</f>
        <v>聖公會靈愛小學</v>
      </c>
      <c r="F386" t="s">
        <v>1295</v>
      </c>
      <c r="G386" t="str">
        <f t="shared" ref="G386:G449" si="13">IF(F386="", LEFT(B386, FIND(CHAR(10), B386)), F386)</f>
        <v>聖公會靈愛小學</v>
      </c>
    </row>
    <row r="387" spans="1:7" ht="33.75">
      <c r="A387" s="2">
        <v>7305</v>
      </c>
      <c r="B387" s="6" t="s">
        <v>389</v>
      </c>
      <c r="C387" s="6" t="s">
        <v>1296</v>
      </c>
      <c r="D387" s="3">
        <v>46</v>
      </c>
      <c r="E387" t="str">
        <f t="shared" si="12"/>
        <v>元朗商會小學</v>
      </c>
      <c r="F387" t="s">
        <v>1296</v>
      </c>
      <c r="G387" t="str">
        <f t="shared" si="13"/>
        <v>元朗商會小學</v>
      </c>
    </row>
    <row r="388" spans="1:7" ht="33.75">
      <c r="A388" s="2">
        <v>7306</v>
      </c>
      <c r="B388" s="6" t="s">
        <v>390</v>
      </c>
      <c r="C388" s="6" t="s">
        <v>1294</v>
      </c>
      <c r="D388" s="3">
        <v>45</v>
      </c>
      <c r="E388" t="str">
        <f t="shared" si="12"/>
        <v>元朗公立中學校友會小學</v>
      </c>
      <c r="F388" t="s">
        <v>1294</v>
      </c>
      <c r="G388" t="str">
        <f t="shared" si="13"/>
        <v>元朗公立中學校友會小學</v>
      </c>
    </row>
    <row r="389" spans="1:7" ht="22.5">
      <c r="A389" s="2">
        <v>7307</v>
      </c>
      <c r="B389" s="6" t="s">
        <v>391</v>
      </c>
      <c r="C389" s="6" t="s">
        <v>1292</v>
      </c>
      <c r="D389" s="3">
        <v>46</v>
      </c>
      <c r="E389" t="str">
        <f t="shared" si="12"/>
        <v>元朗朗屏邨惠州學校</v>
      </c>
      <c r="F389" t="s">
        <v>1292</v>
      </c>
      <c r="G389" t="str">
        <f t="shared" si="13"/>
        <v>元朗朗屏邨惠州學校</v>
      </c>
    </row>
    <row r="390" spans="1:7" ht="22.5">
      <c r="A390" s="2">
        <v>7308</v>
      </c>
      <c r="B390" s="6" t="s">
        <v>392</v>
      </c>
      <c r="C390" s="6" t="s">
        <v>1297</v>
      </c>
      <c r="D390" s="3">
        <v>47</v>
      </c>
      <c r="E390" t="str">
        <f t="shared" si="12"/>
        <v>佛教陳榮根紀念學校</v>
      </c>
      <c r="F390" t="s">
        <v>1297</v>
      </c>
      <c r="G390" t="str">
        <f t="shared" si="13"/>
        <v>佛教陳榮根紀念學校</v>
      </c>
    </row>
    <row r="391" spans="1:7" ht="33.75">
      <c r="A391" s="2">
        <v>7309</v>
      </c>
      <c r="B391" s="6" t="s">
        <v>393</v>
      </c>
      <c r="C391" s="6" t="s">
        <v>1298</v>
      </c>
      <c r="D391" s="3">
        <v>29</v>
      </c>
      <c r="E391" t="str">
        <f t="shared" si="12"/>
        <v>南元朗官立小學</v>
      </c>
      <c r="F391" t="s">
        <v>1298</v>
      </c>
      <c r="G391" t="str">
        <f t="shared" si="13"/>
        <v>南元朗官立小學</v>
      </c>
    </row>
    <row r="392" spans="1:7" ht="22.5">
      <c r="A392" s="2">
        <v>7401</v>
      </c>
      <c r="B392" s="6" t="s">
        <v>409</v>
      </c>
      <c r="C392" s="6" t="s">
        <v>1304</v>
      </c>
      <c r="D392" s="3">
        <v>55</v>
      </c>
      <c r="E392" t="str">
        <f t="shared" si="12"/>
        <v>鐘聲學校</v>
      </c>
      <c r="F392" t="s">
        <v>1304</v>
      </c>
      <c r="G392" t="str">
        <f t="shared" si="13"/>
        <v>鐘聲學校</v>
      </c>
    </row>
    <row r="393" spans="1:7" ht="22.5">
      <c r="A393" s="2">
        <v>7402</v>
      </c>
      <c r="B393" s="6" t="s">
        <v>410</v>
      </c>
      <c r="C393" s="6" t="s">
        <v>1305</v>
      </c>
      <c r="D393" s="3">
        <v>13</v>
      </c>
      <c r="E393" t="str">
        <f t="shared" si="12"/>
        <v>錦田公立蒙養學校</v>
      </c>
      <c r="F393" t="s">
        <v>1305</v>
      </c>
      <c r="G393" t="str">
        <f t="shared" si="13"/>
        <v>錦田公立蒙養學校</v>
      </c>
    </row>
    <row r="394" spans="1:7" ht="22.5">
      <c r="A394" s="2">
        <v>7403</v>
      </c>
      <c r="B394" s="6" t="s">
        <v>411</v>
      </c>
      <c r="C394" s="6" t="s">
        <v>1309</v>
      </c>
      <c r="D394" s="3">
        <v>25</v>
      </c>
      <c r="E394" t="str">
        <f t="shared" si="12"/>
        <v>光明英來學校</v>
      </c>
      <c r="F394" t="s">
        <v>1309</v>
      </c>
      <c r="G394" t="str">
        <f t="shared" si="13"/>
        <v>光明英來學校</v>
      </c>
    </row>
    <row r="395" spans="1:7" ht="21.75">
      <c r="A395" s="2">
        <v>7404</v>
      </c>
      <c r="B395" s="6" t="s">
        <v>412</v>
      </c>
      <c r="C395" s="6" t="s">
        <v>992</v>
      </c>
      <c r="D395" s="3">
        <v>24</v>
      </c>
      <c r="E395" t="e">
        <f t="shared" si="12"/>
        <v>#VALUE!</v>
      </c>
      <c r="G395" t="str">
        <f t="shared" si="13"/>
        <v xml:space="preserve">中華基督教會元朗真光小學
</v>
      </c>
    </row>
    <row r="396" spans="1:7" ht="22.5">
      <c r="A396" s="2">
        <v>7405</v>
      </c>
      <c r="B396" s="6" t="s">
        <v>413</v>
      </c>
      <c r="C396" s="6" t="s">
        <v>1306</v>
      </c>
      <c r="D396" s="3">
        <v>9</v>
      </c>
      <c r="E396" t="str">
        <f t="shared" si="12"/>
        <v>八鄉中心小學</v>
      </c>
      <c r="F396" t="s">
        <v>1306</v>
      </c>
      <c r="G396" t="str">
        <f t="shared" si="13"/>
        <v>八鄉中心小學</v>
      </c>
    </row>
    <row r="397" spans="1:7" ht="22.5">
      <c r="A397" s="2">
        <v>7406</v>
      </c>
      <c r="B397" s="6" t="s">
        <v>414</v>
      </c>
      <c r="C397" s="6" t="s">
        <v>1307</v>
      </c>
      <c r="D397" s="3">
        <v>19</v>
      </c>
      <c r="E397" t="str">
        <f t="shared" si="12"/>
        <v>惇裕學校</v>
      </c>
      <c r="F397" t="s">
        <v>1307</v>
      </c>
      <c r="G397" t="str">
        <f t="shared" si="13"/>
        <v>惇裕學校</v>
      </c>
    </row>
    <row r="398" spans="1:7" ht="33.75">
      <c r="A398" s="2">
        <v>7407</v>
      </c>
      <c r="B398" s="6" t="s">
        <v>415</v>
      </c>
      <c r="C398" s="6" t="s">
        <v>1300</v>
      </c>
      <c r="D398" s="3">
        <v>19</v>
      </c>
      <c r="E398" t="str">
        <f t="shared" si="12"/>
        <v>港澳信義會黃陳淑英紀念學校</v>
      </c>
      <c r="F398" t="s">
        <v>1300</v>
      </c>
      <c r="G398" t="str">
        <f t="shared" si="13"/>
        <v>港澳信義會黃陳淑英紀念學校</v>
      </c>
    </row>
    <row r="399" spans="1:7" ht="22.5">
      <c r="A399" s="2">
        <v>7408</v>
      </c>
      <c r="B399" s="6" t="s">
        <v>416</v>
      </c>
      <c r="C399" s="6" t="s">
        <v>1299</v>
      </c>
      <c r="D399" s="3">
        <v>14</v>
      </c>
      <c r="E399" t="str">
        <f t="shared" si="12"/>
        <v>通德學校</v>
      </c>
      <c r="F399" t="s">
        <v>1299</v>
      </c>
      <c r="G399" t="str">
        <f t="shared" si="13"/>
        <v>通德學校</v>
      </c>
    </row>
    <row r="400" spans="1:7" ht="33.75">
      <c r="A400" s="2">
        <v>7409</v>
      </c>
      <c r="B400" s="6" t="s">
        <v>417</v>
      </c>
      <c r="C400" s="6" t="s">
        <v>1308</v>
      </c>
      <c r="D400" s="3">
        <v>35</v>
      </c>
      <c r="E400" t="str">
        <f t="shared" si="12"/>
        <v>基督教宣道會徐澤林紀念小學</v>
      </c>
      <c r="F400" t="s">
        <v>1308</v>
      </c>
      <c r="G400" t="str">
        <f t="shared" si="13"/>
        <v>基督教宣道會徐澤林紀念小學</v>
      </c>
    </row>
    <row r="401" spans="1:7" ht="22.5">
      <c r="A401" s="2">
        <v>7410</v>
      </c>
      <c r="B401" s="6" t="s">
        <v>418</v>
      </c>
      <c r="C401" s="6" t="s">
        <v>1302</v>
      </c>
      <c r="D401" s="3">
        <v>26</v>
      </c>
      <c r="E401" t="str">
        <f t="shared" si="12"/>
        <v>聖公會聖約瑟小學</v>
      </c>
      <c r="F401" t="s">
        <v>1302</v>
      </c>
      <c r="G401" t="str">
        <f t="shared" si="13"/>
        <v>聖公會聖約瑟小學</v>
      </c>
    </row>
    <row r="402" spans="1:7" ht="22.5">
      <c r="A402" s="2">
        <v>7411</v>
      </c>
      <c r="B402" s="6" t="s">
        <v>419</v>
      </c>
      <c r="C402" s="6" t="s">
        <v>1303</v>
      </c>
      <c r="D402" s="3">
        <v>41</v>
      </c>
      <c r="E402" t="str">
        <f t="shared" si="12"/>
        <v>元朗官立小學</v>
      </c>
      <c r="F402" t="s">
        <v>1303</v>
      </c>
      <c r="G402" t="str">
        <f t="shared" si="13"/>
        <v>元朗官立小學</v>
      </c>
    </row>
    <row r="403" spans="1:7" ht="22.5">
      <c r="A403" s="2">
        <v>7412</v>
      </c>
      <c r="B403" s="6" t="s">
        <v>420</v>
      </c>
      <c r="C403" s="6" t="s">
        <v>1301</v>
      </c>
      <c r="D403" s="3">
        <v>48</v>
      </c>
      <c r="E403" t="str">
        <f t="shared" si="12"/>
        <v>佛教榮茵學校</v>
      </c>
      <c r="F403" t="s">
        <v>1301</v>
      </c>
      <c r="G403" t="str">
        <f t="shared" si="13"/>
        <v>佛教榮茵學校</v>
      </c>
    </row>
    <row r="404" spans="1:7" ht="22.5">
      <c r="A404" s="2">
        <v>8001</v>
      </c>
      <c r="B404" s="6" t="s">
        <v>425</v>
      </c>
      <c r="C404" s="6" t="s">
        <v>1311</v>
      </c>
      <c r="D404" s="3">
        <v>70</v>
      </c>
      <c r="E404" t="str">
        <f t="shared" si="12"/>
        <v>鳳溪第一小學</v>
      </c>
      <c r="F404" t="s">
        <v>1311</v>
      </c>
      <c r="G404" t="str">
        <f t="shared" si="13"/>
        <v>鳳溪第一小學</v>
      </c>
    </row>
    <row r="405" spans="1:7" ht="22.5">
      <c r="A405" s="10">
        <v>8001</v>
      </c>
      <c r="B405" s="11" t="s">
        <v>451</v>
      </c>
      <c r="C405" s="11" t="s">
        <v>1311</v>
      </c>
      <c r="D405" s="12">
        <v>30</v>
      </c>
      <c r="E405" t="str">
        <f t="shared" si="12"/>
        <v>鳳溪第一小學</v>
      </c>
      <c r="F405" t="s">
        <v>1311</v>
      </c>
      <c r="G405" t="str">
        <f t="shared" si="13"/>
        <v>鳳溪第一小學</v>
      </c>
    </row>
    <row r="406" spans="1:7" ht="22.5">
      <c r="A406" s="2">
        <v>8002</v>
      </c>
      <c r="B406" s="6" t="s">
        <v>426</v>
      </c>
      <c r="C406" s="6" t="s">
        <v>1321</v>
      </c>
      <c r="D406" s="3">
        <v>48</v>
      </c>
      <c r="E406" t="str">
        <f t="shared" si="12"/>
        <v>鳳溪創新小學</v>
      </c>
      <c r="F406" t="s">
        <v>1321</v>
      </c>
      <c r="G406" t="str">
        <f t="shared" si="13"/>
        <v>鳳溪創新小學</v>
      </c>
    </row>
    <row r="407" spans="1:7" ht="33.75">
      <c r="A407" s="2">
        <v>8003</v>
      </c>
      <c r="B407" s="6" t="s">
        <v>427</v>
      </c>
      <c r="C407" s="6" t="s">
        <v>1312</v>
      </c>
      <c r="D407" s="3">
        <v>50</v>
      </c>
      <c r="E407" t="str">
        <f t="shared" si="12"/>
        <v>香海正覺蓮社佛教陳式宏學校</v>
      </c>
      <c r="F407" t="s">
        <v>1312</v>
      </c>
      <c r="G407" t="str">
        <f t="shared" si="13"/>
        <v>香海正覺蓮社佛教陳式宏學校</v>
      </c>
    </row>
    <row r="408" spans="1:7">
      <c r="A408" s="2">
        <v>8004</v>
      </c>
      <c r="B408" s="9" t="s">
        <v>428</v>
      </c>
      <c r="C408" s="9" t="s">
        <v>1319</v>
      </c>
      <c r="D408" s="3">
        <v>60</v>
      </c>
      <c r="E408" t="str">
        <f t="shared" si="12"/>
        <v>香海正覺蓮社佛教正慧小學</v>
      </c>
      <c r="F408" t="s">
        <v>1319</v>
      </c>
      <c r="G408" t="str">
        <f t="shared" si="13"/>
        <v>香海正覺蓮社佛教正慧小學</v>
      </c>
    </row>
    <row r="409" spans="1:7">
      <c r="A409" s="2">
        <v>8005</v>
      </c>
      <c r="B409" s="9" t="s">
        <v>429</v>
      </c>
      <c r="C409" s="9" t="s">
        <v>1314</v>
      </c>
      <c r="D409" s="3">
        <v>39</v>
      </c>
      <c r="E409" t="str">
        <f t="shared" si="12"/>
        <v>石湖墟公立學校</v>
      </c>
      <c r="F409" t="s">
        <v>1314</v>
      </c>
      <c r="G409" t="str">
        <f t="shared" si="13"/>
        <v>石湖墟公立學校</v>
      </c>
    </row>
    <row r="410" spans="1:7" ht="22.5">
      <c r="A410" s="2">
        <v>8006</v>
      </c>
      <c r="B410" s="6" t="s">
        <v>430</v>
      </c>
      <c r="C410" s="6" t="s">
        <v>1313</v>
      </c>
      <c r="D410" s="3">
        <v>60</v>
      </c>
      <c r="E410" t="str">
        <f t="shared" si="12"/>
        <v>上水惠州公立學校</v>
      </c>
      <c r="F410" t="s">
        <v>1313</v>
      </c>
      <c r="G410" t="str">
        <f t="shared" si="13"/>
        <v>上水惠州公立學校</v>
      </c>
    </row>
    <row r="411" spans="1:7">
      <c r="A411" s="2">
        <v>8007</v>
      </c>
      <c r="B411" s="9" t="s">
        <v>431</v>
      </c>
      <c r="C411" s="9" t="s">
        <v>1318</v>
      </c>
      <c r="D411" s="3">
        <v>10</v>
      </c>
      <c r="E411" t="str">
        <f t="shared" si="12"/>
        <v>育賢學校</v>
      </c>
      <c r="F411" t="s">
        <v>1318</v>
      </c>
      <c r="G411" t="str">
        <f t="shared" si="13"/>
        <v>育賢學校</v>
      </c>
    </row>
    <row r="412" spans="1:7" ht="22.5">
      <c r="A412" s="2">
        <v>8008</v>
      </c>
      <c r="B412" s="6" t="s">
        <v>432</v>
      </c>
      <c r="C412" s="6" t="s">
        <v>1317</v>
      </c>
      <c r="D412" s="3">
        <v>21</v>
      </c>
      <c r="E412" t="str">
        <f t="shared" si="12"/>
        <v>金錢村何東學校</v>
      </c>
      <c r="F412" t="s">
        <v>1317</v>
      </c>
      <c r="G412" t="str">
        <f t="shared" si="13"/>
        <v>金錢村何東學校</v>
      </c>
    </row>
    <row r="413" spans="1:7">
      <c r="A413" s="2">
        <v>8009</v>
      </c>
      <c r="B413" s="9" t="s">
        <v>433</v>
      </c>
      <c r="C413" s="9" t="s">
        <v>1310</v>
      </c>
      <c r="D413" s="3">
        <v>18</v>
      </c>
      <c r="E413" t="str">
        <f t="shared" si="12"/>
        <v>東莞學校</v>
      </c>
      <c r="F413" t="s">
        <v>1310</v>
      </c>
      <c r="G413" t="str">
        <f t="shared" si="13"/>
        <v>東莞學校</v>
      </c>
    </row>
    <row r="414" spans="1:7">
      <c r="A414" s="10">
        <v>8009</v>
      </c>
      <c r="B414" s="13" t="s">
        <v>452</v>
      </c>
      <c r="C414" s="13" t="s">
        <v>1310</v>
      </c>
      <c r="D414" s="12">
        <v>25</v>
      </c>
      <c r="E414" t="str">
        <f t="shared" si="12"/>
        <v>東莞學校</v>
      </c>
      <c r="F414" t="s">
        <v>1310</v>
      </c>
      <c r="G414" t="str">
        <f t="shared" si="13"/>
        <v>東莞學校</v>
      </c>
    </row>
    <row r="415" spans="1:7" ht="21.75">
      <c r="A415" s="2">
        <v>8010</v>
      </c>
      <c r="B415" s="6" t="s">
        <v>434</v>
      </c>
      <c r="C415" s="6" t="s">
        <v>993</v>
      </c>
      <c r="D415" s="3">
        <v>48</v>
      </c>
      <c r="E415" t="e">
        <f t="shared" si="12"/>
        <v>#VALUE!</v>
      </c>
      <c r="G415" t="str">
        <f t="shared" si="13"/>
        <v xml:space="preserve">聖公會榮真小學
</v>
      </c>
    </row>
    <row r="416" spans="1:7" ht="22.5">
      <c r="A416" s="2">
        <v>8011</v>
      </c>
      <c r="B416" s="6" t="s">
        <v>435</v>
      </c>
      <c r="C416" s="6" t="s">
        <v>1320</v>
      </c>
      <c r="D416" s="3">
        <v>60</v>
      </c>
      <c r="E416" t="str">
        <f t="shared" si="12"/>
        <v>曾梅千禧學校</v>
      </c>
      <c r="F416" t="s">
        <v>1320</v>
      </c>
      <c r="G416" t="str">
        <f t="shared" si="13"/>
        <v>曾梅千禧學校</v>
      </c>
    </row>
    <row r="417" spans="1:7" ht="22.5">
      <c r="A417" s="2">
        <v>8012</v>
      </c>
      <c r="B417" s="6" t="s">
        <v>436</v>
      </c>
      <c r="C417" s="6" t="s">
        <v>1316</v>
      </c>
      <c r="D417" s="3">
        <v>60</v>
      </c>
      <c r="E417" t="str">
        <f t="shared" si="12"/>
        <v>李志達紀念學校</v>
      </c>
      <c r="F417" t="s">
        <v>1316</v>
      </c>
      <c r="G417" t="str">
        <f t="shared" si="13"/>
        <v>李志達紀念學校</v>
      </c>
    </row>
    <row r="418" spans="1:7">
      <c r="A418" s="2">
        <v>8013</v>
      </c>
      <c r="B418" s="9" t="s">
        <v>437</v>
      </c>
      <c r="C418" s="9" t="s">
        <v>1315</v>
      </c>
      <c r="D418" s="3">
        <v>39</v>
      </c>
      <c r="E418" t="str">
        <f t="shared" si="12"/>
        <v>東華三院港九電器商聯會小學</v>
      </c>
      <c r="F418" t="s">
        <v>1315</v>
      </c>
      <c r="G418" t="str">
        <f t="shared" si="13"/>
        <v>東華三院港九電器商聯會小學</v>
      </c>
    </row>
    <row r="419" spans="1:7" ht="33.75">
      <c r="A419" s="2">
        <v>8014</v>
      </c>
      <c r="B419" s="6" t="s">
        <v>438</v>
      </c>
      <c r="C419" s="6" t="s">
        <v>1322</v>
      </c>
      <c r="D419" s="3">
        <v>39</v>
      </c>
      <c r="E419" t="str">
        <f t="shared" si="12"/>
        <v>東華三院馬錦燦紀念小學</v>
      </c>
      <c r="F419" t="s">
        <v>1322</v>
      </c>
      <c r="G419" t="str">
        <f t="shared" si="13"/>
        <v>東華三院馬錦燦紀念小學</v>
      </c>
    </row>
    <row r="420" spans="1:7" ht="33.75">
      <c r="A420" s="2">
        <v>8101</v>
      </c>
      <c r="B420" s="6" t="s">
        <v>439</v>
      </c>
      <c r="C420" s="6" t="s">
        <v>1326</v>
      </c>
      <c r="D420" s="3">
        <v>52</v>
      </c>
      <c r="E420" t="str">
        <f t="shared" si="12"/>
        <v>香海正覺蓮社佛教正覺蓮社學校</v>
      </c>
      <c r="F420" t="s">
        <v>1326</v>
      </c>
      <c r="G420" t="str">
        <f t="shared" si="13"/>
        <v>香海正覺蓮社佛教正覺蓮社學校</v>
      </c>
    </row>
    <row r="421" spans="1:7" ht="21.75">
      <c r="A421" s="2">
        <v>8102</v>
      </c>
      <c r="B421" s="6" t="s">
        <v>440</v>
      </c>
      <c r="C421" s="6" t="s">
        <v>994</v>
      </c>
      <c r="D421" s="3">
        <v>24</v>
      </c>
      <c r="E421" t="e">
        <f t="shared" si="12"/>
        <v>#VALUE!</v>
      </c>
      <c r="G421" t="str">
        <f t="shared" si="13"/>
        <v xml:space="preserve">粉嶺公立學校
</v>
      </c>
    </row>
    <row r="422" spans="1:7" ht="22.5">
      <c r="A422" s="2">
        <v>8103</v>
      </c>
      <c r="B422" s="6" t="s">
        <v>441</v>
      </c>
      <c r="C422" s="6" t="s">
        <v>1329</v>
      </c>
      <c r="D422" s="3">
        <v>42</v>
      </c>
      <c r="E422" t="str">
        <f t="shared" si="12"/>
        <v>粉嶺官立小學</v>
      </c>
      <c r="F422" t="s">
        <v>1329</v>
      </c>
      <c r="G422" t="str">
        <f t="shared" si="13"/>
        <v>粉嶺官立小學</v>
      </c>
    </row>
    <row r="423" spans="1:7" ht="22.5">
      <c r="A423" s="2">
        <v>8104</v>
      </c>
      <c r="B423" s="6" t="s">
        <v>442</v>
      </c>
      <c r="C423" s="6" t="s">
        <v>1324</v>
      </c>
      <c r="D423" s="3">
        <v>36</v>
      </c>
      <c r="E423" t="str">
        <f t="shared" si="12"/>
        <v>上水宣道小學</v>
      </c>
      <c r="F423" t="s">
        <v>1324</v>
      </c>
      <c r="G423" t="str">
        <f t="shared" si="13"/>
        <v>上水宣道小學</v>
      </c>
    </row>
    <row r="424" spans="1:7" ht="22.5">
      <c r="A424" s="2">
        <v>8105</v>
      </c>
      <c r="B424" s="6" t="s">
        <v>443</v>
      </c>
      <c r="C424" s="6" t="s">
        <v>1323</v>
      </c>
      <c r="D424" s="3">
        <v>22</v>
      </c>
      <c r="E424" t="str">
        <f t="shared" si="12"/>
        <v>寶血會培靈學校</v>
      </c>
      <c r="F424" t="s">
        <v>1323</v>
      </c>
      <c r="G424" t="str">
        <f t="shared" si="13"/>
        <v>寶血會培靈學校</v>
      </c>
    </row>
    <row r="425" spans="1:7" ht="22.5">
      <c r="A425" s="2">
        <v>8106</v>
      </c>
      <c r="B425" s="6" t="s">
        <v>444</v>
      </c>
      <c r="C425" s="6" t="s">
        <v>1328</v>
      </c>
      <c r="D425" s="3">
        <v>74</v>
      </c>
      <c r="E425" t="str">
        <f t="shared" si="12"/>
        <v>方樹福堂基金方樹泉小學</v>
      </c>
      <c r="F425" t="s">
        <v>1328</v>
      </c>
      <c r="G425" t="str">
        <f t="shared" si="13"/>
        <v>方樹福堂基金方樹泉小學</v>
      </c>
    </row>
    <row r="426" spans="1:7" ht="22.5">
      <c r="A426" s="2">
        <v>8107</v>
      </c>
      <c r="B426" s="6" t="s">
        <v>445</v>
      </c>
      <c r="C426" s="6" t="s">
        <v>1327</v>
      </c>
      <c r="D426" s="3">
        <v>61</v>
      </c>
      <c r="E426" t="str">
        <f t="shared" si="12"/>
        <v>鳳溪廖潤琛紀念學校</v>
      </c>
      <c r="F426" t="s">
        <v>1327</v>
      </c>
      <c r="G426" t="str">
        <f t="shared" si="13"/>
        <v>鳳溪廖潤琛紀念學校</v>
      </c>
    </row>
    <row r="427" spans="1:7" ht="22.5">
      <c r="A427" s="2">
        <v>8108</v>
      </c>
      <c r="B427" s="6" t="s">
        <v>446</v>
      </c>
      <c r="C427" s="6" t="s">
        <v>1330</v>
      </c>
      <c r="D427" s="3">
        <v>19</v>
      </c>
      <c r="E427" t="str">
        <f t="shared" si="12"/>
        <v>打鼓嶺嶺英公立學校</v>
      </c>
      <c r="F427" t="s">
        <v>1330</v>
      </c>
      <c r="G427" t="str">
        <f t="shared" si="13"/>
        <v>打鼓嶺嶺英公立學校</v>
      </c>
    </row>
    <row r="428" spans="1:7" ht="22.5">
      <c r="A428" s="2">
        <v>8109</v>
      </c>
      <c r="B428" s="6" t="s">
        <v>447</v>
      </c>
      <c r="C428" s="6" t="s">
        <v>1325</v>
      </c>
      <c r="D428" s="3">
        <v>33</v>
      </c>
      <c r="E428" t="str">
        <f t="shared" si="12"/>
        <v>五旬節靳茂生小學</v>
      </c>
      <c r="F428" t="s">
        <v>1325</v>
      </c>
      <c r="G428" t="str">
        <f t="shared" si="13"/>
        <v>五旬節靳茂生小學</v>
      </c>
    </row>
    <row r="429" spans="1:7" ht="22.5">
      <c r="A429" s="2">
        <v>8110</v>
      </c>
      <c r="B429" s="6" t="s">
        <v>448</v>
      </c>
      <c r="C429" s="6" t="s">
        <v>1331</v>
      </c>
      <c r="D429" s="3">
        <v>48</v>
      </c>
      <c r="E429" t="str">
        <f t="shared" si="12"/>
        <v>五旬節于良發小學</v>
      </c>
      <c r="F429" t="s">
        <v>1331</v>
      </c>
      <c r="G429" t="str">
        <f t="shared" si="13"/>
        <v>五旬節于良發小學</v>
      </c>
    </row>
    <row r="430" spans="1:7" ht="22.5">
      <c r="A430" s="2">
        <v>8111</v>
      </c>
      <c r="B430" s="6" t="s">
        <v>449</v>
      </c>
      <c r="C430" s="6" t="s">
        <v>1332</v>
      </c>
      <c r="D430" s="3">
        <v>40</v>
      </c>
      <c r="E430" t="str">
        <f t="shared" si="12"/>
        <v>聖公會嘉福榮真小學</v>
      </c>
      <c r="F430" t="s">
        <v>1332</v>
      </c>
      <c r="G430" t="str">
        <f t="shared" si="13"/>
        <v>聖公會嘉福榮真小學</v>
      </c>
    </row>
    <row r="431" spans="1:7" ht="33.75">
      <c r="A431" s="2">
        <v>8112</v>
      </c>
      <c r="B431" s="6" t="s">
        <v>450</v>
      </c>
      <c r="C431" s="6" t="s">
        <v>1333</v>
      </c>
      <c r="D431" s="3">
        <v>42</v>
      </c>
      <c r="E431" t="str">
        <f t="shared" si="12"/>
        <v>基督教粉嶺神召會小學</v>
      </c>
      <c r="F431" t="s">
        <v>1333</v>
      </c>
      <c r="G431" t="str">
        <f t="shared" si="13"/>
        <v>基督教粉嶺神召會小學</v>
      </c>
    </row>
    <row r="432" spans="1:7" ht="22.5">
      <c r="A432" s="2">
        <v>8301</v>
      </c>
      <c r="B432" s="6" t="s">
        <v>453</v>
      </c>
      <c r="C432" s="6" t="s">
        <v>1334</v>
      </c>
      <c r="D432" s="3">
        <v>11</v>
      </c>
      <c r="E432" t="str">
        <f t="shared" si="12"/>
        <v>山咀公立學校</v>
      </c>
      <c r="F432" t="s">
        <v>1334</v>
      </c>
      <c r="G432" t="str">
        <f t="shared" si="13"/>
        <v>山咀公立學校</v>
      </c>
    </row>
    <row r="433" spans="1:7" ht="22.5">
      <c r="A433" s="2">
        <v>8302</v>
      </c>
      <c r="B433" s="6" t="s">
        <v>454</v>
      </c>
      <c r="C433" s="6" t="s">
        <v>1335</v>
      </c>
      <c r="D433" s="3">
        <v>11</v>
      </c>
      <c r="E433" t="str">
        <f t="shared" si="12"/>
        <v>沙頭角中心小學</v>
      </c>
      <c r="F433" t="s">
        <v>1335</v>
      </c>
      <c r="G433" t="str">
        <f t="shared" si="13"/>
        <v>沙頭角中心小學</v>
      </c>
    </row>
    <row r="434" spans="1:7" ht="33.75">
      <c r="A434" s="2">
        <v>8401</v>
      </c>
      <c r="B434" s="6" t="s">
        <v>455</v>
      </c>
      <c r="C434" s="6" t="s">
        <v>1350</v>
      </c>
      <c r="D434" s="3">
        <v>59</v>
      </c>
      <c r="E434" t="str">
        <f t="shared" si="12"/>
        <v>大埔舊墟公立學校（寶湖道）</v>
      </c>
      <c r="F434" t="s">
        <v>1350</v>
      </c>
      <c r="G434" t="str">
        <f t="shared" si="13"/>
        <v>大埔舊墟公立學校（寶湖道）</v>
      </c>
    </row>
    <row r="435" spans="1:7" ht="45">
      <c r="A435" s="2">
        <v>8402</v>
      </c>
      <c r="B435" s="6" t="s">
        <v>456</v>
      </c>
      <c r="C435" s="6" t="s">
        <v>1339</v>
      </c>
      <c r="D435" s="3">
        <v>42</v>
      </c>
      <c r="E435" t="str">
        <f t="shared" si="12"/>
        <v>香港道教聯合會雲泉吳禮和紀念學校</v>
      </c>
      <c r="F435" t="s">
        <v>1339</v>
      </c>
      <c r="G435" t="str">
        <f t="shared" si="13"/>
        <v>香港道教聯合會雲泉吳禮和紀念學校</v>
      </c>
    </row>
    <row r="436" spans="1:7" ht="33.75">
      <c r="A436" s="2">
        <v>8403</v>
      </c>
      <c r="B436" s="6" t="s">
        <v>457</v>
      </c>
      <c r="C436" s="6" t="s">
        <v>1336</v>
      </c>
      <c r="D436" s="3">
        <v>39</v>
      </c>
      <c r="E436" t="str">
        <f t="shared" si="12"/>
        <v>新界婦孺福利會有限公司梁省德學校</v>
      </c>
      <c r="F436" t="s">
        <v>1336</v>
      </c>
      <c r="G436" t="str">
        <f t="shared" si="13"/>
        <v>新界婦孺福利會有限公司梁省德學校</v>
      </c>
    </row>
    <row r="437" spans="1:7" ht="33.75">
      <c r="A437" s="2">
        <v>8404</v>
      </c>
      <c r="B437" s="6" t="s">
        <v>458</v>
      </c>
      <c r="C437" s="6" t="s">
        <v>1341</v>
      </c>
      <c r="D437" s="3">
        <v>39</v>
      </c>
      <c r="E437" t="str">
        <f t="shared" si="12"/>
        <v>三水同鄉會禤景榮學校</v>
      </c>
      <c r="F437" t="s">
        <v>1341</v>
      </c>
      <c r="G437" t="str">
        <f t="shared" si="13"/>
        <v>三水同鄉會禤景榮學校</v>
      </c>
    </row>
    <row r="438" spans="1:7" ht="22.5">
      <c r="A438" s="2">
        <v>8405</v>
      </c>
      <c r="B438" s="6" t="s">
        <v>459</v>
      </c>
      <c r="C438" s="6" t="s">
        <v>1337</v>
      </c>
      <c r="D438" s="3">
        <v>50</v>
      </c>
      <c r="E438" t="str">
        <f t="shared" si="12"/>
        <v>大埔浸信會公立學校</v>
      </c>
      <c r="F438" t="s">
        <v>1337</v>
      </c>
      <c r="G438" t="str">
        <f t="shared" si="13"/>
        <v>大埔浸信會公立學校</v>
      </c>
    </row>
    <row r="439" spans="1:7" ht="33.75">
      <c r="A439" s="2">
        <v>8406</v>
      </c>
      <c r="B439" s="6" t="s">
        <v>460</v>
      </c>
      <c r="C439" s="6" t="s">
        <v>1340</v>
      </c>
      <c r="D439" s="3">
        <v>31</v>
      </c>
      <c r="E439" t="str">
        <f t="shared" si="12"/>
        <v>大埔崇德黃建常紀念學校</v>
      </c>
      <c r="F439" t="s">
        <v>1340</v>
      </c>
      <c r="G439" t="str">
        <f t="shared" si="13"/>
        <v>大埔崇德黃建常紀念學校</v>
      </c>
    </row>
    <row r="440" spans="1:7" ht="21.75">
      <c r="A440" s="2">
        <v>8407</v>
      </c>
      <c r="B440" s="6" t="s">
        <v>461</v>
      </c>
      <c r="C440" s="6" t="s">
        <v>995</v>
      </c>
      <c r="D440" s="3">
        <v>43</v>
      </c>
      <c r="E440" t="e">
        <f t="shared" si="12"/>
        <v>#VALUE!</v>
      </c>
      <c r="G440" t="str">
        <f t="shared" si="13"/>
        <v xml:space="preserve">大埔舊墟公立學校
</v>
      </c>
    </row>
    <row r="441" spans="1:7" ht="22.5">
      <c r="A441" s="2">
        <v>8408</v>
      </c>
      <c r="B441" s="6" t="s">
        <v>462</v>
      </c>
      <c r="C441" s="6" t="s">
        <v>1345</v>
      </c>
      <c r="D441" s="3">
        <v>39</v>
      </c>
      <c r="E441" t="str">
        <f t="shared" si="12"/>
        <v>保良局田家炳小學</v>
      </c>
      <c r="F441" t="s">
        <v>1345</v>
      </c>
      <c r="G441" t="str">
        <f t="shared" si="13"/>
        <v>保良局田家炳小學</v>
      </c>
    </row>
    <row r="442" spans="1:7" ht="33.75">
      <c r="A442" s="2">
        <v>8409</v>
      </c>
      <c r="B442" s="6" t="s">
        <v>463</v>
      </c>
      <c r="C442" s="6" t="s">
        <v>1338</v>
      </c>
      <c r="D442" s="3">
        <v>40</v>
      </c>
      <c r="E442" t="str">
        <f t="shared" si="12"/>
        <v>聖公會阮鄭夢芹小學</v>
      </c>
      <c r="F442" t="s">
        <v>1338</v>
      </c>
      <c r="G442" t="str">
        <f t="shared" si="13"/>
        <v>聖公會阮鄭夢芹小學</v>
      </c>
    </row>
    <row r="443" spans="1:7" ht="33.75">
      <c r="A443" s="2">
        <v>8410</v>
      </c>
      <c r="B443" s="6" t="s">
        <v>464</v>
      </c>
      <c r="C443" s="6" t="s">
        <v>1342</v>
      </c>
      <c r="D443" s="3">
        <v>37</v>
      </c>
      <c r="E443" t="str">
        <f t="shared" si="12"/>
        <v>港九街坊婦女會孫方中小學</v>
      </c>
      <c r="F443" t="s">
        <v>1342</v>
      </c>
      <c r="G443" t="str">
        <f t="shared" si="13"/>
        <v>港九街坊婦女會孫方中小學</v>
      </c>
    </row>
    <row r="444" spans="1:7" ht="33.75">
      <c r="A444" s="2">
        <v>8411</v>
      </c>
      <c r="B444" s="6" t="s">
        <v>465</v>
      </c>
      <c r="C444" s="6" t="s">
        <v>1343</v>
      </c>
      <c r="D444" s="3">
        <v>40</v>
      </c>
      <c r="E444" t="str">
        <f t="shared" si="12"/>
        <v>林村公立黃福鑾紀念學校</v>
      </c>
      <c r="F444" t="s">
        <v>1343</v>
      </c>
      <c r="G444" t="str">
        <f t="shared" si="13"/>
        <v>林村公立黃福鑾紀念學校</v>
      </c>
    </row>
    <row r="445" spans="1:7" ht="22.5">
      <c r="A445" s="2">
        <v>8412</v>
      </c>
      <c r="B445" s="6" t="s">
        <v>466</v>
      </c>
      <c r="C445" s="6" t="s">
        <v>1346</v>
      </c>
      <c r="D445" s="3">
        <v>48</v>
      </c>
      <c r="E445" t="str">
        <f t="shared" si="12"/>
        <v>大埔循道衛理小學</v>
      </c>
      <c r="F445" t="s">
        <v>1346</v>
      </c>
      <c r="G445" t="str">
        <f t="shared" si="13"/>
        <v>大埔循道衛理小學</v>
      </c>
    </row>
    <row r="446" spans="1:7" ht="33.75">
      <c r="A446" s="2">
        <v>8413</v>
      </c>
      <c r="B446" s="6" t="s">
        <v>467</v>
      </c>
      <c r="C446" s="6" t="s">
        <v>1351</v>
      </c>
      <c r="D446" s="3">
        <v>44</v>
      </c>
      <c r="E446" t="str">
        <f t="shared" si="12"/>
        <v>保良局田家炳千禧小學</v>
      </c>
      <c r="F446" t="s">
        <v>1351</v>
      </c>
      <c r="G446" t="str">
        <f t="shared" si="13"/>
        <v>保良局田家炳千禧小學</v>
      </c>
    </row>
    <row r="447" spans="1:7" ht="33.75">
      <c r="A447" s="2">
        <v>8414</v>
      </c>
      <c r="B447" s="6" t="s">
        <v>468</v>
      </c>
      <c r="C447" s="6" t="s">
        <v>1347</v>
      </c>
      <c r="D447" s="3">
        <v>51</v>
      </c>
      <c r="E447" t="str">
        <f t="shared" si="12"/>
        <v>仁濟醫院蔡衍濤小學</v>
      </c>
      <c r="F447" t="s">
        <v>1347</v>
      </c>
      <c r="G447" t="str">
        <f t="shared" si="13"/>
        <v>仁濟醫院蔡衍濤小學</v>
      </c>
    </row>
    <row r="448" spans="1:7" ht="22.5">
      <c r="A448" s="2">
        <v>8415</v>
      </c>
      <c r="B448" s="6" t="s">
        <v>469</v>
      </c>
      <c r="C448" s="6" t="s">
        <v>1348</v>
      </c>
      <c r="D448" s="3">
        <v>48</v>
      </c>
      <c r="E448" t="str">
        <f t="shared" si="12"/>
        <v>大埔官立小學</v>
      </c>
      <c r="F448" t="s">
        <v>1348</v>
      </c>
      <c r="G448" t="str">
        <f t="shared" si="13"/>
        <v>大埔官立小學</v>
      </c>
    </row>
    <row r="449" spans="1:7" ht="22.5">
      <c r="A449" s="2">
        <v>8416</v>
      </c>
      <c r="B449" s="6" t="s">
        <v>470</v>
      </c>
      <c r="C449" s="6" t="s">
        <v>1349</v>
      </c>
      <c r="D449" s="3">
        <v>23</v>
      </c>
      <c r="E449" t="str">
        <f t="shared" si="12"/>
        <v>香港教育學院賽馬會小學</v>
      </c>
      <c r="F449" t="s">
        <v>1349</v>
      </c>
      <c r="G449" t="str">
        <f t="shared" si="13"/>
        <v>香港教育學院賽馬會小學</v>
      </c>
    </row>
    <row r="450" spans="1:7" ht="33.75">
      <c r="A450" s="2">
        <v>8417</v>
      </c>
      <c r="B450" s="6" t="s">
        <v>471</v>
      </c>
      <c r="C450" s="6" t="s">
        <v>1344</v>
      </c>
      <c r="D450" s="3">
        <v>40</v>
      </c>
      <c r="E450" t="str">
        <f t="shared" ref="E450:E513" si="14">TRIM(LEFT(B450, FIND("(", B450, 1)-1))</f>
        <v>天主教聖母聖心小學</v>
      </c>
      <c r="F450" t="s">
        <v>1344</v>
      </c>
      <c r="G450" t="str">
        <f t="shared" ref="G450:G513" si="15">IF(F450="", LEFT(B450, FIND(CHAR(10), B450)), F450)</f>
        <v>天主教聖母聖心小學</v>
      </c>
    </row>
    <row r="451" spans="1:7" ht="33.75">
      <c r="A451" s="2">
        <v>8418</v>
      </c>
      <c r="B451" s="6" t="s">
        <v>472</v>
      </c>
      <c r="C451" s="6" t="s">
        <v>1352</v>
      </c>
      <c r="D451" s="3">
        <v>37</v>
      </c>
      <c r="E451" t="str">
        <f t="shared" si="14"/>
        <v>聖公會阮鄭夢芹銀禧小學</v>
      </c>
      <c r="F451" t="s">
        <v>1352</v>
      </c>
      <c r="G451" t="str">
        <f t="shared" si="15"/>
        <v>聖公會阮鄭夢芹銀禧小學</v>
      </c>
    </row>
    <row r="452" spans="1:7" ht="22.5">
      <c r="A452" s="2">
        <v>8801</v>
      </c>
      <c r="B452" s="6" t="s">
        <v>473</v>
      </c>
      <c r="C452" s="6" t="s">
        <v>1360</v>
      </c>
      <c r="D452" s="3">
        <v>46</v>
      </c>
      <c r="E452" t="str">
        <f t="shared" si="14"/>
        <v>迦密愛禮信小學</v>
      </c>
      <c r="F452" t="s">
        <v>1360</v>
      </c>
      <c r="G452" t="str">
        <f t="shared" si="15"/>
        <v>迦密愛禮信小學</v>
      </c>
    </row>
    <row r="453" spans="1:7" ht="33.75">
      <c r="A453" s="2">
        <v>8802</v>
      </c>
      <c r="B453" s="6" t="s">
        <v>474</v>
      </c>
      <c r="C453" s="6" t="s">
        <v>1358</v>
      </c>
      <c r="D453" s="3">
        <v>48</v>
      </c>
      <c r="E453" t="str">
        <f t="shared" si="14"/>
        <v>東莞工商總會張煌偉小學</v>
      </c>
      <c r="F453" t="s">
        <v>1358</v>
      </c>
      <c r="G453" t="str">
        <f t="shared" si="15"/>
        <v>東莞工商總會張煌偉小學</v>
      </c>
    </row>
    <row r="454" spans="1:7">
      <c r="A454" s="2">
        <v>8803</v>
      </c>
      <c r="B454" s="9" t="s">
        <v>475</v>
      </c>
      <c r="C454" s="9" t="s">
        <v>1356</v>
      </c>
      <c r="D454" s="3">
        <v>59</v>
      </c>
      <c r="E454" t="str">
        <f t="shared" si="14"/>
        <v>循理會白普理基金循理小學</v>
      </c>
      <c r="F454" t="s">
        <v>1356</v>
      </c>
      <c r="G454" t="str">
        <f t="shared" si="15"/>
        <v>循理會白普理基金循理小學</v>
      </c>
    </row>
    <row r="455" spans="1:7" ht="33">
      <c r="A455" s="2">
        <v>8804</v>
      </c>
      <c r="B455" s="6" t="s">
        <v>476</v>
      </c>
      <c r="C455" s="6" t="s">
        <v>996</v>
      </c>
      <c r="D455" s="3">
        <v>56</v>
      </c>
      <c r="E455" t="e">
        <f t="shared" si="14"/>
        <v>#VALUE!</v>
      </c>
      <c r="G455" t="str">
        <f t="shared" si="15"/>
        <v xml:space="preserve">香港九龍塘基督教中華宣道會陳元喜小學
</v>
      </c>
    </row>
    <row r="456" spans="1:7">
      <c r="A456" s="2">
        <v>8805</v>
      </c>
      <c r="B456" s="9" t="s">
        <v>477</v>
      </c>
      <c r="C456" s="9" t="s">
        <v>1353</v>
      </c>
      <c r="D456" s="3">
        <v>42</v>
      </c>
      <c r="E456" t="str">
        <f t="shared" si="14"/>
        <v>聖母無玷聖心學校</v>
      </c>
      <c r="F456" t="s">
        <v>1353</v>
      </c>
      <c r="G456" t="str">
        <f t="shared" si="15"/>
        <v>聖母無玷聖心學校</v>
      </c>
    </row>
    <row r="457" spans="1:7" ht="22.5">
      <c r="A457" s="2">
        <v>8806</v>
      </c>
      <c r="B457" s="6" t="s">
        <v>478</v>
      </c>
      <c r="C457" s="6" t="s">
        <v>1362</v>
      </c>
      <c r="D457" s="3">
        <v>49</v>
      </c>
      <c r="E457" t="str">
        <f t="shared" si="14"/>
        <v>沙田官立小學</v>
      </c>
      <c r="F457" t="s">
        <v>1362</v>
      </c>
      <c r="G457" t="str">
        <f t="shared" si="15"/>
        <v>沙田官立小學</v>
      </c>
    </row>
    <row r="458" spans="1:7" ht="22.5">
      <c r="A458" s="2">
        <v>8807</v>
      </c>
      <c r="B458" s="6" t="s">
        <v>479</v>
      </c>
      <c r="C458" s="6" t="s">
        <v>1354</v>
      </c>
      <c r="D458" s="3">
        <v>65</v>
      </c>
      <c r="E458" t="str">
        <f t="shared" si="14"/>
        <v>循理會美林小學</v>
      </c>
      <c r="F458" t="s">
        <v>1354</v>
      </c>
      <c r="G458" t="str">
        <f t="shared" si="15"/>
        <v>循理會美林小學</v>
      </c>
    </row>
    <row r="459" spans="1:7">
      <c r="A459" s="2">
        <v>8808</v>
      </c>
      <c r="B459" s="9" t="s">
        <v>480</v>
      </c>
      <c r="C459" s="9" t="s">
        <v>1359</v>
      </c>
      <c r="D459" s="3">
        <v>48</v>
      </c>
      <c r="E459" t="str">
        <f t="shared" si="14"/>
        <v>東華三院冼次雲小學</v>
      </c>
      <c r="F459" t="s">
        <v>1359</v>
      </c>
      <c r="G459" t="str">
        <f t="shared" si="15"/>
        <v>東華三院冼次雲小學</v>
      </c>
    </row>
    <row r="460" spans="1:7" ht="33.75">
      <c r="A460" s="2">
        <v>8809</v>
      </c>
      <c r="B460" s="6" t="s">
        <v>481</v>
      </c>
      <c r="C460" s="6" t="s">
        <v>1355</v>
      </c>
      <c r="D460" s="3">
        <v>61</v>
      </c>
      <c r="E460" t="str">
        <f t="shared" si="14"/>
        <v>保良局王賜豪（田心谷）小學</v>
      </c>
      <c r="F460" t="s">
        <v>1355</v>
      </c>
      <c r="G460" t="str">
        <f t="shared" si="15"/>
        <v>保良局王賜豪（田心谷）小學</v>
      </c>
    </row>
    <row r="461" spans="1:7" ht="33.75">
      <c r="A461" s="2">
        <v>8810</v>
      </c>
      <c r="B461" s="6" t="s">
        <v>482</v>
      </c>
      <c r="C461" s="6" t="s">
        <v>1357</v>
      </c>
      <c r="D461" s="3">
        <v>85</v>
      </c>
      <c r="E461" t="str">
        <f t="shared" si="14"/>
        <v>九龍城浸信會禧年（恩平）小學</v>
      </c>
      <c r="F461" t="s">
        <v>1357</v>
      </c>
      <c r="G461" t="str">
        <f t="shared" si="15"/>
        <v>九龍城浸信會禧年（恩平）小學</v>
      </c>
    </row>
    <row r="462" spans="1:7">
      <c r="A462" s="2">
        <v>8811</v>
      </c>
      <c r="B462" s="9" t="s">
        <v>483</v>
      </c>
      <c r="C462" s="9" t="s">
        <v>1361</v>
      </c>
      <c r="D462" s="3">
        <v>48</v>
      </c>
      <c r="E462" t="str">
        <f t="shared" si="14"/>
        <v>香港中文大學校友會聯會張煊昌學校</v>
      </c>
      <c r="F462" t="s">
        <v>1361</v>
      </c>
      <c r="G462" t="str">
        <f t="shared" si="15"/>
        <v>香港中文大學校友會聯會張煊昌學校</v>
      </c>
    </row>
    <row r="463" spans="1:7" ht="22.5">
      <c r="A463" s="2">
        <v>8901</v>
      </c>
      <c r="B463" s="6" t="s">
        <v>484</v>
      </c>
      <c r="C463" s="6" t="s">
        <v>1364</v>
      </c>
      <c r="D463" s="3">
        <v>105</v>
      </c>
      <c r="E463" t="str">
        <f t="shared" si="14"/>
        <v>馬鞍山聖若瑟小學</v>
      </c>
      <c r="F463" t="s">
        <v>1364</v>
      </c>
      <c r="G463" t="str">
        <f t="shared" si="15"/>
        <v>馬鞍山聖若瑟小學</v>
      </c>
    </row>
    <row r="464" spans="1:7" ht="33.75">
      <c r="A464" s="2">
        <v>8902</v>
      </c>
      <c r="B464" s="6" t="s">
        <v>485</v>
      </c>
      <c r="C464" s="6" t="s">
        <v>1365</v>
      </c>
      <c r="D464" s="3">
        <v>38</v>
      </c>
      <c r="E464" t="str">
        <f t="shared" si="14"/>
        <v>九龍城浸信會禧年小學</v>
      </c>
      <c r="F464" t="s">
        <v>1365</v>
      </c>
      <c r="G464" t="str">
        <f t="shared" si="15"/>
        <v>九龍城浸信會禧年小學</v>
      </c>
    </row>
    <row r="465" spans="1:7" ht="22.5">
      <c r="A465" s="2">
        <v>8903</v>
      </c>
      <c r="B465" s="6" t="s">
        <v>486</v>
      </c>
      <c r="C465" s="6" t="s">
        <v>1368</v>
      </c>
      <c r="D465" s="3">
        <v>70</v>
      </c>
      <c r="E465" t="str">
        <f t="shared" si="14"/>
        <v>馬鞍山靈糧小學</v>
      </c>
      <c r="F465" t="s">
        <v>1368</v>
      </c>
      <c r="G465" t="str">
        <f t="shared" si="15"/>
        <v>馬鞍山靈糧小學</v>
      </c>
    </row>
    <row r="466" spans="1:7" ht="33.75">
      <c r="A466" s="2">
        <v>8904</v>
      </c>
      <c r="B466" s="6" t="s">
        <v>487</v>
      </c>
      <c r="C466" s="6" t="s">
        <v>1369</v>
      </c>
      <c r="D466" s="3">
        <v>63</v>
      </c>
      <c r="E466" t="str">
        <f t="shared" si="14"/>
        <v>香港道教聯合會純陽小學</v>
      </c>
      <c r="F466" t="s">
        <v>1369</v>
      </c>
      <c r="G466" t="str">
        <f t="shared" si="15"/>
        <v>香港道教聯合會純陽小學</v>
      </c>
    </row>
    <row r="467" spans="1:7">
      <c r="A467" s="2">
        <v>8905</v>
      </c>
      <c r="B467" s="9" t="s">
        <v>488</v>
      </c>
      <c r="C467" s="9" t="s">
        <v>1367</v>
      </c>
      <c r="D467" s="3">
        <v>79</v>
      </c>
      <c r="E467" t="str">
        <f t="shared" si="14"/>
        <v>吳氏宗親總會泰伯紀念學校</v>
      </c>
      <c r="F467" t="s">
        <v>1367</v>
      </c>
      <c r="G467" t="str">
        <f t="shared" si="15"/>
        <v>吳氏宗親總會泰伯紀念學校</v>
      </c>
    </row>
    <row r="468" spans="1:7" ht="56.25">
      <c r="A468" s="2">
        <v>8906</v>
      </c>
      <c r="B468" s="6" t="s">
        <v>489</v>
      </c>
      <c r="C468" s="6" t="s">
        <v>1363</v>
      </c>
      <c r="D468" s="3">
        <v>57</v>
      </c>
      <c r="E468" t="str">
        <f t="shared" si="14"/>
        <v>基督教香港信義會馬鞍山信義學校</v>
      </c>
      <c r="F468" t="s">
        <v>1363</v>
      </c>
      <c r="G468" t="str">
        <f t="shared" si="15"/>
        <v>基督教香港信義會馬鞍山信義學校</v>
      </c>
    </row>
    <row r="469" spans="1:7" ht="22.5">
      <c r="A469" s="2">
        <v>8907</v>
      </c>
      <c r="B469" s="6" t="s">
        <v>490</v>
      </c>
      <c r="C469" s="6" t="s">
        <v>1443</v>
      </c>
      <c r="D469" s="3">
        <v>48</v>
      </c>
      <c r="E469" t="str">
        <f t="shared" si="14"/>
        <v>保良局莊啓程小學</v>
      </c>
      <c r="F469" t="s">
        <v>1443</v>
      </c>
      <c r="G469" t="str">
        <f t="shared" si="15"/>
        <v>保良局莊啓程小學</v>
      </c>
    </row>
    <row r="470" spans="1:7">
      <c r="A470" s="2">
        <v>8908</v>
      </c>
      <c r="B470" s="9" t="s">
        <v>491</v>
      </c>
      <c r="C470" s="9" t="s">
        <v>1371</v>
      </c>
      <c r="D470" s="3">
        <v>58</v>
      </c>
      <c r="E470" t="str">
        <f t="shared" si="14"/>
        <v>保良局雨川小學</v>
      </c>
      <c r="F470" t="s">
        <v>1371</v>
      </c>
      <c r="G470" t="str">
        <f t="shared" si="15"/>
        <v>保良局雨川小學</v>
      </c>
    </row>
    <row r="471" spans="1:7" ht="22.5">
      <c r="A471" s="2">
        <v>8909</v>
      </c>
      <c r="B471" s="6" t="s">
        <v>492</v>
      </c>
      <c r="C471" s="6" t="s">
        <v>1370</v>
      </c>
      <c r="D471" s="3">
        <v>55</v>
      </c>
      <c r="E471" t="str">
        <f t="shared" si="14"/>
        <v>馬鞍山循道衛理小學</v>
      </c>
      <c r="F471" t="s">
        <v>1370</v>
      </c>
      <c r="G471" t="str">
        <f t="shared" si="15"/>
        <v>馬鞍山循道衛理小學</v>
      </c>
    </row>
    <row r="472" spans="1:7" ht="33.75">
      <c r="A472" s="2">
        <v>8910</v>
      </c>
      <c r="B472" s="6" t="s">
        <v>493</v>
      </c>
      <c r="C472" s="6" t="s">
        <v>1372</v>
      </c>
      <c r="D472" s="3">
        <v>58</v>
      </c>
      <c r="E472" t="str">
        <f t="shared" si="14"/>
        <v>聖公會馬鞍山主風小學</v>
      </c>
      <c r="F472" t="s">
        <v>1372</v>
      </c>
      <c r="G472" t="str">
        <f t="shared" si="15"/>
        <v>聖公會馬鞍山主風小學</v>
      </c>
    </row>
    <row r="473" spans="1:7" ht="55.5">
      <c r="A473" s="2">
        <v>8911</v>
      </c>
      <c r="B473" s="6" t="s">
        <v>494</v>
      </c>
      <c r="C473" s="6" t="s">
        <v>1444</v>
      </c>
      <c r="D473" s="3">
        <v>86</v>
      </c>
      <c r="E473" t="str">
        <f t="shared" si="14"/>
        <v>香港九龍塘基督教中華宣道會台山陳元喜小 學</v>
      </c>
      <c r="F473" t="s">
        <v>1444</v>
      </c>
      <c r="G473" t="str">
        <f t="shared" si="15"/>
        <v>香港九龍塘基督教中華宣道會台山陳元喜小 學</v>
      </c>
    </row>
    <row r="474" spans="1:7" ht="22.5">
      <c r="A474" s="2">
        <v>9101</v>
      </c>
      <c r="B474" s="6" t="s">
        <v>495</v>
      </c>
      <c r="C474" s="6" t="s">
        <v>1386</v>
      </c>
      <c r="D474" s="3">
        <v>85</v>
      </c>
      <c r="E474" t="str">
        <f t="shared" si="14"/>
        <v>慈航學校</v>
      </c>
      <c r="F474" t="s">
        <v>1386</v>
      </c>
      <c r="G474" t="str">
        <f t="shared" si="15"/>
        <v>慈航學校</v>
      </c>
    </row>
    <row r="475" spans="1:7" ht="33.75">
      <c r="A475" s="2">
        <v>9102</v>
      </c>
      <c r="B475" s="6" t="s">
        <v>496</v>
      </c>
      <c r="C475" s="6" t="s">
        <v>1376</v>
      </c>
      <c r="D475" s="3">
        <v>84</v>
      </c>
      <c r="E475" t="str">
        <f t="shared" si="14"/>
        <v>天主教聖華學校</v>
      </c>
      <c r="F475" t="s">
        <v>1376</v>
      </c>
      <c r="G475" t="str">
        <f t="shared" si="15"/>
        <v>天主教聖華學校</v>
      </c>
    </row>
    <row r="476" spans="1:7" ht="33.75">
      <c r="A476" s="2">
        <v>9103</v>
      </c>
      <c r="B476" s="6" t="s">
        <v>497</v>
      </c>
      <c r="C476" s="6" t="s">
        <v>1380</v>
      </c>
      <c r="D476" s="3">
        <v>55</v>
      </c>
      <c r="E476" t="str">
        <f t="shared" si="14"/>
        <v>保良局朱正賢小學</v>
      </c>
      <c r="F476" t="s">
        <v>1380</v>
      </c>
      <c r="G476" t="str">
        <f t="shared" si="15"/>
        <v>保良局朱正賢小學</v>
      </c>
    </row>
    <row r="477" spans="1:7" ht="22.5">
      <c r="A477" s="2">
        <v>9104</v>
      </c>
      <c r="B477" s="6" t="s">
        <v>498</v>
      </c>
      <c r="C477" s="6" t="s">
        <v>1378</v>
      </c>
      <c r="D477" s="3">
        <v>50</v>
      </c>
      <c r="E477" t="str">
        <f t="shared" si="14"/>
        <v>保良局蕭漢森小學</v>
      </c>
      <c r="F477" t="s">
        <v>1378</v>
      </c>
      <c r="G477" t="str">
        <f t="shared" si="15"/>
        <v>保良局蕭漢森小學</v>
      </c>
    </row>
    <row r="478" spans="1:7" ht="22.5">
      <c r="A478" s="2">
        <v>9105</v>
      </c>
      <c r="B478" s="6" t="s">
        <v>499</v>
      </c>
      <c r="C478" s="6" t="s">
        <v>1374</v>
      </c>
      <c r="D478" s="3">
        <v>27</v>
      </c>
      <c r="E478" t="str">
        <f t="shared" si="14"/>
        <v>沙田崇真學校</v>
      </c>
      <c r="F478" t="s">
        <v>1374</v>
      </c>
      <c r="G478" t="str">
        <f t="shared" si="15"/>
        <v>沙田崇真學校</v>
      </c>
    </row>
    <row r="479" spans="1:7" ht="45">
      <c r="A479" s="2">
        <v>9106</v>
      </c>
      <c r="B479" s="6" t="s">
        <v>500</v>
      </c>
      <c r="C479" s="6" t="s">
        <v>1377</v>
      </c>
      <c r="D479" s="3">
        <v>67</v>
      </c>
      <c r="E479" t="str">
        <f t="shared" si="14"/>
        <v>基督教香港信義會禾輋信義學校</v>
      </c>
      <c r="F479" t="s">
        <v>1377</v>
      </c>
      <c r="G479" t="str">
        <f t="shared" si="15"/>
        <v>基督教香港信義會禾輋信義學校</v>
      </c>
    </row>
    <row r="480" spans="1:7" ht="22.5">
      <c r="A480" s="2">
        <v>9107</v>
      </c>
      <c r="B480" s="6" t="s">
        <v>501</v>
      </c>
      <c r="C480" s="6" t="s">
        <v>1381</v>
      </c>
      <c r="D480" s="3">
        <v>56</v>
      </c>
      <c r="E480" t="str">
        <f t="shared" si="14"/>
        <v>胡素貞博士紀念學校</v>
      </c>
      <c r="F480" t="s">
        <v>1381</v>
      </c>
      <c r="G480" t="str">
        <f t="shared" si="15"/>
        <v>胡素貞博士紀念學校</v>
      </c>
    </row>
    <row r="481" spans="1:7" ht="22.5">
      <c r="A481" s="2">
        <v>9108</v>
      </c>
      <c r="B481" s="6" t="s">
        <v>502</v>
      </c>
      <c r="C481" s="6" t="s">
        <v>1384</v>
      </c>
      <c r="D481" s="3">
        <v>43</v>
      </c>
      <c r="E481" t="str">
        <f t="shared" si="14"/>
        <v>培基小學</v>
      </c>
      <c r="F481" t="s">
        <v>1384</v>
      </c>
      <c r="G481" t="str">
        <f t="shared" si="15"/>
        <v>培基小學</v>
      </c>
    </row>
    <row r="482" spans="1:7" ht="22.5">
      <c r="A482" s="2">
        <v>9109</v>
      </c>
      <c r="B482" s="6" t="s">
        <v>503</v>
      </c>
      <c r="C482" s="6" t="s">
        <v>1385</v>
      </c>
      <c r="D482" s="3">
        <v>58</v>
      </c>
      <c r="E482" t="str">
        <f t="shared" si="14"/>
        <v>路德會梁鉅鏐小學</v>
      </c>
      <c r="F482" t="s">
        <v>1385</v>
      </c>
      <c r="G482" t="str">
        <f t="shared" si="15"/>
        <v>路德會梁鉅鏐小學</v>
      </c>
    </row>
    <row r="483" spans="1:7" ht="22.5">
      <c r="A483" s="2">
        <v>9110</v>
      </c>
      <c r="B483" s="6" t="s">
        <v>504</v>
      </c>
      <c r="C483" s="6" t="s">
        <v>1379</v>
      </c>
      <c r="D483" s="3">
        <v>48</v>
      </c>
      <c r="E483" t="str">
        <f t="shared" si="14"/>
        <v>救世軍田家炳學校</v>
      </c>
      <c r="F483" t="s">
        <v>1379</v>
      </c>
      <c r="G483" t="str">
        <f t="shared" si="15"/>
        <v>救世軍田家炳學校</v>
      </c>
    </row>
    <row r="484" spans="1:7" ht="45">
      <c r="A484" s="2">
        <v>9111</v>
      </c>
      <c r="B484" s="6" t="s">
        <v>505</v>
      </c>
      <c r="C484" s="6" t="s">
        <v>1388</v>
      </c>
      <c r="D484" s="3">
        <v>67</v>
      </c>
      <c r="E484" t="str">
        <f t="shared" si="14"/>
        <v>浸信會沙田圍呂明才小學</v>
      </c>
      <c r="F484" t="s">
        <v>1388</v>
      </c>
      <c r="G484" t="str">
        <f t="shared" si="15"/>
        <v>浸信會沙田圍呂明才小學</v>
      </c>
    </row>
    <row r="485" spans="1:7" ht="22.5">
      <c r="A485" s="2">
        <v>9112</v>
      </c>
      <c r="B485" s="6" t="s">
        <v>506</v>
      </c>
      <c r="C485" s="6" t="s">
        <v>1387</v>
      </c>
      <c r="D485" s="3">
        <v>41</v>
      </c>
      <c r="E485" t="str">
        <f t="shared" si="14"/>
        <v>浸信會呂明才小學</v>
      </c>
      <c r="F485" t="s">
        <v>1387</v>
      </c>
      <c r="G485" t="str">
        <f t="shared" si="15"/>
        <v>浸信會呂明才小學</v>
      </c>
    </row>
    <row r="486" spans="1:7" ht="22.5">
      <c r="A486" s="2">
        <v>9113</v>
      </c>
      <c r="B486" s="6" t="s">
        <v>507</v>
      </c>
      <c r="C486" s="6" t="s">
        <v>1383</v>
      </c>
      <c r="D486" s="3">
        <v>49</v>
      </c>
      <c r="E486" t="str">
        <f t="shared" si="14"/>
        <v>沙田循道衛理小學</v>
      </c>
      <c r="F486" t="s">
        <v>1383</v>
      </c>
      <c r="G486" t="str">
        <f t="shared" si="15"/>
        <v>沙田循道衛理小學</v>
      </c>
    </row>
    <row r="487" spans="1:7" ht="22.5">
      <c r="A487" s="2">
        <v>9114</v>
      </c>
      <c r="B487" s="6" t="s">
        <v>508</v>
      </c>
      <c r="C487" s="6" t="s">
        <v>1375</v>
      </c>
      <c r="D487" s="3">
        <v>56</v>
      </c>
      <c r="E487" t="str">
        <f t="shared" si="14"/>
        <v>聖公會主風小學</v>
      </c>
      <c r="F487" t="s">
        <v>1375</v>
      </c>
      <c r="G487" t="str">
        <f t="shared" si="15"/>
        <v>聖公會主風小學</v>
      </c>
    </row>
    <row r="488" spans="1:7" ht="22.5">
      <c r="A488" s="2">
        <v>9115</v>
      </c>
      <c r="B488" s="6" t="s">
        <v>509</v>
      </c>
      <c r="C488" s="6" t="s">
        <v>1382</v>
      </c>
      <c r="D488" s="3">
        <v>86</v>
      </c>
      <c r="E488" t="str">
        <f t="shared" si="14"/>
        <v>世界龍岡學校黃耀南小學</v>
      </c>
      <c r="F488" t="s">
        <v>1382</v>
      </c>
      <c r="G488" t="str">
        <f t="shared" si="15"/>
        <v>世界龍岡學校黃耀南小學</v>
      </c>
    </row>
    <row r="489" spans="1:7" ht="33.75">
      <c r="A489" s="2">
        <v>9116</v>
      </c>
      <c r="B489" s="6" t="s">
        <v>510</v>
      </c>
      <c r="C489" s="6" t="s">
        <v>1389</v>
      </c>
      <c r="D489" s="3">
        <v>47</v>
      </c>
      <c r="E489" t="str">
        <f t="shared" si="14"/>
        <v>沙田圍胡素貞博士紀念學校</v>
      </c>
      <c r="F489" t="s">
        <v>1389</v>
      </c>
      <c r="G489" t="str">
        <f t="shared" si="15"/>
        <v>沙田圍胡素貞博士紀念學校</v>
      </c>
    </row>
    <row r="490" spans="1:7" ht="56.25">
      <c r="A490" s="2">
        <v>9501</v>
      </c>
      <c r="B490" s="6" t="s">
        <v>511</v>
      </c>
      <c r="C490" s="6" t="s">
        <v>1404</v>
      </c>
      <c r="D490" s="3">
        <v>46</v>
      </c>
      <c r="E490" t="str">
        <f t="shared" si="14"/>
        <v>西貢崇真天主教學校（小學部）</v>
      </c>
      <c r="F490" t="s">
        <v>1404</v>
      </c>
      <c r="G490" t="str">
        <f t="shared" si="15"/>
        <v>西貢崇真天主教學校（小學部）</v>
      </c>
    </row>
    <row r="491" spans="1:7" ht="33.75">
      <c r="A491" s="2">
        <v>9502</v>
      </c>
      <c r="B491" s="6" t="s">
        <v>512</v>
      </c>
      <c r="C491" s="6" t="s">
        <v>1393</v>
      </c>
      <c r="D491" s="3">
        <v>87</v>
      </c>
      <c r="E491" t="str">
        <f t="shared" si="14"/>
        <v>將軍澳官立小學</v>
      </c>
      <c r="F491" t="s">
        <v>1393</v>
      </c>
      <c r="G491" t="str">
        <f t="shared" si="15"/>
        <v>將軍澳官立小學</v>
      </c>
    </row>
    <row r="492" spans="1:7" ht="33.75">
      <c r="A492" s="2">
        <v>9503</v>
      </c>
      <c r="B492" s="6" t="s">
        <v>513</v>
      </c>
      <c r="C492" s="6" t="s">
        <v>1395</v>
      </c>
      <c r="D492" s="3">
        <v>95</v>
      </c>
      <c r="E492" t="str">
        <f t="shared" si="14"/>
        <v>香海正覺蓮社佛教黃藻森學校</v>
      </c>
      <c r="F492" t="s">
        <v>1395</v>
      </c>
      <c r="G492" t="str">
        <f t="shared" si="15"/>
        <v>香海正覺蓮社佛教黃藻森學校</v>
      </c>
    </row>
    <row r="493" spans="1:7" ht="33.75">
      <c r="A493" s="2">
        <v>9504</v>
      </c>
      <c r="B493" s="6" t="s">
        <v>514</v>
      </c>
      <c r="C493" s="6" t="s">
        <v>1394</v>
      </c>
      <c r="D493" s="3">
        <v>62</v>
      </c>
      <c r="E493" t="str">
        <f t="shared" si="14"/>
        <v>西貢中心李少欽紀念學校</v>
      </c>
      <c r="F493" t="s">
        <v>1394</v>
      </c>
      <c r="G493" t="str">
        <f t="shared" si="15"/>
        <v>西貢中心李少欽紀念學校</v>
      </c>
    </row>
    <row r="494" spans="1:7" ht="33.75">
      <c r="A494" s="2">
        <v>9505</v>
      </c>
      <c r="B494" s="6" t="s">
        <v>515</v>
      </c>
      <c r="C494" s="6" t="s">
        <v>1396</v>
      </c>
      <c r="D494" s="3">
        <v>103</v>
      </c>
      <c r="E494" t="str">
        <f t="shared" si="14"/>
        <v>仁濟醫院陳耀星小學</v>
      </c>
      <c r="F494" t="s">
        <v>1396</v>
      </c>
      <c r="G494" t="str">
        <f t="shared" si="15"/>
        <v>仁濟醫院陳耀星小學</v>
      </c>
    </row>
    <row r="495" spans="1:7" ht="45">
      <c r="A495" s="2">
        <v>9506</v>
      </c>
      <c r="B495" s="6" t="s">
        <v>516</v>
      </c>
      <c r="C495" s="6" t="s">
        <v>1397</v>
      </c>
      <c r="D495" s="3">
        <v>53</v>
      </c>
      <c r="E495" t="str">
        <f t="shared" si="14"/>
        <v>東華三院王余家潔紀念小學</v>
      </c>
      <c r="F495" t="s">
        <v>1397</v>
      </c>
      <c r="G495" t="str">
        <f t="shared" si="15"/>
        <v>東華三院王余家潔紀念小學</v>
      </c>
    </row>
    <row r="496" spans="1:7" ht="22.5">
      <c r="A496" s="2">
        <v>9507</v>
      </c>
      <c r="B496" s="6" t="s">
        <v>517</v>
      </c>
      <c r="C496" s="6" t="s">
        <v>1399</v>
      </c>
      <c r="D496" s="3">
        <v>62</v>
      </c>
      <c r="E496" t="str">
        <f t="shared" si="14"/>
        <v>保良局馮晴紀念小學</v>
      </c>
      <c r="F496" t="s">
        <v>1399</v>
      </c>
      <c r="G496" t="str">
        <f t="shared" si="15"/>
        <v>保良局馮晴紀念小學</v>
      </c>
    </row>
    <row r="497" spans="1:7" ht="22.5">
      <c r="A497" s="2">
        <v>9508</v>
      </c>
      <c r="B497" s="6" t="s">
        <v>518</v>
      </c>
      <c r="C497" s="6" t="s">
        <v>1398</v>
      </c>
      <c r="D497" s="3">
        <v>62</v>
      </c>
      <c r="E497" t="str">
        <f t="shared" si="14"/>
        <v>順德聯誼總會梁潔華小學</v>
      </c>
      <c r="F497" t="s">
        <v>1398</v>
      </c>
      <c r="G497" t="str">
        <f t="shared" si="15"/>
        <v>順德聯誼總會梁潔華小學</v>
      </c>
    </row>
    <row r="498" spans="1:7" ht="33.75">
      <c r="A498" s="2">
        <v>9509</v>
      </c>
      <c r="B498" s="6" t="s">
        <v>519</v>
      </c>
      <c r="C498" s="6" t="s">
        <v>1401</v>
      </c>
      <c r="D498" s="3">
        <v>95</v>
      </c>
      <c r="E498" t="str">
        <f t="shared" si="14"/>
        <v>基督教神召會梁省德小學</v>
      </c>
      <c r="F498" t="s">
        <v>1401</v>
      </c>
      <c r="G498" t="str">
        <f t="shared" si="15"/>
        <v>基督教神召會梁省德小學</v>
      </c>
    </row>
    <row r="499" spans="1:7">
      <c r="A499" s="2">
        <v>9510</v>
      </c>
      <c r="B499" s="9" t="s">
        <v>520</v>
      </c>
      <c r="C499" s="9" t="s">
        <v>1161</v>
      </c>
      <c r="D499" s="3">
        <v>46</v>
      </c>
      <c r="E499" t="str">
        <f t="shared" si="14"/>
        <v>基督教宣道會宣基小學</v>
      </c>
      <c r="F499" t="s">
        <v>1161</v>
      </c>
      <c r="G499" t="str">
        <f t="shared" si="15"/>
        <v>基督教宣道會宣基小學</v>
      </c>
    </row>
    <row r="500" spans="1:7" ht="33.75">
      <c r="A500" s="2">
        <v>9511</v>
      </c>
      <c r="B500" s="6" t="s">
        <v>521</v>
      </c>
      <c r="C500" s="6" t="s">
        <v>1400</v>
      </c>
      <c r="D500" s="2">
        <v>107</v>
      </c>
      <c r="E500" t="str">
        <f t="shared" si="14"/>
        <v>博愛醫院陳國威小學</v>
      </c>
      <c r="F500" t="s">
        <v>1400</v>
      </c>
      <c r="G500" t="str">
        <f t="shared" si="15"/>
        <v>博愛醫院陳國威小學</v>
      </c>
    </row>
    <row r="501" spans="1:7" ht="22.5">
      <c r="A501" s="2">
        <v>9512</v>
      </c>
      <c r="B501" s="6" t="s">
        <v>522</v>
      </c>
      <c r="C501" s="6" t="s">
        <v>1402</v>
      </c>
      <c r="D501" s="3">
        <v>111</v>
      </c>
      <c r="E501" t="str">
        <f t="shared" si="14"/>
        <v>佛教志蓮小學</v>
      </c>
      <c r="F501" t="s">
        <v>1402</v>
      </c>
      <c r="G501" t="str">
        <f t="shared" si="15"/>
        <v>佛教志蓮小學</v>
      </c>
    </row>
    <row r="502" spans="1:7" ht="22.5">
      <c r="A502" s="2">
        <v>9513</v>
      </c>
      <c r="B502" s="6" t="s">
        <v>523</v>
      </c>
      <c r="C502" s="6" t="s">
        <v>1405</v>
      </c>
      <c r="D502" s="3">
        <v>57</v>
      </c>
      <c r="E502" t="str">
        <f t="shared" si="14"/>
        <v>保良局黃永樹小學</v>
      </c>
      <c r="F502" t="s">
        <v>1405</v>
      </c>
      <c r="G502" t="str">
        <f t="shared" si="15"/>
        <v>保良局黃永樹小學</v>
      </c>
    </row>
    <row r="503" spans="1:7" ht="22.5">
      <c r="A503" s="2">
        <v>9514</v>
      </c>
      <c r="B503" s="6" t="s">
        <v>524</v>
      </c>
      <c r="C503" s="6" t="s">
        <v>1391</v>
      </c>
      <c r="D503" s="3">
        <v>56</v>
      </c>
      <c r="E503" t="str">
        <f t="shared" si="14"/>
        <v>景林天主教小學</v>
      </c>
      <c r="F503" t="s">
        <v>1391</v>
      </c>
      <c r="G503" t="str">
        <f t="shared" si="15"/>
        <v>景林天主教小學</v>
      </c>
    </row>
    <row r="504" spans="1:7" ht="22.5">
      <c r="A504" s="2">
        <v>9515</v>
      </c>
      <c r="B504" s="6" t="s">
        <v>525</v>
      </c>
      <c r="C504" s="6" t="s">
        <v>1406</v>
      </c>
      <c r="D504" s="3">
        <v>58</v>
      </c>
      <c r="E504" t="str">
        <f t="shared" si="14"/>
        <v>將軍澳天主教小學</v>
      </c>
      <c r="F504" t="s">
        <v>1406</v>
      </c>
      <c r="G504" t="str">
        <f t="shared" si="15"/>
        <v>將軍澳天主教小學</v>
      </c>
    </row>
    <row r="505" spans="1:7" ht="22.5">
      <c r="A505" s="2">
        <v>9516</v>
      </c>
      <c r="B505" s="6" t="s">
        <v>526</v>
      </c>
      <c r="C505" s="6" t="s">
        <v>1403</v>
      </c>
      <c r="D505" s="3">
        <v>62</v>
      </c>
      <c r="E505" t="str">
        <f t="shared" si="14"/>
        <v>仁愛堂田家炳小學</v>
      </c>
      <c r="F505" t="s">
        <v>1403</v>
      </c>
      <c r="G505" t="str">
        <f t="shared" si="15"/>
        <v>仁愛堂田家炳小學</v>
      </c>
    </row>
    <row r="506" spans="1:7" ht="33.75">
      <c r="A506" s="2">
        <v>9517</v>
      </c>
      <c r="B506" s="6" t="s">
        <v>527</v>
      </c>
      <c r="C506" s="6" t="s">
        <v>1392</v>
      </c>
      <c r="D506" s="3">
        <v>62</v>
      </c>
      <c r="E506" t="str">
        <f t="shared" si="14"/>
        <v>港澳信義會小學</v>
      </c>
      <c r="F506" t="s">
        <v>1392</v>
      </c>
      <c r="G506" t="str">
        <f t="shared" si="15"/>
        <v>港澳信義會小學</v>
      </c>
    </row>
    <row r="507" spans="1:7" ht="33.75">
      <c r="A507" s="2">
        <v>9518</v>
      </c>
      <c r="B507" s="6" t="s">
        <v>528</v>
      </c>
      <c r="C507" s="6" t="s">
        <v>1407</v>
      </c>
      <c r="D507" s="3">
        <v>60</v>
      </c>
      <c r="E507" t="str">
        <f t="shared" si="14"/>
        <v>港澳信義會明道小學</v>
      </c>
      <c r="F507" t="s">
        <v>1407</v>
      </c>
      <c r="G507" t="str">
        <f t="shared" si="15"/>
        <v>港澳信義會明道小學</v>
      </c>
    </row>
    <row r="508" spans="1:7" ht="22.5">
      <c r="A508" s="2">
        <v>9519</v>
      </c>
      <c r="B508" s="6" t="s">
        <v>529</v>
      </c>
      <c r="C508" s="6" t="s">
        <v>1390</v>
      </c>
      <c r="D508" s="3">
        <v>89</v>
      </c>
      <c r="E508" t="str">
        <f t="shared" si="14"/>
        <v>樂善堂劉德學校</v>
      </c>
      <c r="F508" t="s">
        <v>1390</v>
      </c>
      <c r="G508" t="str">
        <f t="shared" si="15"/>
        <v>樂善堂劉德學校</v>
      </c>
    </row>
    <row r="509" spans="1:7" ht="22.5">
      <c r="A509" s="2">
        <v>9520</v>
      </c>
      <c r="B509" s="6" t="s">
        <v>530</v>
      </c>
      <c r="C509" s="6" t="s">
        <v>1408</v>
      </c>
      <c r="D509" s="3">
        <v>58</v>
      </c>
      <c r="E509" t="str">
        <f t="shared" si="14"/>
        <v>天主教聖安德肋小學</v>
      </c>
      <c r="F509" t="s">
        <v>1408</v>
      </c>
      <c r="G509" t="str">
        <f t="shared" si="15"/>
        <v>天主教聖安德肋小學</v>
      </c>
    </row>
    <row r="510" spans="1:7" ht="22.5">
      <c r="A510" s="2">
        <v>9521</v>
      </c>
      <c r="B510" s="6" t="s">
        <v>531</v>
      </c>
      <c r="C510" s="6" t="s">
        <v>1409</v>
      </c>
      <c r="D510" s="3">
        <v>63</v>
      </c>
      <c r="E510" t="str">
        <f t="shared" si="14"/>
        <v>將軍澳循道衛理小學</v>
      </c>
      <c r="F510" t="s">
        <v>1409</v>
      </c>
      <c r="G510" t="str">
        <f t="shared" si="15"/>
        <v>將軍澳循道衛理小學</v>
      </c>
    </row>
    <row r="511" spans="1:7" ht="33.75">
      <c r="A511" s="2">
        <v>9522</v>
      </c>
      <c r="B511" s="6" t="s">
        <v>532</v>
      </c>
      <c r="C511" s="6" t="s">
        <v>1410</v>
      </c>
      <c r="D511" s="3">
        <v>95</v>
      </c>
      <c r="E511" t="str">
        <f t="shared" si="14"/>
        <v>聖公會將軍澳基德小學</v>
      </c>
      <c r="F511" t="s">
        <v>1410</v>
      </c>
      <c r="G511" t="str">
        <f t="shared" si="15"/>
        <v>聖公會將軍澳基德小學</v>
      </c>
    </row>
    <row r="512" spans="1:7">
      <c r="A512" s="2">
        <v>9601</v>
      </c>
      <c r="B512" s="9" t="s">
        <v>533</v>
      </c>
      <c r="C512" s="9" t="s">
        <v>1411</v>
      </c>
      <c r="D512" s="3">
        <v>12</v>
      </c>
      <c r="E512" t="str">
        <f t="shared" si="14"/>
        <v>南丫北段公立小學</v>
      </c>
      <c r="F512" t="s">
        <v>1411</v>
      </c>
      <c r="G512" t="str">
        <f t="shared" si="15"/>
        <v>南丫北段公立小學</v>
      </c>
    </row>
    <row r="513" spans="1:7" ht="45">
      <c r="A513" s="2">
        <v>9701</v>
      </c>
      <c r="B513" s="6" t="s">
        <v>534</v>
      </c>
      <c r="C513" s="6" t="s">
        <v>1413</v>
      </c>
      <c r="D513" s="3">
        <v>14</v>
      </c>
      <c r="E513" t="str">
        <f t="shared" si="14"/>
        <v>中華基督教會長洲堂錦江小學</v>
      </c>
      <c r="F513" t="s">
        <v>1413</v>
      </c>
      <c r="G513" t="str">
        <f t="shared" si="15"/>
        <v>中華基督教會長洲堂錦江小學</v>
      </c>
    </row>
    <row r="514" spans="1:7" ht="33.75">
      <c r="A514" s="2">
        <v>9702</v>
      </c>
      <c r="B514" s="6" t="s">
        <v>535</v>
      </c>
      <c r="C514" s="6" t="s">
        <v>1414</v>
      </c>
      <c r="D514" s="3">
        <v>37</v>
      </c>
      <c r="E514" t="str">
        <f t="shared" ref="E514:E527" si="16">TRIM(LEFT(B514, FIND("(", B514, 1)-1))</f>
        <v>國民學校</v>
      </c>
      <c r="F514" t="s">
        <v>1414</v>
      </c>
      <c r="G514" t="str">
        <f t="shared" ref="G514:G527" si="17">IF(F514="", LEFT(B514, FIND(CHAR(10), B514)), F514)</f>
        <v>國民學校</v>
      </c>
    </row>
    <row r="515" spans="1:7" ht="33.75">
      <c r="A515" s="2">
        <v>9703</v>
      </c>
      <c r="B515" s="6" t="s">
        <v>536</v>
      </c>
      <c r="C515" s="6" t="s">
        <v>1412</v>
      </c>
      <c r="D515" s="3">
        <v>23</v>
      </c>
      <c r="E515" t="str">
        <f t="shared" si="16"/>
        <v>長洲聖心學校</v>
      </c>
      <c r="F515" t="s">
        <v>1412</v>
      </c>
      <c r="G515" t="str">
        <f t="shared" si="17"/>
        <v>長洲聖心學校</v>
      </c>
    </row>
    <row r="516" spans="1:7" ht="22.5">
      <c r="A516" s="2">
        <v>9801</v>
      </c>
      <c r="B516" s="6" t="s">
        <v>537</v>
      </c>
      <c r="C516" s="6" t="s">
        <v>1415</v>
      </c>
      <c r="D516" s="3">
        <v>12</v>
      </c>
      <c r="E516" t="str">
        <f t="shared" si="16"/>
        <v>梅窩學校</v>
      </c>
      <c r="F516" t="s">
        <v>1415</v>
      </c>
      <c r="G516" t="str">
        <f t="shared" si="17"/>
        <v>梅窩學校</v>
      </c>
    </row>
    <row r="517" spans="1:7" ht="22.5">
      <c r="A517" s="2">
        <v>9802</v>
      </c>
      <c r="B517" s="6" t="s">
        <v>538</v>
      </c>
      <c r="C517" s="6" t="s">
        <v>1417</v>
      </c>
      <c r="D517" s="3">
        <v>15</v>
      </c>
      <c r="E517" t="str">
        <f t="shared" si="16"/>
        <v>中華基督教會大澳小學</v>
      </c>
      <c r="F517" t="s">
        <v>1417</v>
      </c>
      <c r="G517" t="str">
        <f t="shared" si="17"/>
        <v>中華基督教會大澳小學</v>
      </c>
    </row>
    <row r="518" spans="1:7" ht="22.5">
      <c r="A518" s="2">
        <v>9803</v>
      </c>
      <c r="B518" s="6" t="s">
        <v>539</v>
      </c>
      <c r="C518" s="6" t="s">
        <v>1418</v>
      </c>
      <c r="D518" s="3">
        <v>62</v>
      </c>
      <c r="E518" t="str">
        <f t="shared" si="16"/>
        <v>青松侯寶垣小學</v>
      </c>
      <c r="F518" t="s">
        <v>1418</v>
      </c>
      <c r="G518" t="str">
        <f t="shared" si="17"/>
        <v>青松侯寶垣小學</v>
      </c>
    </row>
    <row r="519" spans="1:7" ht="33.75">
      <c r="A519" s="2">
        <v>9804</v>
      </c>
      <c r="B519" s="6" t="s">
        <v>540</v>
      </c>
      <c r="C519" s="6" t="s">
        <v>1419</v>
      </c>
      <c r="D519" s="3">
        <v>73</v>
      </c>
      <c r="E519" t="str">
        <f t="shared" si="16"/>
        <v>寶安商會溫浩根小學</v>
      </c>
      <c r="F519" t="s">
        <v>1419</v>
      </c>
      <c r="G519" t="str">
        <f t="shared" si="17"/>
        <v>寶安商會溫浩根小學</v>
      </c>
    </row>
    <row r="520" spans="1:7" ht="22.5">
      <c r="A520" s="2">
        <v>9805</v>
      </c>
      <c r="B520" s="6" t="s">
        <v>541</v>
      </c>
      <c r="C520" s="6" t="s">
        <v>1421</v>
      </c>
      <c r="D520" s="3">
        <v>59</v>
      </c>
      <c r="E520" t="str">
        <f t="shared" si="16"/>
        <v>靈糧堂秀德小學</v>
      </c>
      <c r="F520" t="s">
        <v>1421</v>
      </c>
      <c r="G520" t="str">
        <f t="shared" si="17"/>
        <v>靈糧堂秀德小學</v>
      </c>
    </row>
    <row r="521" spans="1:7" ht="22.5">
      <c r="A521" s="2">
        <v>9806</v>
      </c>
      <c r="B521" s="6" t="s">
        <v>542</v>
      </c>
      <c r="C521" s="6" t="s">
        <v>1416</v>
      </c>
      <c r="D521" s="3">
        <v>12</v>
      </c>
      <c r="E521" t="str">
        <f t="shared" si="16"/>
        <v>杯澳公立學校</v>
      </c>
      <c r="F521" t="s">
        <v>1416</v>
      </c>
      <c r="G521" t="str">
        <f t="shared" si="17"/>
        <v>杯澳公立學校</v>
      </c>
    </row>
    <row r="522" spans="1:7" ht="33.75">
      <c r="A522" s="2">
        <v>9807</v>
      </c>
      <c r="B522" s="6" t="s">
        <v>543</v>
      </c>
      <c r="C522" s="6" t="s">
        <v>1422</v>
      </c>
      <c r="D522" s="3">
        <v>86</v>
      </c>
      <c r="E522" t="str">
        <f t="shared" si="16"/>
        <v>香港教育工作者聯會黃楚標學校</v>
      </c>
      <c r="F522" t="s">
        <v>1422</v>
      </c>
      <c r="G522" t="str">
        <f t="shared" si="17"/>
        <v>香港教育工作者聯會黃楚標學校</v>
      </c>
    </row>
    <row r="523" spans="1:7" ht="33.75">
      <c r="A523" s="2">
        <v>9808</v>
      </c>
      <c r="B523" s="6" t="s">
        <v>544</v>
      </c>
      <c r="C523" s="6" t="s">
        <v>1423</v>
      </c>
      <c r="D523" s="3">
        <v>59</v>
      </c>
      <c r="E523" t="str">
        <f t="shared" si="16"/>
        <v>救世軍林拔中紀念學校</v>
      </c>
      <c r="F523" t="s">
        <v>1423</v>
      </c>
      <c r="G523" t="str">
        <f t="shared" si="17"/>
        <v>救世軍林拔中紀念學校</v>
      </c>
    </row>
    <row r="524" spans="1:7" ht="22.5">
      <c r="A524" s="2">
        <v>9809</v>
      </c>
      <c r="B524" s="6" t="s">
        <v>545</v>
      </c>
      <c r="C524" s="6" t="s">
        <v>1424</v>
      </c>
      <c r="D524" s="3">
        <v>62</v>
      </c>
      <c r="E524" t="str">
        <f t="shared" si="16"/>
        <v>東涌天主教學校</v>
      </c>
      <c r="F524" t="s">
        <v>1424</v>
      </c>
      <c r="G524" t="str">
        <f t="shared" si="17"/>
        <v>東涌天主教學校</v>
      </c>
    </row>
    <row r="525" spans="1:7" ht="45">
      <c r="A525" s="2">
        <v>9810</v>
      </c>
      <c r="B525" s="6" t="s">
        <v>546</v>
      </c>
      <c r="C525" s="6" t="s">
        <v>1420</v>
      </c>
      <c r="D525" s="3">
        <v>93</v>
      </c>
      <c r="E525" t="str">
        <f t="shared" si="16"/>
        <v>嗇色園主辦可譽中學暨可譽小學</v>
      </c>
      <c r="F525" t="s">
        <v>1420</v>
      </c>
      <c r="G525" t="str">
        <f t="shared" si="17"/>
        <v>嗇色園主辦可譽中學暨可譽小學</v>
      </c>
    </row>
    <row r="526" spans="1:7" ht="33.75">
      <c r="A526" s="2">
        <v>9901</v>
      </c>
      <c r="B526" s="6" t="s">
        <v>547</v>
      </c>
      <c r="C526" s="6" t="s">
        <v>1425</v>
      </c>
      <c r="D526" s="3">
        <v>11</v>
      </c>
      <c r="E526" t="str">
        <f t="shared" si="16"/>
        <v>聖家學校</v>
      </c>
      <c r="F526" t="s">
        <v>1425</v>
      </c>
      <c r="G526" t="str">
        <f t="shared" si="17"/>
        <v>聖家學校</v>
      </c>
    </row>
    <row r="527" spans="1:7">
      <c r="A527" s="2">
        <v>9902</v>
      </c>
      <c r="B527" s="9" t="s">
        <v>548</v>
      </c>
      <c r="C527" s="9" t="s">
        <v>1426</v>
      </c>
      <c r="D527" s="3">
        <v>35</v>
      </c>
      <c r="E527" t="str">
        <f t="shared" si="16"/>
        <v>聖公會偉倫小學</v>
      </c>
      <c r="F527" t="s">
        <v>1426</v>
      </c>
      <c r="G527" t="str">
        <f t="shared" si="17"/>
        <v>聖公會偉倫小學</v>
      </c>
    </row>
  </sheetData>
  <sortState ref="A1:C527">
    <sortCondition ref="A1:A52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2.75"/>
  <cols>
    <col min="2" max="2" width="32.140625" customWidth="1"/>
    <col min="3" max="3" width="80.42578125" customWidth="1"/>
  </cols>
  <sheetData>
    <row r="1" spans="1:3">
      <c r="A1">
        <v>1</v>
      </c>
      <c r="B1" t="s">
        <v>32</v>
      </c>
      <c r="C1" t="s">
        <v>35</v>
      </c>
    </row>
    <row r="2" spans="1:3">
      <c r="A2">
        <v>2</v>
      </c>
      <c r="B2" t="s">
        <v>33</v>
      </c>
      <c r="C2" t="s">
        <v>34</v>
      </c>
    </row>
    <row r="3" spans="1:3" ht="89.25">
      <c r="A3">
        <v>3</v>
      </c>
      <c r="B3" t="s">
        <v>971</v>
      </c>
      <c r="C3" s="17" t="s">
        <v>1481</v>
      </c>
    </row>
    <row r="4" spans="1:3" ht="14.25">
      <c r="A4">
        <v>4</v>
      </c>
      <c r="B4" t="s">
        <v>1450</v>
      </c>
      <c r="C4" t="s">
        <v>1451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7"/>
  <sheetViews>
    <sheetView zoomScale="80" zoomScaleNormal="80" workbookViewId="0">
      <selection activeCell="M17" sqref="M17"/>
    </sheetView>
  </sheetViews>
  <sheetFormatPr defaultRowHeight="12.75"/>
  <cols>
    <col min="1" max="1" width="6" customWidth="1"/>
    <col min="2" max="2" width="29.85546875" customWidth="1"/>
    <col min="3" max="3" width="28.140625" customWidth="1"/>
    <col min="4" max="4" width="4.5703125" customWidth="1"/>
    <col min="5" max="5" width="24.7109375" customWidth="1"/>
    <col min="6" max="6" width="5" customWidth="1"/>
    <col min="7" max="7" width="7" style="17" customWidth="1"/>
    <col min="8" max="8" width="5.140625" customWidth="1"/>
    <col min="9" max="9" width="16.42578125" bestFit="1" customWidth="1"/>
    <col min="10" max="10" width="6.140625" customWidth="1"/>
    <col min="11" max="11" width="4.42578125" customWidth="1"/>
    <col min="12" max="13" width="9.28515625" bestFit="1" customWidth="1"/>
    <col min="14" max="14" width="10.28515625" bestFit="1" customWidth="1"/>
  </cols>
  <sheetData>
    <row r="1" spans="1:17" ht="14.25">
      <c r="H1" s="23" t="s">
        <v>1462</v>
      </c>
      <c r="I1" s="24" t="s">
        <v>1463</v>
      </c>
      <c r="J1" s="24" t="s">
        <v>1464</v>
      </c>
      <c r="K1" s="24" t="s">
        <v>1465</v>
      </c>
      <c r="L1" s="23" t="s">
        <v>1472</v>
      </c>
      <c r="M1" s="23" t="s">
        <v>1476</v>
      </c>
      <c r="N1" s="24" t="s">
        <v>1473</v>
      </c>
      <c r="O1" s="23" t="s">
        <v>1475</v>
      </c>
      <c r="P1" s="23" t="s">
        <v>1477</v>
      </c>
    </row>
    <row r="2" spans="1:17" ht="22.5">
      <c r="A2" s="2">
        <v>3108</v>
      </c>
      <c r="B2" s="6" t="s">
        <v>113</v>
      </c>
      <c r="C2" s="6" t="s">
        <v>1059</v>
      </c>
      <c r="D2" s="3">
        <v>57</v>
      </c>
      <c r="E2" t="str">
        <f>VLOOKUP(C2, 自行Original!$A$1:$C$455, 1, FALSE)</f>
        <v>廣東道官立小學</v>
      </c>
      <c r="F2">
        <f>VLOOKUP(C2, 自行Original!$A$1:$C$455, 3, FALSE)</f>
        <v>38</v>
      </c>
      <c r="H2" s="29" t="str">
        <f>LEFT(A2, 2)</f>
        <v>31</v>
      </c>
      <c r="I2" s="29" t="str">
        <f>C2</f>
        <v>廣東道官立小學</v>
      </c>
      <c r="J2" s="29">
        <f>IF(F2*2/5=CEILING(F2*2/5, 1), F2*2, F2*2-1)</f>
        <v>75</v>
      </c>
      <c r="K2" s="29">
        <f>D2</f>
        <v>57</v>
      </c>
      <c r="L2" s="29">
        <f>VLOOKUP(A2, 借位!$A$1:$D$50, 4, FALSE)</f>
        <v>25</v>
      </c>
      <c r="M2" s="29">
        <v>25</v>
      </c>
      <c r="N2" s="29">
        <f>IF(J2&gt;(K2+M2), TRUE, 0)</f>
        <v>0</v>
      </c>
      <c r="O2" s="24">
        <f>(J2-K2)/J2*100</f>
        <v>24</v>
      </c>
      <c r="P2" s="24">
        <f>(J2-(K2+M2))/J2*100</f>
        <v>-9.3333333333333339</v>
      </c>
      <c r="Q2" t="str">
        <f>"update entity set admitted=" &amp; K2 &amp; " ,vacancy=" &amp; J2 &amp; " where entityid = (select id from entity where name = '" &amp; I2 &amp; "') and year=2015;"</f>
        <v>update entity set admitted=57 ,vacancy=75 where entityid = (select id from entity where name = '廣東道官立小學') and year=2015;</v>
      </c>
    </row>
    <row r="3" spans="1:17" ht="22.5">
      <c r="A3" s="2">
        <v>4302</v>
      </c>
      <c r="B3" s="6" t="s">
        <v>196</v>
      </c>
      <c r="C3" s="6" t="s">
        <v>1130</v>
      </c>
      <c r="D3" s="3">
        <v>52</v>
      </c>
      <c r="E3" t="str">
        <f>VLOOKUP(C3, 自行Original!$A$1:$C$455, 1, FALSE)</f>
        <v>福德學校</v>
      </c>
      <c r="F3">
        <f>VLOOKUP(C3, 自行Original!$A$1:$C$455, 3, FALSE)</f>
        <v>50</v>
      </c>
      <c r="H3" s="29" t="str">
        <f>LEFT(A3, 2)</f>
        <v>43</v>
      </c>
      <c r="I3" s="29" t="str">
        <f>C3</f>
        <v>福德學校</v>
      </c>
      <c r="J3" s="29">
        <f>IF(F3*2/5=CEILING(F3*2/5, 1), F3*2, F3*2-1)</f>
        <v>100</v>
      </c>
      <c r="K3" s="29">
        <f>D3</f>
        <v>52</v>
      </c>
      <c r="L3" s="29">
        <f>VLOOKUP(A3, 借位!$A$1:$D$50, 4, FALSE)</f>
        <v>50</v>
      </c>
      <c r="M3" s="29">
        <v>50</v>
      </c>
      <c r="N3" s="29">
        <f>IF(J3&gt;(K3+M3), TRUE, 0)</f>
        <v>0</v>
      </c>
      <c r="O3" s="24">
        <f>(J3-K3)/J3*100</f>
        <v>48</v>
      </c>
      <c r="P3" s="24">
        <f>(J3-(K3+M3))/J3*100</f>
        <v>-2</v>
      </c>
      <c r="Q3" t="str">
        <f>"update entity set admitted=" &amp; K3 &amp; " ,vacancy=" &amp; J3 &amp; " where entityid = (select id from entity where name = '" &amp; I3 &amp; "') and year=2015;"</f>
        <v>update entity set admitted=52 ,vacancy=100 where entityid = (select id from entity where name = '福德學校') and year=2015;</v>
      </c>
    </row>
    <row r="4" spans="1:17" ht="22.5">
      <c r="A4" s="2">
        <v>4307</v>
      </c>
      <c r="B4" s="6" t="s">
        <v>1474</v>
      </c>
      <c r="C4" s="6" t="s">
        <v>1134</v>
      </c>
      <c r="D4" s="3">
        <v>51</v>
      </c>
      <c r="E4" t="str">
        <f>VLOOKUP(C4, 自行Original!$A$1:$C$455, 1, FALSE)</f>
        <v>獻主會溥仁小學</v>
      </c>
      <c r="F4">
        <f>VLOOKUP(C4, 自行Original!$A$1:$C$455, 3, FALSE)</f>
        <v>50</v>
      </c>
      <c r="H4" s="29" t="str">
        <f>LEFT(A4, 2)</f>
        <v>43</v>
      </c>
      <c r="I4" s="29" t="str">
        <f>C4</f>
        <v>獻主會溥仁小學</v>
      </c>
      <c r="J4" s="29">
        <f>IF(F4*2/5=CEILING(F4*2/5, 1), F4*2, F4*2-1)</f>
        <v>100</v>
      </c>
      <c r="K4" s="29">
        <f>D4</f>
        <v>51</v>
      </c>
      <c r="L4" s="29">
        <f>VLOOKUP(A4, 借位!$A$1:$D$50, 4, FALSE)</f>
        <v>50</v>
      </c>
      <c r="M4" s="29">
        <v>50</v>
      </c>
      <c r="N4" s="29">
        <f>IF(J4&gt;(K4+M4), TRUE, 0)</f>
        <v>0</v>
      </c>
      <c r="O4" s="24">
        <f>(J4-K4)/J4*100</f>
        <v>49</v>
      </c>
      <c r="P4" s="24">
        <f>(J4-(K4+M4))/J4*100</f>
        <v>-1</v>
      </c>
      <c r="Q4" t="str">
        <f>"update entity set admitted=" &amp; K4 &amp; " ,vacancy=" &amp; J4 &amp; " where entityid = (select id from entity where name = '" &amp; I4 &amp; "') and year=2015;"</f>
        <v>update entity set admitted=51 ,vacancy=100 where entityid = (select id from entity where name = '獻主會溥仁小學') and year=2015;</v>
      </c>
    </row>
    <row r="5" spans="1:17" ht="56.25">
      <c r="A5" s="2">
        <v>4610</v>
      </c>
      <c r="B5" s="6" t="s">
        <v>228</v>
      </c>
      <c r="C5" s="6" t="s">
        <v>1161</v>
      </c>
      <c r="D5" s="3">
        <v>63</v>
      </c>
      <c r="E5" t="str">
        <f>VLOOKUP(C5, 自行Original!$A$1:$C$455, 1, FALSE)</f>
        <v>基督教宣道會宣基小學</v>
      </c>
      <c r="F5">
        <f>VLOOKUP(C5, 自行Original!$A$1:$C$455, 3, FALSE)</f>
        <v>60</v>
      </c>
      <c r="H5" t="str">
        <f>LEFT(A5, 2)</f>
        <v>46</v>
      </c>
      <c r="I5" t="str">
        <f>C5</f>
        <v>基督教宣道會宣基小學</v>
      </c>
      <c r="J5">
        <f>IF(F5*2/5=CEILING(F5*2/5, 1), F5*2, F5*2-1)</f>
        <v>120</v>
      </c>
      <c r="K5">
        <f>D5</f>
        <v>63</v>
      </c>
      <c r="L5">
        <f>VLOOKUP(A5, 借位!$A$1:$D$50, 4, FALSE)</f>
        <v>55</v>
      </c>
      <c r="M5">
        <v>55</v>
      </c>
      <c r="N5" t="b">
        <f>IF(J5&gt;(K5+M5), TRUE, 0)</f>
        <v>1</v>
      </c>
      <c r="O5" s="24">
        <f>(J5-K5)/J5*100</f>
        <v>47.5</v>
      </c>
      <c r="P5" s="24">
        <f>(J5-(K5+M5))/J5*100</f>
        <v>1.6666666666666667</v>
      </c>
      <c r="Q5" t="str">
        <f>"update entity set admitted=" &amp; K5 &amp; " ,vacancy=" &amp; J5 &amp; " where entityid = (select id from entity where name = '" &amp; I5 &amp; "') and year=2015;"</f>
        <v>update entity set admitted=63 ,vacancy=120 where entityid = (select id from entity where name = '基督教宣道會宣基小學') and year=2015;</v>
      </c>
    </row>
    <row r="6" spans="1:17" ht="22.5">
      <c r="A6" s="2">
        <v>6608</v>
      </c>
      <c r="B6" s="6" t="s">
        <v>321</v>
      </c>
      <c r="C6" s="6" t="s">
        <v>1225</v>
      </c>
      <c r="D6" s="3">
        <v>65</v>
      </c>
      <c r="E6" t="str">
        <f>VLOOKUP(C6, 自行Original!$A$1:$C$455, 1, FALSE)</f>
        <v>荃灣商會學校</v>
      </c>
      <c r="F6">
        <f>VLOOKUP(C6, 自行Original!$A$1:$C$455, 3, FALSE)</f>
        <v>50</v>
      </c>
      <c r="H6" t="str">
        <f>LEFT(A6, 2)</f>
        <v>66</v>
      </c>
      <c r="I6" t="str">
        <f>C6</f>
        <v>荃灣商會學校</v>
      </c>
      <c r="J6">
        <f>IF(F6*2/5=CEILING(F6*2/5, 1), F6*2, F6*2-1)</f>
        <v>100</v>
      </c>
      <c r="K6">
        <f>D6</f>
        <v>65</v>
      </c>
      <c r="L6">
        <f>VLOOKUP(A6, 借位!$A$1:$D$50, 4, FALSE)</f>
        <v>32</v>
      </c>
      <c r="M6">
        <v>32</v>
      </c>
      <c r="N6" t="b">
        <f>IF(J6&gt;(K6+M6), TRUE, 0)</f>
        <v>1</v>
      </c>
      <c r="O6" s="24">
        <f>(J6-K6)/J6*100</f>
        <v>35</v>
      </c>
      <c r="P6" s="24">
        <f>(J6-(K6+M6))/J6*100</f>
        <v>3</v>
      </c>
      <c r="Q6" t="str">
        <f>"update entity set admitted=" &amp; K6 &amp; " ,vacancy=" &amp; J6 &amp; " where entityid = (select id from entity where name = '" &amp; I6 &amp; "') and year=2015;"</f>
        <v>update entity set admitted=65 ,vacancy=100 where entityid = (select id from entity where name = '荃灣商會學校') and year=2015;</v>
      </c>
    </row>
    <row r="7" spans="1:17">
      <c r="A7" s="2">
        <v>8009</v>
      </c>
      <c r="B7" s="9" t="s">
        <v>433</v>
      </c>
      <c r="C7" s="9" t="s">
        <v>1310</v>
      </c>
      <c r="D7" s="3">
        <v>18</v>
      </c>
      <c r="E7" t="str">
        <f>VLOOKUP(C7, 自行Original!$A$1:$C$455, 1, FALSE)</f>
        <v>東莞學校</v>
      </c>
      <c r="F7">
        <f>VLOOKUP(C7, 自行Original!$A$1:$C$455, 3, FALSE)</f>
        <v>25</v>
      </c>
      <c r="H7" t="str">
        <f>LEFT(A7, 2)</f>
        <v>80</v>
      </c>
      <c r="I7" t="str">
        <f>C7</f>
        <v>東莞學校</v>
      </c>
      <c r="J7">
        <f>IF(F7*2/5=CEILING(F7*2/5, 1), F7*2, F7*2-1)</f>
        <v>50</v>
      </c>
      <c r="K7">
        <f>D7</f>
        <v>18</v>
      </c>
      <c r="L7">
        <f>VLOOKUP(A7, 借位!$A$1:$D$50, 4, FALSE)</f>
        <v>30</v>
      </c>
      <c r="M7">
        <v>30</v>
      </c>
      <c r="N7" t="b">
        <f>IF(J7&gt;(K7+M7), TRUE, 0)</f>
        <v>1</v>
      </c>
      <c r="O7" s="24">
        <f>(J7-K7)/J7*100</f>
        <v>64</v>
      </c>
      <c r="P7" s="24">
        <f>(J7-(K7+M7))/J7*100</f>
        <v>4</v>
      </c>
      <c r="Q7" t="str">
        <f>"update entity set admitted=" &amp; K7 &amp; " ,vacancy=" &amp; J7 &amp; " where entityid = (select id from entity where name = '" &amp; I7 &amp; "') and year=2015;"</f>
        <v>update entity set admitted=18 ,vacancy=50 where entityid = (select id from entity where name = '東莞學校') and year=2015;</v>
      </c>
    </row>
    <row r="8" spans="1:17" ht="22.5">
      <c r="A8" s="2">
        <v>4305</v>
      </c>
      <c r="B8" s="6" t="s">
        <v>199</v>
      </c>
      <c r="C8" s="6" t="s">
        <v>1132</v>
      </c>
      <c r="D8" s="3">
        <v>48</v>
      </c>
      <c r="E8" t="str">
        <f>VLOOKUP(C8, 自行Original!$A$1:$C$455, 1, FALSE)</f>
        <v>孔教學院大成小學</v>
      </c>
      <c r="F8">
        <f>VLOOKUP(C8, 自行Original!$A$1:$C$455, 3, FALSE)</f>
        <v>50</v>
      </c>
      <c r="H8" t="str">
        <f>LEFT(A8, 2)</f>
        <v>43</v>
      </c>
      <c r="I8" t="str">
        <f>C8</f>
        <v>孔教學院大成小學</v>
      </c>
      <c r="J8">
        <f>IF(F8*2/5=CEILING(F8*2/5, 1), F8*2, F8*2-1)</f>
        <v>100</v>
      </c>
      <c r="K8">
        <f>D8</f>
        <v>48</v>
      </c>
      <c r="L8">
        <f>VLOOKUP(A8, 借位!$A$1:$D$50, 4, FALSE)</f>
        <v>48</v>
      </c>
      <c r="M8">
        <v>48</v>
      </c>
      <c r="N8" t="b">
        <f>IF(J8&gt;(K8+M8), TRUE, 0)</f>
        <v>1</v>
      </c>
      <c r="O8" s="24">
        <f>(J8-K8)/J8*100</f>
        <v>52</v>
      </c>
      <c r="P8" s="24">
        <f>(J8-(K8+M8))/J8*100</f>
        <v>4</v>
      </c>
      <c r="Q8" t="str">
        <f>"update entity set admitted=" &amp; K8 &amp; " ,vacancy=" &amp; J8 &amp; " where entityid = (select id from entity where name = '" &amp; I8 &amp; "') and year=2015;"</f>
        <v>update entity set admitted=48 ,vacancy=100 where entityid = (select id from entity where name = '孔教學院大成小學') and year=2015;</v>
      </c>
    </row>
    <row r="9" spans="1:17" ht="22.5">
      <c r="A9" s="2">
        <v>4107</v>
      </c>
      <c r="B9" s="6" t="s">
        <v>184</v>
      </c>
      <c r="C9" s="6" t="s">
        <v>1122</v>
      </c>
      <c r="D9" s="3">
        <v>70</v>
      </c>
      <c r="E9" t="str">
        <f>VLOOKUP(C9, 自行Original!$A$1:$C$455, 1, FALSE)</f>
        <v>樂善堂小學</v>
      </c>
      <c r="F9">
        <f>VLOOKUP(C9, 自行Original!$A$1:$C$455, 3, FALSE)</f>
        <v>38</v>
      </c>
      <c r="H9" t="str">
        <f>LEFT(A9, 2)</f>
        <v>41</v>
      </c>
      <c r="I9" t="str">
        <f>C9</f>
        <v>樂善堂小學</v>
      </c>
      <c r="J9">
        <f>IF(F9*2/5=CEILING(F9*2/5, 1), F9*2, F9*2-1)</f>
        <v>75</v>
      </c>
      <c r="K9">
        <f>D9</f>
        <v>70</v>
      </c>
      <c r="L9" t="e">
        <f>VLOOKUP(A9, 借位!$A$1:$D$50, 4, FALSE)</f>
        <v>#N/A</v>
      </c>
      <c r="M9">
        <v>0</v>
      </c>
      <c r="N9" t="b">
        <f>IF(J9&gt;(K9+M9), TRUE, 0)</f>
        <v>1</v>
      </c>
      <c r="O9" s="24">
        <f>(J9-K9)/J9*100</f>
        <v>6.666666666666667</v>
      </c>
      <c r="P9" s="24">
        <f>(J9-(K9+M9))/J9*100</f>
        <v>6.666666666666667</v>
      </c>
      <c r="Q9" t="str">
        <f>"update entity set admitted=" &amp; K9 &amp; " ,vacancy=" &amp; J9 &amp; " where entityid = (select id from entity where name = '" &amp; I9 &amp; "') and year=2015;"</f>
        <v>update entity set admitted=70 ,vacancy=75 where entityid = (select id from entity where name = '樂善堂小學') and year=2015;</v>
      </c>
    </row>
    <row r="10" spans="1:17">
      <c r="A10" s="2">
        <v>3111</v>
      </c>
      <c r="B10" s="9" t="s">
        <v>116</v>
      </c>
      <c r="C10" s="9" t="s">
        <v>1065</v>
      </c>
      <c r="D10" s="3">
        <v>90</v>
      </c>
      <c r="E10" t="str">
        <f>VLOOKUP(C10, 自行Original!$A$1:$C$455, 1, FALSE)</f>
        <v>東莞同鄉會方樹泉學校</v>
      </c>
      <c r="F10">
        <f>VLOOKUP(C10, 自行Original!$A$1:$C$455, 3, FALSE)</f>
        <v>63</v>
      </c>
      <c r="H10" t="str">
        <f>LEFT(A10, 2)</f>
        <v>31</v>
      </c>
      <c r="I10" t="str">
        <f>C10</f>
        <v>東莞同鄉會方樹泉學校</v>
      </c>
      <c r="J10">
        <f>IF(F10*2/5=CEILING(F10*2/5, 1), F10*2, F10*2-1)</f>
        <v>125</v>
      </c>
      <c r="K10">
        <f>D10</f>
        <v>90</v>
      </c>
      <c r="L10">
        <f>VLOOKUP(A10, 借位!$A$1:$D$50, 4, FALSE)</f>
        <v>25</v>
      </c>
      <c r="M10">
        <v>25</v>
      </c>
      <c r="N10" t="b">
        <f>IF(J10&gt;(K10+M10), TRUE, 0)</f>
        <v>1</v>
      </c>
      <c r="O10" s="24">
        <f>(J10-K10)/J10*100</f>
        <v>28.000000000000004</v>
      </c>
      <c r="P10" s="24">
        <f>(J10-(K10+M10))/J10*100</f>
        <v>8</v>
      </c>
      <c r="Q10" t="str">
        <f>"update entity set admitted=" &amp; K10 &amp; " ,vacancy=" &amp; J10 &amp; " where entityid = (select id from entity where name = '" &amp; I10 &amp; "') and year=2015;"</f>
        <v>update entity set admitted=90 ,vacancy=125 where entityid = (select id from entity where name = '東莞同鄉會方樹泉學校') and year=2015;</v>
      </c>
    </row>
    <row r="11" spans="1:17" ht="22.5">
      <c r="A11" s="2">
        <v>4808</v>
      </c>
      <c r="B11" s="6" t="s">
        <v>237</v>
      </c>
      <c r="C11" s="6" t="s">
        <v>1165</v>
      </c>
      <c r="D11" s="3">
        <v>138</v>
      </c>
      <c r="E11" t="str">
        <f>VLOOKUP(C11, 自行Original!$A$1:$C$455, 1, FALSE)</f>
        <v>樂善堂楊仲明學校</v>
      </c>
      <c r="F11">
        <f>VLOOKUP(C11, 自行Original!$A$1:$C$455, 3, FALSE)</f>
        <v>75</v>
      </c>
      <c r="H11" t="str">
        <f>LEFT(A11, 2)</f>
        <v>48</v>
      </c>
      <c r="I11" t="str">
        <f>C11</f>
        <v>樂善堂楊仲明學校</v>
      </c>
      <c r="J11">
        <f>IF(F11*2/5=CEILING(F11*2/5, 1), F11*2, F11*2-1)</f>
        <v>150</v>
      </c>
      <c r="K11">
        <f>D11</f>
        <v>138</v>
      </c>
      <c r="L11" t="e">
        <f>VLOOKUP(A11, 借位!$A$1:$D$50, 4, FALSE)</f>
        <v>#N/A</v>
      </c>
      <c r="M11">
        <v>0</v>
      </c>
      <c r="N11" t="b">
        <f>IF(J11&gt;(K11+M11), TRUE, 0)</f>
        <v>1</v>
      </c>
      <c r="O11" s="24">
        <f>(J11-K11)/J11*100</f>
        <v>8</v>
      </c>
      <c r="P11" s="24">
        <f>(J11-(K11+M11))/J11*100</f>
        <v>8</v>
      </c>
      <c r="Q11" t="str">
        <f>"update entity set admitted=" &amp; K11 &amp; " ,vacancy=" &amp; J11 &amp; " where entityid = (select id from entity where name = '" &amp; I11 &amp; "') and year=2015;"</f>
        <v>update entity set admitted=138 ,vacancy=150 where entityid = (select id from entity where name = '樂善堂楊仲明學校') and year=2015;</v>
      </c>
    </row>
    <row r="12" spans="1:17">
      <c r="A12" s="2">
        <v>4303</v>
      </c>
      <c r="B12" s="9" t="s">
        <v>197</v>
      </c>
      <c r="C12" s="9" t="s">
        <v>1129</v>
      </c>
      <c r="D12" s="3">
        <v>44</v>
      </c>
      <c r="E12" t="str">
        <f>VLOOKUP(C12, 自行Original!$A$1:$C$455, 1, FALSE)</f>
        <v>浸信會天虹小學</v>
      </c>
      <c r="F12">
        <f>VLOOKUP(C12, 自行Original!$A$1:$C$455, 3, FALSE)</f>
        <v>50</v>
      </c>
      <c r="H12" t="str">
        <f>LEFT(A12, 2)</f>
        <v>43</v>
      </c>
      <c r="I12" t="str">
        <f>C12</f>
        <v>浸信會天虹小學</v>
      </c>
      <c r="J12">
        <f>IF(F12*2/5=CEILING(F12*2/5, 1), F12*2, F12*2-1)</f>
        <v>100</v>
      </c>
      <c r="K12">
        <f>D12</f>
        <v>44</v>
      </c>
      <c r="L12">
        <f>VLOOKUP(A12, 借位!$A$1:$D$50, 4, FALSE)</f>
        <v>47</v>
      </c>
      <c r="M12">
        <v>47</v>
      </c>
      <c r="N12" t="b">
        <f>IF(J12&gt;(K12+M12), TRUE, 0)</f>
        <v>1</v>
      </c>
      <c r="O12" s="24">
        <f>(J12-K12)/J12*100</f>
        <v>56.000000000000007</v>
      </c>
      <c r="P12" s="24">
        <f>(J12-(K12+M12))/J12*100</f>
        <v>9</v>
      </c>
      <c r="Q12" t="str">
        <f>"update entity set admitted=" &amp; K12 &amp; " ,vacancy=" &amp; J12 &amp; " where entityid = (select id from entity where name = '" &amp; I12 &amp; "') and year=2015;"</f>
        <v>update entity set admitted=44 ,vacancy=100 where entityid = (select id from entity where name = '浸信會天虹小學') and year=2015;</v>
      </c>
    </row>
    <row r="13" spans="1:17" ht="22.5">
      <c r="A13" s="2">
        <v>4003</v>
      </c>
      <c r="B13" s="6" t="s">
        <v>159</v>
      </c>
      <c r="C13" s="6" t="s">
        <v>1102</v>
      </c>
      <c r="D13" s="3">
        <v>68</v>
      </c>
      <c r="E13" t="str">
        <f>VLOOKUP(C13, 自行Original!$A$1:$C$455, 1, FALSE)</f>
        <v>五邑工商總會學校</v>
      </c>
      <c r="F13">
        <f>VLOOKUP(C13, 自行Original!$A$1:$C$455, 3, FALSE)</f>
        <v>38</v>
      </c>
      <c r="H13" t="str">
        <f>LEFT(A13, 2)</f>
        <v>40</v>
      </c>
      <c r="I13" t="str">
        <f>C13</f>
        <v>五邑工商總會學校</v>
      </c>
      <c r="J13">
        <f>IF(F13*2/5=CEILING(F13*2/5, 1), F13*2, F13*2-1)</f>
        <v>75</v>
      </c>
      <c r="K13">
        <f>D13</f>
        <v>68</v>
      </c>
      <c r="L13" t="e">
        <f>VLOOKUP(A13, 借位!$A$1:$D$50, 4, FALSE)</f>
        <v>#N/A</v>
      </c>
      <c r="M13">
        <v>0</v>
      </c>
      <c r="N13" t="b">
        <f>IF(J13&gt;(K13+M13), TRUE, 0)</f>
        <v>1</v>
      </c>
      <c r="O13" s="24">
        <f>(J13-K13)/J13*100</f>
        <v>9.3333333333333339</v>
      </c>
      <c r="P13" s="24">
        <f>(J13-(K13+M13))/J13*100</f>
        <v>9.3333333333333339</v>
      </c>
      <c r="Q13" t="str">
        <f>"update entity set admitted=" &amp; K13 &amp; " ,vacancy=" &amp; J13 &amp; " where entityid = (select id from entity where name = '" &amp; I13 &amp; "') and year=2015;"</f>
        <v>update entity set admitted=68 ,vacancy=75 where entityid = (select id from entity where name = '五邑工商總會學校') and year=2015;</v>
      </c>
    </row>
    <row r="14" spans="1:17" ht="22.5">
      <c r="A14" s="2">
        <v>6211</v>
      </c>
      <c r="B14" s="6" t="s">
        <v>274</v>
      </c>
      <c r="C14" s="6" t="s">
        <v>1185</v>
      </c>
      <c r="D14" s="3">
        <v>90</v>
      </c>
      <c r="E14" t="str">
        <f>VLOOKUP(C14, 自行Original!$A$1:$C$455, 1, FALSE)</f>
        <v>荃灣潮州公學</v>
      </c>
      <c r="F14">
        <f>VLOOKUP(C14, 自行Original!$A$1:$C$455, 3, FALSE)</f>
        <v>50</v>
      </c>
      <c r="H14" t="str">
        <f>LEFT(A14, 2)</f>
        <v>62</v>
      </c>
      <c r="I14" t="str">
        <f>C14</f>
        <v>荃灣潮州公學</v>
      </c>
      <c r="J14">
        <f>IF(F14*2/5=CEILING(F14*2/5, 1), F14*2, F14*2-1)</f>
        <v>100</v>
      </c>
      <c r="K14">
        <f>D14</f>
        <v>90</v>
      </c>
      <c r="L14" t="e">
        <f>VLOOKUP(A14, 借位!$A$1:$D$50, 4, FALSE)</f>
        <v>#N/A</v>
      </c>
      <c r="M14">
        <v>0</v>
      </c>
      <c r="N14" t="b">
        <f>IF(J14&gt;(K14+M14), TRUE, 0)</f>
        <v>1</v>
      </c>
      <c r="O14" s="24">
        <f>(J14-K14)/J14*100</f>
        <v>10</v>
      </c>
      <c r="P14" s="24">
        <f>(J14-(K14+M14))/J14*100</f>
        <v>10</v>
      </c>
      <c r="Q14" t="str">
        <f>"update entity set admitted=" &amp; K14 &amp; " ,vacancy=" &amp; J14 &amp; " where entityid = (select id from entity where name = '" &amp; I14 &amp; "') and year=2015;"</f>
        <v>update entity set admitted=90 ,vacancy=100 where entityid = (select id from entity where name = '荃灣潮州公學') and year=2015;</v>
      </c>
    </row>
    <row r="15" spans="1:17" ht="22.5">
      <c r="A15" s="2">
        <v>9519</v>
      </c>
      <c r="B15" s="6" t="s">
        <v>529</v>
      </c>
      <c r="C15" s="6" t="s">
        <v>1390</v>
      </c>
      <c r="D15" s="3">
        <v>89</v>
      </c>
      <c r="E15" t="str">
        <f>VLOOKUP(C15, 自行Original!$A$1:$C$455, 1, FALSE)</f>
        <v>樂善堂劉德學校</v>
      </c>
      <c r="F15">
        <f>VLOOKUP(C15, 自行Original!$A$1:$C$455, 3, FALSE)</f>
        <v>50</v>
      </c>
      <c r="H15" t="str">
        <f>LEFT(A15, 2)</f>
        <v>95</v>
      </c>
      <c r="I15" t="str">
        <f>C15</f>
        <v>樂善堂劉德學校</v>
      </c>
      <c r="J15">
        <f>IF(F15*2/5=CEILING(F15*2/5, 1), F15*2, F15*2-1)</f>
        <v>100</v>
      </c>
      <c r="K15">
        <f>D15</f>
        <v>89</v>
      </c>
      <c r="L15" t="e">
        <f>VLOOKUP(A15, 借位!$A$1:$D$50, 4, FALSE)</f>
        <v>#N/A</v>
      </c>
      <c r="M15">
        <v>0</v>
      </c>
      <c r="N15" t="b">
        <f>IF(J15&gt;(K15+M15), TRUE, 0)</f>
        <v>1</v>
      </c>
      <c r="O15" s="24">
        <f>(J15-K15)/J15*100</f>
        <v>11</v>
      </c>
      <c r="P15" s="24">
        <f>(J15-(K15+M15))/J15*100</f>
        <v>11</v>
      </c>
      <c r="Q15" t="str">
        <f>"update entity set admitted=" &amp; K15 &amp; " ,vacancy=" &amp; J15 &amp; " where entityid = (select id from entity where name = '" &amp; I15 &amp; "') and year=2015;"</f>
        <v>update entity set admitted=89 ,vacancy=100 where entityid = (select id from entity where name = '樂善堂劉德學校') and year=2015;</v>
      </c>
    </row>
    <row r="16" spans="1:17" ht="22.5">
      <c r="A16" s="2">
        <v>9512</v>
      </c>
      <c r="B16" s="6" t="s">
        <v>522</v>
      </c>
      <c r="C16" s="6" t="s">
        <v>1402</v>
      </c>
      <c r="D16" s="3">
        <v>111</v>
      </c>
      <c r="E16" t="str">
        <f>VLOOKUP(C16, 自行Original!$A$1:$C$455, 1, FALSE)</f>
        <v>佛教志蓮小學</v>
      </c>
      <c r="F16">
        <f>VLOOKUP(C16, 自行Original!$A$1:$C$455, 3, FALSE)</f>
        <v>63</v>
      </c>
      <c r="H16" t="str">
        <f>LEFT(A16, 2)</f>
        <v>95</v>
      </c>
      <c r="I16" t="str">
        <f>C16</f>
        <v>佛教志蓮小學</v>
      </c>
      <c r="J16">
        <f>IF(F16*2/5=CEILING(F16*2/5, 1), F16*2, F16*2-1)</f>
        <v>125</v>
      </c>
      <c r="K16">
        <f>D16</f>
        <v>111</v>
      </c>
      <c r="L16" t="e">
        <f>VLOOKUP(A16, 借位!$A$1:$D$50, 4, FALSE)</f>
        <v>#N/A</v>
      </c>
      <c r="M16">
        <v>0</v>
      </c>
      <c r="N16" t="b">
        <f>IF(J16&gt;(K16+M16), TRUE, 0)</f>
        <v>1</v>
      </c>
      <c r="O16" s="24">
        <f>(J16-K16)/J16*100</f>
        <v>11.200000000000001</v>
      </c>
      <c r="P16" s="24">
        <f>(J16-(K16+M16))/J16*100</f>
        <v>11.200000000000001</v>
      </c>
      <c r="Q16" t="str">
        <f>"update entity set admitted=" &amp; K16 &amp; " ,vacancy=" &amp; J16 &amp; " where entityid = (select id from entity where name = '" &amp; I16 &amp; "') and year=2015;"</f>
        <v>update entity set admitted=111 ,vacancy=125 where entityid = (select id from entity where name = '佛教志蓮小學') and year=2015;</v>
      </c>
    </row>
    <row r="17" spans="1:17" ht="33.75">
      <c r="A17" s="2">
        <v>6609</v>
      </c>
      <c r="B17" s="6" t="s">
        <v>322</v>
      </c>
      <c r="C17" s="6" t="s">
        <v>1228</v>
      </c>
      <c r="D17" s="3">
        <v>59</v>
      </c>
      <c r="E17" t="str">
        <f>VLOOKUP(C17, 自行Original!$A$1:$C$455, 1, FALSE)</f>
        <v>仁濟醫院趙曾學韞小學</v>
      </c>
      <c r="F17">
        <f>VLOOKUP(C17, 自行Original!$A$1:$C$455, 3, FALSE)</f>
        <v>50</v>
      </c>
      <c r="H17" t="str">
        <f>LEFT(A17, 2)</f>
        <v>66</v>
      </c>
      <c r="I17" t="str">
        <f>C17</f>
        <v>仁濟醫院趙曾學韞小學</v>
      </c>
      <c r="J17">
        <f>IF(F17*2/5=CEILING(F17*2/5, 1), F17*2, F17*2-1)</f>
        <v>100</v>
      </c>
      <c r="K17">
        <f>D17</f>
        <v>59</v>
      </c>
      <c r="L17">
        <f>VLOOKUP(A17, 借位!$A$1:$D$50, 4, FALSE)</f>
        <v>29</v>
      </c>
      <c r="M17">
        <v>29</v>
      </c>
      <c r="N17" t="b">
        <f>IF(J17&gt;(K17+M17), TRUE, 0)</f>
        <v>1</v>
      </c>
      <c r="O17" s="24">
        <f>(J17-K17)/J17*100</f>
        <v>41</v>
      </c>
      <c r="P17" s="24">
        <f>(J17-(K17+M17))/J17*100</f>
        <v>12</v>
      </c>
      <c r="Q17" t="str">
        <f>"update entity set admitted=" &amp; K17 &amp; " ,vacancy=" &amp; J17 &amp; " where entityid = (select id from entity where name = '" &amp; I17 &amp; "') and year=2015;"</f>
        <v>update entity set admitted=59 ,vacancy=100 where entityid = (select id from entity where name = '仁濟醫院趙曾學韞小學') and year=2015;</v>
      </c>
    </row>
    <row r="18" spans="1:17" ht="22.5">
      <c r="A18" s="2">
        <v>1606</v>
      </c>
      <c r="B18" s="6" t="s">
        <v>85</v>
      </c>
      <c r="C18" s="6" t="s">
        <v>1038</v>
      </c>
      <c r="D18" s="3">
        <v>88</v>
      </c>
      <c r="E18" t="str">
        <f>VLOOKUP(C18, 自行Original!$A$1:$C$455, 1, FALSE)</f>
        <v>聖馬可小學</v>
      </c>
      <c r="F18">
        <f>VLOOKUP(C18, 自行Original!$A$1:$C$455, 3, FALSE)</f>
        <v>50</v>
      </c>
      <c r="H18" t="str">
        <f>LEFT(A18, 2)</f>
        <v>16</v>
      </c>
      <c r="I18" t="str">
        <f>C18</f>
        <v>聖馬可小學</v>
      </c>
      <c r="J18">
        <f>IF(F18*2/5=CEILING(F18*2/5, 1), F18*2, F18*2-1)</f>
        <v>100</v>
      </c>
      <c r="K18">
        <f>D18</f>
        <v>88</v>
      </c>
      <c r="L18" t="e">
        <f>VLOOKUP(A18, 借位!$A$1:$D$50, 4, FALSE)</f>
        <v>#N/A</v>
      </c>
      <c r="M18">
        <v>0</v>
      </c>
      <c r="N18" t="b">
        <f>IF(J18&gt;(K18+M18), TRUE, 0)</f>
        <v>1</v>
      </c>
      <c r="O18" s="24">
        <f>(J18-K18)/J18*100</f>
        <v>12</v>
      </c>
      <c r="P18" s="24">
        <f>(J18-(K18+M18))/J18*100</f>
        <v>12</v>
      </c>
      <c r="Q18" t="str">
        <f>"update entity set admitted=" &amp; K18 &amp; " ,vacancy=" &amp; J18 &amp; " where entityid = (select id from entity where name = '" &amp; I18 &amp; "') and year=2015;"</f>
        <v>update entity set admitted=88 ,vacancy=100 where entityid = (select id from entity where name = '聖馬可小學') and year=2015;</v>
      </c>
    </row>
    <row r="19" spans="1:17" ht="22.5">
      <c r="A19" s="2">
        <v>4806</v>
      </c>
      <c r="B19" s="6" t="s">
        <v>235</v>
      </c>
      <c r="C19" s="6" t="s">
        <v>1166</v>
      </c>
      <c r="D19" s="3">
        <v>87</v>
      </c>
      <c r="E19" t="str">
        <f>VLOOKUP(C19, 自行Original!$A$1:$C$455, 1, FALSE)</f>
        <v>閩僑小學</v>
      </c>
      <c r="F19">
        <f>VLOOKUP(C19, 自行Original!$A$1:$C$455, 3, FALSE)</f>
        <v>50</v>
      </c>
      <c r="H19" t="str">
        <f>LEFT(A19, 2)</f>
        <v>48</v>
      </c>
      <c r="I19" t="str">
        <f>C19</f>
        <v>閩僑小學</v>
      </c>
      <c r="J19">
        <f>IF(F19*2/5=CEILING(F19*2/5, 1), F19*2, F19*2-1)</f>
        <v>100</v>
      </c>
      <c r="K19">
        <f>D19</f>
        <v>87</v>
      </c>
      <c r="L19" t="e">
        <f>VLOOKUP(A19, 借位!$A$1:$D$50, 4, FALSE)</f>
        <v>#N/A</v>
      </c>
      <c r="M19">
        <v>0</v>
      </c>
      <c r="N19" t="b">
        <f>IF(J19&gt;(K19+M19), TRUE, 0)</f>
        <v>1</v>
      </c>
      <c r="O19" s="24">
        <f>(J19-K19)/J19*100</f>
        <v>13</v>
      </c>
      <c r="P19" s="24">
        <f>(J19-(K19+M19))/J19*100</f>
        <v>13</v>
      </c>
      <c r="Q19" t="str">
        <f>"update entity set admitted=" &amp; K19 &amp; " ,vacancy=" &amp; J19 &amp; " where entityid = (select id from entity where name = '" &amp; I19 &amp; "') and year=2015;"</f>
        <v>update entity set admitted=87 ,vacancy=100 where entityid = (select id from entity where name = '閩僑小學') and year=2015;</v>
      </c>
    </row>
    <row r="20" spans="1:17">
      <c r="A20" s="2">
        <v>3202</v>
      </c>
      <c r="B20" s="9" t="s">
        <v>118</v>
      </c>
      <c r="C20" s="9" t="s">
        <v>1071</v>
      </c>
      <c r="D20" s="2">
        <v>108</v>
      </c>
      <c r="E20" t="str">
        <f>VLOOKUP(C20, 自行Original!$A$1:$C$455, 1, FALSE)</f>
        <v>中華基督教會基全小學</v>
      </c>
      <c r="F20">
        <f>VLOOKUP(C20, 自行Original!$A$1:$C$455, 3, FALSE)</f>
        <v>63</v>
      </c>
      <c r="H20" t="str">
        <f>LEFT(A20, 2)</f>
        <v>32</v>
      </c>
      <c r="I20" t="str">
        <f>C20</f>
        <v>中華基督教會基全小學</v>
      </c>
      <c r="J20">
        <f>IF(F20*2/5=CEILING(F20*2/5, 1), F20*2, F20*2-1)</f>
        <v>125</v>
      </c>
      <c r="K20">
        <f>D20</f>
        <v>108</v>
      </c>
      <c r="L20" t="e">
        <f>VLOOKUP(A20, 借位!$A$1:$D$50, 4, FALSE)</f>
        <v>#N/A</v>
      </c>
      <c r="M20">
        <v>0</v>
      </c>
      <c r="N20" t="b">
        <f>IF(J20&gt;(K20+M20), TRUE, 0)</f>
        <v>1</v>
      </c>
      <c r="O20" s="24">
        <f>(J20-K20)/J20*100</f>
        <v>13.600000000000001</v>
      </c>
      <c r="P20" s="24">
        <f>(J20-(K20+M20))/J20*100</f>
        <v>13.600000000000001</v>
      </c>
      <c r="Q20" t="str">
        <f>"update entity set admitted=" &amp; K20 &amp; " ,vacancy=" &amp; J20 &amp; " where entityid = (select id from entity where name = '" &amp; I20 &amp; "') and year=2015;"</f>
        <v>update entity set admitted=108 ,vacancy=125 where entityid = (select id from entity where name = '中華基督教會基全小學') and year=2015;</v>
      </c>
    </row>
    <row r="21" spans="1:17" ht="22.5">
      <c r="A21" s="2">
        <v>9115</v>
      </c>
      <c r="B21" s="6" t="s">
        <v>509</v>
      </c>
      <c r="C21" s="6" t="s">
        <v>1382</v>
      </c>
      <c r="D21" s="3">
        <v>86</v>
      </c>
      <c r="E21" t="str">
        <f>VLOOKUP(C21, 自行Original!$A$1:$C$455, 1, FALSE)</f>
        <v>世界龍岡學校黃耀南小學</v>
      </c>
      <c r="F21">
        <f>VLOOKUP(C21, 自行Original!$A$1:$C$455, 3, FALSE)</f>
        <v>50</v>
      </c>
      <c r="H21" t="str">
        <f>LEFT(A21, 2)</f>
        <v>91</v>
      </c>
      <c r="I21" t="str">
        <f>C21</f>
        <v>世界龍岡學校黃耀南小學</v>
      </c>
      <c r="J21">
        <f>IF(F21*2/5=CEILING(F21*2/5, 1), F21*2, F21*2-1)</f>
        <v>100</v>
      </c>
      <c r="K21">
        <f>D21</f>
        <v>86</v>
      </c>
      <c r="L21" t="e">
        <f>VLOOKUP(A21, 借位!$A$1:$D$50, 4, FALSE)</f>
        <v>#N/A</v>
      </c>
      <c r="M21">
        <v>0</v>
      </c>
      <c r="N21" t="b">
        <f>IF(J21&gt;(K21+M21), TRUE, 0)</f>
        <v>1</v>
      </c>
      <c r="O21" s="24">
        <f>(J21-K21)/J21*100</f>
        <v>14.000000000000002</v>
      </c>
      <c r="P21" s="24">
        <f>(J21-(K21+M21))/J21*100</f>
        <v>14.000000000000002</v>
      </c>
      <c r="Q21" t="str">
        <f>"update entity set admitted=" &amp; K21 &amp; " ,vacancy=" &amp; J21 &amp; " where entityid = (select id from entity where name = '" &amp; I21 &amp; "') and year=2015;"</f>
        <v>update entity set admitted=86 ,vacancy=100 where entityid = (select id from entity where name = '世界龍岡學校黃耀南小學') and year=2015;</v>
      </c>
    </row>
    <row r="22" spans="1:17" ht="55.5">
      <c r="A22" s="2">
        <v>4611</v>
      </c>
      <c r="B22" s="6" t="s">
        <v>229</v>
      </c>
      <c r="C22" s="6" t="s">
        <v>987</v>
      </c>
      <c r="D22" s="3">
        <v>56</v>
      </c>
      <c r="E22" t="str">
        <f>VLOOKUP(C22, 自行Original!$A$1:$C$455, 1, FALSE)</f>
        <v xml:space="preserve">基督教聖約教會堅樂第二小學
</v>
      </c>
      <c r="F22">
        <f>VLOOKUP(C22, 自行Original!$A$1:$C$455, 3, FALSE)</f>
        <v>60</v>
      </c>
      <c r="H22" t="str">
        <f>LEFT(A22, 2)</f>
        <v>46</v>
      </c>
      <c r="I22" t="str">
        <f>C22</f>
        <v xml:space="preserve">基督教聖約教會堅樂第二小學
</v>
      </c>
      <c r="J22">
        <f>IF(F22*2/5=CEILING(F22*2/5, 1), F22*2, F22*2-1)</f>
        <v>120</v>
      </c>
      <c r="K22">
        <f>D22</f>
        <v>56</v>
      </c>
      <c r="L22">
        <f>VLOOKUP(A22, 借位!$A$1:$D$50, 4, FALSE)</f>
        <v>47</v>
      </c>
      <c r="M22">
        <v>47</v>
      </c>
      <c r="N22" t="b">
        <f>IF(J22&gt;(K22+M22), TRUE, 0)</f>
        <v>1</v>
      </c>
      <c r="O22" s="24">
        <f>(J22-K22)/J22*100</f>
        <v>53.333333333333336</v>
      </c>
      <c r="P22" s="24">
        <f>(J22-(K22+M22))/J22*100</f>
        <v>14.166666666666666</v>
      </c>
      <c r="Q22" t="str">
        <f>"update entity set admitted=" &amp; K22 &amp; " ,vacancy=" &amp; J22 &amp; " where entityid = (select id from entity where name = '" &amp; I22 &amp; "') and year=2015;"</f>
        <v>update entity set admitted=56 ,vacancy=120 where entityid = (select id from entity where name = '基督教聖約教會堅樂第二小學
') and year=2015;</v>
      </c>
    </row>
    <row r="23" spans="1:17" ht="22.5">
      <c r="A23" s="2">
        <v>4017</v>
      </c>
      <c r="B23" s="6" t="s">
        <v>173</v>
      </c>
      <c r="C23" s="6" t="s">
        <v>1112</v>
      </c>
      <c r="D23" s="3">
        <v>107</v>
      </c>
      <c r="E23" t="str">
        <f>VLOOKUP(C23, 自行Original!$A$1:$C$455, 1, FALSE)</f>
        <v>深水埗官立小學</v>
      </c>
      <c r="F23">
        <f>VLOOKUP(C23, 自行Original!$A$1:$C$455, 3, FALSE)</f>
        <v>63</v>
      </c>
      <c r="H23" t="str">
        <f>LEFT(A23, 2)</f>
        <v>40</v>
      </c>
      <c r="I23" t="str">
        <f>C23</f>
        <v>深水埗官立小學</v>
      </c>
      <c r="J23">
        <f>IF(F23*2/5=CEILING(F23*2/5, 1), F23*2, F23*2-1)</f>
        <v>125</v>
      </c>
      <c r="K23">
        <f>D23</f>
        <v>107</v>
      </c>
      <c r="L23" t="e">
        <f>VLOOKUP(A23, 借位!$A$1:$D$50, 4, FALSE)</f>
        <v>#N/A</v>
      </c>
      <c r="M23">
        <v>0</v>
      </c>
      <c r="N23" t="b">
        <f>IF(J23&gt;(K23+M23), TRUE, 0)</f>
        <v>1</v>
      </c>
      <c r="O23" s="24">
        <f>(J23-K23)/J23*100</f>
        <v>14.399999999999999</v>
      </c>
      <c r="P23" s="24">
        <f>(J23-(K23+M23))/J23*100</f>
        <v>14.399999999999999</v>
      </c>
      <c r="Q23" t="str">
        <f>"update entity set admitted=" &amp; K23 &amp; " ,vacancy=" &amp; J23 &amp; " where entityid = (select id from entity where name = '" &amp; I23 &amp; "') and year=2015;"</f>
        <v>update entity set admitted=107 ,vacancy=125 where entityid = (select id from entity where name = '深水埗官立小學') and year=2015;</v>
      </c>
    </row>
    <row r="24" spans="1:17" ht="33.75">
      <c r="A24" s="2">
        <v>9511</v>
      </c>
      <c r="B24" s="6" t="s">
        <v>521</v>
      </c>
      <c r="C24" s="6" t="s">
        <v>1400</v>
      </c>
      <c r="D24" s="2">
        <v>107</v>
      </c>
      <c r="E24" t="str">
        <f>VLOOKUP(C24, 自行Original!$A$1:$C$455, 1, FALSE)</f>
        <v>博愛醫院陳國威小學</v>
      </c>
      <c r="F24">
        <f>VLOOKUP(C24, 自行Original!$A$1:$C$455, 3, FALSE)</f>
        <v>63</v>
      </c>
      <c r="H24" t="str">
        <f>LEFT(A24, 2)</f>
        <v>95</v>
      </c>
      <c r="I24" t="str">
        <f>C24</f>
        <v>博愛醫院陳國威小學</v>
      </c>
      <c r="J24">
        <f>IF(F24*2/5=CEILING(F24*2/5, 1), F24*2, F24*2-1)</f>
        <v>125</v>
      </c>
      <c r="K24">
        <f>D24</f>
        <v>107</v>
      </c>
      <c r="L24" t="e">
        <f>VLOOKUP(A24, 借位!$A$1:$D$50, 4, FALSE)</f>
        <v>#N/A</v>
      </c>
      <c r="M24">
        <v>0</v>
      </c>
      <c r="N24" t="b">
        <f>IF(J24&gt;(K24+M24), TRUE, 0)</f>
        <v>1</v>
      </c>
      <c r="O24" s="24">
        <f>(J24-K24)/J24*100</f>
        <v>14.399999999999999</v>
      </c>
      <c r="P24" s="24">
        <f>(J24-(K24+M24))/J24*100</f>
        <v>14.399999999999999</v>
      </c>
      <c r="Q24" t="str">
        <f>"update entity set admitted=" &amp; K24 &amp; " ,vacancy=" &amp; J24 &amp; " where entityid = (select id from entity where name = '" &amp; I24 &amp; "') and year=2015;"</f>
        <v>update entity set admitted=107 ,vacancy=125 where entityid = (select id from entity where name = '博愛醫院陳國威小學') and year=2015;</v>
      </c>
    </row>
    <row r="25" spans="1:17" ht="22.5">
      <c r="A25" s="2">
        <v>4309</v>
      </c>
      <c r="B25" s="6" t="s">
        <v>203</v>
      </c>
      <c r="C25" s="6" t="s">
        <v>1135</v>
      </c>
      <c r="D25" s="3">
        <v>41</v>
      </c>
      <c r="E25" t="str">
        <f>VLOOKUP(C25, 自行Original!$A$1:$C$455, 1, FALSE)</f>
        <v>天主教博智小學</v>
      </c>
      <c r="F25">
        <f>VLOOKUP(C25, 自行Original!$A$1:$C$455, 3, FALSE)</f>
        <v>50</v>
      </c>
      <c r="H25" t="str">
        <f>LEFT(A25, 2)</f>
        <v>43</v>
      </c>
      <c r="I25" t="str">
        <f>C25</f>
        <v>天主教博智小學</v>
      </c>
      <c r="J25">
        <f>IF(F25*2/5=CEILING(F25*2/5, 1), F25*2, F25*2-1)</f>
        <v>100</v>
      </c>
      <c r="K25">
        <f>D25</f>
        <v>41</v>
      </c>
      <c r="L25">
        <f>VLOOKUP(A25, 借位!$A$1:$D$50, 4, FALSE)</f>
        <v>44</v>
      </c>
      <c r="M25">
        <v>44</v>
      </c>
      <c r="N25" t="b">
        <f>IF(J25&gt;(K25+M25), TRUE, 0)</f>
        <v>1</v>
      </c>
      <c r="O25" s="24">
        <f>(J25-K25)/J25*100</f>
        <v>59</v>
      </c>
      <c r="P25" s="24">
        <f>(J25-(K25+M25))/J25*100</f>
        <v>15</v>
      </c>
      <c r="Q25" t="str">
        <f>"update entity set admitted=" &amp; K25 &amp; " ,vacancy=" &amp; J25 &amp; " where entityid = (select id from entity where name = '" &amp; I25 &amp; "') and year=2015;"</f>
        <v>update entity set admitted=41 ,vacancy=100 where entityid = (select id from entity where name = '天主教博智小學') and year=2015;</v>
      </c>
    </row>
    <row r="26" spans="1:17" ht="33.75">
      <c r="A26" s="2">
        <v>8810</v>
      </c>
      <c r="B26" s="6" t="s">
        <v>482</v>
      </c>
      <c r="C26" s="6" t="s">
        <v>1357</v>
      </c>
      <c r="D26" s="3">
        <v>85</v>
      </c>
      <c r="E26" t="str">
        <f>VLOOKUP(C26, 自行Original!$A$1:$C$455, 1, FALSE)</f>
        <v>九龍城浸信會禧年（恩平）小學</v>
      </c>
      <c r="F26">
        <f>VLOOKUP(C26, 自行Original!$A$1:$C$455, 3, FALSE)</f>
        <v>50</v>
      </c>
      <c r="H26" t="str">
        <f>LEFT(A26, 2)</f>
        <v>88</v>
      </c>
      <c r="I26" t="str">
        <f>C26</f>
        <v>九龍城浸信會禧年（恩平）小學</v>
      </c>
      <c r="J26">
        <f>IF(F26*2/5=CEILING(F26*2/5, 1), F26*2, F26*2-1)</f>
        <v>100</v>
      </c>
      <c r="K26">
        <f>D26</f>
        <v>85</v>
      </c>
      <c r="L26" t="e">
        <f>VLOOKUP(A26, 借位!$A$1:$D$50, 4, FALSE)</f>
        <v>#N/A</v>
      </c>
      <c r="M26">
        <v>0</v>
      </c>
      <c r="N26" t="b">
        <f>IF(J26&gt;(K26+M26), TRUE, 0)</f>
        <v>1</v>
      </c>
      <c r="O26" s="24">
        <f>(J26-K26)/J26*100</f>
        <v>15</v>
      </c>
      <c r="P26" s="24">
        <f>(J26-(K26+M26))/J26*100</f>
        <v>15</v>
      </c>
      <c r="Q26" t="str">
        <f>"update entity set admitted=" &amp; K26 &amp; " ,vacancy=" &amp; J26 &amp; " where entityid = (select id from entity where name = '" &amp; I26 &amp; "') and year=2015;"</f>
        <v>update entity set admitted=85 ,vacancy=100 where entityid = (select id from entity where name = '九龍城浸信會禧年（恩平）小學') and year=2015;</v>
      </c>
    </row>
    <row r="27" spans="1:17" ht="22.5">
      <c r="A27" s="2">
        <v>9101</v>
      </c>
      <c r="B27" s="6" t="s">
        <v>495</v>
      </c>
      <c r="C27" s="6" t="s">
        <v>1386</v>
      </c>
      <c r="D27" s="3">
        <v>85</v>
      </c>
      <c r="E27" t="str">
        <f>VLOOKUP(C27, 自行Original!$A$1:$C$455, 1, FALSE)</f>
        <v>慈航學校</v>
      </c>
      <c r="F27">
        <f>VLOOKUP(C27, 自行Original!$A$1:$C$455, 3, FALSE)</f>
        <v>50</v>
      </c>
      <c r="H27" t="str">
        <f>LEFT(A27, 2)</f>
        <v>91</v>
      </c>
      <c r="I27" t="str">
        <f>C27</f>
        <v>慈航學校</v>
      </c>
      <c r="J27">
        <f>IF(F27*2/5=CEILING(F27*2/5, 1), F27*2, F27*2-1)</f>
        <v>100</v>
      </c>
      <c r="K27">
        <f>D27</f>
        <v>85</v>
      </c>
      <c r="L27" t="e">
        <f>VLOOKUP(A27, 借位!$A$1:$D$50, 4, FALSE)</f>
        <v>#N/A</v>
      </c>
      <c r="M27">
        <v>0</v>
      </c>
      <c r="N27" t="b">
        <f>IF(J27&gt;(K27+M27), TRUE, 0)</f>
        <v>1</v>
      </c>
      <c r="O27" s="24">
        <f>(J27-K27)/J27*100</f>
        <v>15</v>
      </c>
      <c r="P27" s="24">
        <f>(J27-(K27+M27))/J27*100</f>
        <v>15</v>
      </c>
      <c r="Q27" t="str">
        <f>"update entity set admitted=" &amp; K27 &amp; " ,vacancy=" &amp; J27 &amp; " where entityid = (select id from entity where name = '" &amp; I27 &amp; "') and year=2015;"</f>
        <v>update entity set admitted=85 ,vacancy=100 where entityid = (select id from entity where name = '慈航學校') and year=2015;</v>
      </c>
    </row>
    <row r="28" spans="1:17" ht="22.5">
      <c r="A28" s="2">
        <v>4606</v>
      </c>
      <c r="B28" s="6" t="s">
        <v>224</v>
      </c>
      <c r="C28" s="6" t="s">
        <v>1156</v>
      </c>
      <c r="D28" s="3">
        <v>51</v>
      </c>
      <c r="E28" t="str">
        <f>VLOOKUP(C28, 自行Original!$A$1:$C$455, 1, FALSE)</f>
        <v>聖公會聖約翰小學</v>
      </c>
      <c r="F28">
        <f>VLOOKUP(C28, 自行Original!$A$1:$C$455, 3, FALSE)</f>
        <v>38</v>
      </c>
      <c r="H28" t="str">
        <f>LEFT(A28, 2)</f>
        <v>46</v>
      </c>
      <c r="I28" t="str">
        <f>C28</f>
        <v>聖公會聖約翰小學</v>
      </c>
      <c r="J28">
        <f>IF(F28*2/5=CEILING(F28*2/5, 1), F28*2, F28*2-1)</f>
        <v>75</v>
      </c>
      <c r="K28">
        <f>D28</f>
        <v>51</v>
      </c>
      <c r="L28">
        <f>VLOOKUP(A28, 借位!$A$1:$D$50, 4, FALSE)</f>
        <v>12</v>
      </c>
      <c r="M28">
        <v>12</v>
      </c>
      <c r="N28" t="b">
        <f>IF(J28&gt;(K28+M28), TRUE, 0)</f>
        <v>1</v>
      </c>
      <c r="O28" s="24">
        <f>(J28-K28)/J28*100</f>
        <v>32</v>
      </c>
      <c r="P28" s="24">
        <f>(J28-(K28+M28))/J28*100</f>
        <v>16</v>
      </c>
      <c r="Q28" t="str">
        <f>"update entity set admitted=" &amp; K28 &amp; " ,vacancy=" &amp; J28 &amp; " where entityid = (select id from entity where name = '" &amp; I28 &amp; "') and year=2015;"</f>
        <v>update entity set admitted=51 ,vacancy=75 where entityid = (select id from entity where name = '聖公會聖約翰小學') and year=2015;</v>
      </c>
    </row>
    <row r="29" spans="1:17" ht="33.75">
      <c r="A29" s="2">
        <v>1601</v>
      </c>
      <c r="B29" s="6" t="s">
        <v>80</v>
      </c>
      <c r="C29" s="6" t="s">
        <v>1035</v>
      </c>
      <c r="D29" s="3">
        <v>84</v>
      </c>
      <c r="E29" t="str">
        <f>VLOOKUP(C29, 自行Original!$A$1:$C$455, 1, FALSE)</f>
        <v>基督教香港信義會信愛學校</v>
      </c>
      <c r="F29">
        <f>VLOOKUP(C29, 自行Original!$A$1:$C$455, 3, FALSE)</f>
        <v>50</v>
      </c>
      <c r="H29" t="str">
        <f>LEFT(A29, 2)</f>
        <v>16</v>
      </c>
      <c r="I29" t="str">
        <f>C29</f>
        <v>基督教香港信義會信愛學校</v>
      </c>
      <c r="J29">
        <f>IF(F29*2/5=CEILING(F29*2/5, 1), F29*2, F29*2-1)</f>
        <v>100</v>
      </c>
      <c r="K29">
        <f>D29</f>
        <v>84</v>
      </c>
      <c r="L29" t="e">
        <f>VLOOKUP(A29, 借位!$A$1:$D$50, 4, FALSE)</f>
        <v>#N/A</v>
      </c>
      <c r="M29">
        <v>0</v>
      </c>
      <c r="N29" t="b">
        <f>IF(J29&gt;(K29+M29), TRUE, 0)</f>
        <v>1</v>
      </c>
      <c r="O29" s="24">
        <f>(J29-K29)/J29*100</f>
        <v>16</v>
      </c>
      <c r="P29" s="24">
        <f>(J29-(K29+M29))/J29*100</f>
        <v>16</v>
      </c>
      <c r="Q29" t="str">
        <f>"update entity set admitted=" &amp; K29 &amp; " ,vacancy=" &amp; J29 &amp; " where entityid = (select id from entity where name = '" &amp; I29 &amp; "') and year=2015;"</f>
        <v>update entity set admitted=84 ,vacancy=100 where entityid = (select id from entity where name = '基督教香港信義會信愛學校') and year=2015;</v>
      </c>
    </row>
    <row r="30" spans="1:17" ht="22.5">
      <c r="A30" s="2">
        <v>6511</v>
      </c>
      <c r="B30" s="6" t="s">
        <v>311</v>
      </c>
      <c r="C30" s="6" t="s">
        <v>1440</v>
      </c>
      <c r="D30" s="3">
        <v>84</v>
      </c>
      <c r="E30" t="e">
        <f>VLOOKUP(C30, 自行Original!$A$1:$C$455, 1, FALSE)</f>
        <v>#N/A</v>
      </c>
      <c r="F30" s="18">
        <v>50</v>
      </c>
      <c r="H30" t="str">
        <f>LEFT(A30, 2)</f>
        <v>65</v>
      </c>
      <c r="I30" t="str">
        <f>C30</f>
        <v>亞斯理衛理小學</v>
      </c>
      <c r="J30">
        <f>IF(F30*2/5=CEILING(F30*2/5, 1), F30*2, F30*2-1)</f>
        <v>100</v>
      </c>
      <c r="K30">
        <f>D30</f>
        <v>84</v>
      </c>
      <c r="L30" t="e">
        <f>VLOOKUP(A30, 借位!$A$1:$D$50, 4, FALSE)</f>
        <v>#N/A</v>
      </c>
      <c r="M30">
        <v>0</v>
      </c>
      <c r="N30" t="b">
        <f>IF(J30&gt;(K30+M30), TRUE, 0)</f>
        <v>1</v>
      </c>
      <c r="O30" s="24">
        <f>(J30-K30)/J30*100</f>
        <v>16</v>
      </c>
      <c r="P30" s="24">
        <f>(J30-(K30+M30))/J30*100</f>
        <v>16</v>
      </c>
      <c r="Q30" t="str">
        <f>"update entity set admitted=" &amp; K30 &amp; " ,vacancy=" &amp; J30 &amp; " where entityid = (select id from entity where name = '" &amp; I30 &amp; "') and year=2015;"</f>
        <v>update entity set admitted=84 ,vacancy=100 where entityid = (select id from entity where name = '亞斯理衛理小學') and year=2015;</v>
      </c>
    </row>
    <row r="31" spans="1:17" ht="22.5">
      <c r="A31" s="2">
        <v>8901</v>
      </c>
      <c r="B31" s="6" t="s">
        <v>484</v>
      </c>
      <c r="C31" s="6" t="s">
        <v>1364</v>
      </c>
      <c r="D31" s="3">
        <v>105</v>
      </c>
      <c r="E31" t="str">
        <f>VLOOKUP(C31, 自行Original!$A$1:$C$455, 1, FALSE)</f>
        <v>馬鞍山聖若瑟小學</v>
      </c>
      <c r="F31">
        <f>VLOOKUP(C31, 自行Original!$A$1:$C$455, 3, FALSE)</f>
        <v>63</v>
      </c>
      <c r="H31" t="str">
        <f>LEFT(A31, 2)</f>
        <v>89</v>
      </c>
      <c r="I31" t="str">
        <f>C31</f>
        <v>馬鞍山聖若瑟小學</v>
      </c>
      <c r="J31">
        <f>IF(F31*2/5=CEILING(F31*2/5, 1), F31*2, F31*2-1)</f>
        <v>125</v>
      </c>
      <c r="K31">
        <f>D31</f>
        <v>105</v>
      </c>
      <c r="L31" t="e">
        <f>VLOOKUP(A31, 借位!$A$1:$D$50, 4, FALSE)</f>
        <v>#N/A</v>
      </c>
      <c r="M31">
        <v>0</v>
      </c>
      <c r="N31" t="b">
        <f>IF(J31&gt;(K31+M31), TRUE, 0)</f>
        <v>1</v>
      </c>
      <c r="O31" s="24">
        <f>(J31-K31)/J31*100</f>
        <v>16</v>
      </c>
      <c r="P31" s="24">
        <f>(J31-(K31+M31))/J31*100</f>
        <v>16</v>
      </c>
      <c r="Q31" t="str">
        <f>"update entity set admitted=" &amp; K31 &amp; " ,vacancy=" &amp; J31 &amp; " where entityid = (select id from entity where name = '" &amp; I31 &amp; "') and year=2015;"</f>
        <v>update entity set admitted=105 ,vacancy=125 where entityid = (select id from entity where name = '馬鞍山聖若瑟小學') and year=2015;</v>
      </c>
    </row>
    <row r="32" spans="1:17" ht="33.75">
      <c r="A32" s="2">
        <v>9102</v>
      </c>
      <c r="B32" s="6" t="s">
        <v>496</v>
      </c>
      <c r="C32" s="6" t="s">
        <v>1376</v>
      </c>
      <c r="D32" s="3">
        <v>84</v>
      </c>
      <c r="E32" t="str">
        <f>VLOOKUP(C32, 自行Original!$A$1:$C$455, 1, FALSE)</f>
        <v>天主教聖華學校</v>
      </c>
      <c r="F32">
        <f>VLOOKUP(C32, 自行Original!$A$1:$C$455, 3, FALSE)</f>
        <v>50</v>
      </c>
      <c r="H32" t="str">
        <f>LEFT(A32, 2)</f>
        <v>91</v>
      </c>
      <c r="I32" t="str">
        <f>C32</f>
        <v>天主教聖華學校</v>
      </c>
      <c r="J32">
        <f>IF(F32*2/5=CEILING(F32*2/5, 1), F32*2, F32*2-1)</f>
        <v>100</v>
      </c>
      <c r="K32">
        <f>D32</f>
        <v>84</v>
      </c>
      <c r="L32" t="e">
        <f>VLOOKUP(A32, 借位!$A$1:$D$50, 4, FALSE)</f>
        <v>#N/A</v>
      </c>
      <c r="M32">
        <v>0</v>
      </c>
      <c r="N32" t="b">
        <f>IF(J32&gt;(K32+M32), TRUE, 0)</f>
        <v>1</v>
      </c>
      <c r="O32" s="24">
        <f>(J32-K32)/J32*100</f>
        <v>16</v>
      </c>
      <c r="P32" s="24">
        <f>(J32-(K32+M32))/J32*100</f>
        <v>16</v>
      </c>
      <c r="Q32" t="str">
        <f>"update entity set admitted=" &amp; K32 &amp; " ,vacancy=" &amp; J32 &amp; " where entityid = (select id from entity where name = '" &amp; I32 &amp; "') and year=2015;"</f>
        <v>update entity set admitted=84 ,vacancy=100 where entityid = (select id from entity where name = '天主教聖華學校') and year=2015;</v>
      </c>
    </row>
    <row r="33" spans="1:17" ht="33.75">
      <c r="A33" s="2">
        <v>6406</v>
      </c>
      <c r="B33" s="6" t="s">
        <v>298</v>
      </c>
      <c r="C33" s="6" t="s">
        <v>1205</v>
      </c>
      <c r="D33" s="3">
        <v>58</v>
      </c>
      <c r="E33" t="str">
        <f>VLOOKUP(C33, 自行Original!$A$1:$C$455, 1, FALSE)</f>
        <v>嗇色園主辦可信學校</v>
      </c>
      <c r="F33">
        <f>VLOOKUP(C33, 自行Original!$A$1:$C$455, 3, FALSE)</f>
        <v>50</v>
      </c>
      <c r="H33" t="str">
        <f>LEFT(A33, 2)</f>
        <v>64</v>
      </c>
      <c r="I33" t="str">
        <f>C33</f>
        <v>嗇色園主辦可信學校</v>
      </c>
      <c r="J33">
        <f>IF(F33*2/5=CEILING(F33*2/5, 1), F33*2, F33*2-1)</f>
        <v>100</v>
      </c>
      <c r="K33">
        <f>D33</f>
        <v>58</v>
      </c>
      <c r="L33">
        <f>VLOOKUP(A33, 借位!$A$1:$D$50, 4, FALSE)</f>
        <v>25</v>
      </c>
      <c r="M33">
        <v>25</v>
      </c>
      <c r="N33" t="b">
        <f>IF(J33&gt;(K33+M33), TRUE, 0)</f>
        <v>1</v>
      </c>
      <c r="O33" s="24">
        <f>(J33-K33)/J33*100</f>
        <v>42</v>
      </c>
      <c r="P33" s="24">
        <f>(J33-(K33+M33))/J33*100</f>
        <v>17</v>
      </c>
      <c r="Q33" t="str">
        <f>"update entity set admitted=" &amp; K33 &amp; " ,vacancy=" &amp; J33 &amp; " where entityid = (select id from entity where name = '" &amp; I33 &amp; "') and year=2015;"</f>
        <v>update entity set admitted=58 ,vacancy=100 where entityid = (select id from entity where name = '嗇色園主辦可信學校') and year=2015;</v>
      </c>
    </row>
    <row r="34" spans="1:17" ht="33.75">
      <c r="A34" s="2">
        <v>9505</v>
      </c>
      <c r="B34" s="6" t="s">
        <v>515</v>
      </c>
      <c r="C34" s="6" t="s">
        <v>1396</v>
      </c>
      <c r="D34" s="3">
        <v>103</v>
      </c>
      <c r="E34" t="str">
        <f>VLOOKUP(C34, 自行Original!$A$1:$C$455, 1, FALSE)</f>
        <v>仁濟醫院陳耀星小學</v>
      </c>
      <c r="F34">
        <f>VLOOKUP(C34, 自行Original!$A$1:$C$455, 3, FALSE)</f>
        <v>63</v>
      </c>
      <c r="H34" t="str">
        <f>LEFT(A34, 2)</f>
        <v>95</v>
      </c>
      <c r="I34" t="str">
        <f>C34</f>
        <v>仁濟醫院陳耀星小學</v>
      </c>
      <c r="J34">
        <f>IF(F34*2/5=CEILING(F34*2/5, 1), F34*2, F34*2-1)</f>
        <v>125</v>
      </c>
      <c r="K34">
        <f>D34</f>
        <v>103</v>
      </c>
      <c r="L34" t="e">
        <f>VLOOKUP(A34, 借位!$A$1:$D$50, 4, FALSE)</f>
        <v>#N/A</v>
      </c>
      <c r="M34">
        <v>0</v>
      </c>
      <c r="N34" t="b">
        <f>IF(J34&gt;(K34+M34), TRUE, 0)</f>
        <v>1</v>
      </c>
      <c r="O34" s="24">
        <f>(J34-K34)/J34*100</f>
        <v>17.599999999999998</v>
      </c>
      <c r="P34" s="24">
        <f>(J34-(K34+M34))/J34*100</f>
        <v>17.599999999999998</v>
      </c>
      <c r="Q34" t="str">
        <f>"update entity set admitted=" &amp; K34 &amp; " ,vacancy=" &amp; J34 &amp; " where entityid = (select id from entity where name = '" &amp; I34 &amp; "') and year=2015;"</f>
        <v>update entity set admitted=103 ,vacancy=125 where entityid = (select id from entity where name = '仁濟醫院陳耀星小學') and year=2015;</v>
      </c>
    </row>
    <row r="35" spans="1:17" ht="44.25">
      <c r="A35" s="2">
        <v>6505</v>
      </c>
      <c r="B35" s="6" t="s">
        <v>305</v>
      </c>
      <c r="C35" s="6" t="s">
        <v>989</v>
      </c>
      <c r="D35" s="3">
        <v>92</v>
      </c>
      <c r="E35" t="str">
        <f>VLOOKUP(C35, 自行Original!$A$1:$C$455, 1, FALSE)</f>
        <v xml:space="preserve">柏立基教育學院校友會李一諤紀念學校
</v>
      </c>
      <c r="F35">
        <f>VLOOKUP(C35, 自行Original!$A$1:$C$455, 3, FALSE)</f>
        <v>63</v>
      </c>
      <c r="H35" t="str">
        <f>LEFT(A35, 2)</f>
        <v>65</v>
      </c>
      <c r="I35" t="str">
        <f>C35</f>
        <v xml:space="preserve">柏立基教育學院校友會李一諤紀念學校
</v>
      </c>
      <c r="J35">
        <f>IF(F35*2/5=CEILING(F35*2/5, 1), F35*2, F35*2-1)</f>
        <v>125</v>
      </c>
      <c r="K35">
        <f>D35</f>
        <v>92</v>
      </c>
      <c r="L35">
        <f>VLOOKUP(A35, 借位!$A$1:$D$50, 4, FALSE)</f>
        <v>10</v>
      </c>
      <c r="M35">
        <v>10</v>
      </c>
      <c r="N35" t="b">
        <f>IF(J35&gt;(K35+M35), TRUE, 0)</f>
        <v>1</v>
      </c>
      <c r="O35" s="24">
        <f>(J35-K35)/J35*100</f>
        <v>26.400000000000002</v>
      </c>
      <c r="P35" s="24">
        <f>(J35-(K35+M35))/J35*100</f>
        <v>18.399999999999999</v>
      </c>
      <c r="Q35" t="str">
        <f>"update entity set admitted=" &amp; K35 &amp; " ,vacancy=" &amp; J35 &amp; " where entityid = (select id from entity where name = '" &amp; I35 &amp; "') and year=2015;"</f>
        <v>update entity set admitted=92 ,vacancy=125 where entityid = (select id from entity where name = '柏立基教育學院校友會李一諤紀念學校
') and year=2015;</v>
      </c>
    </row>
    <row r="36" spans="1:17" ht="22.5">
      <c r="A36" s="2">
        <v>3409</v>
      </c>
      <c r="B36" s="6" t="s">
        <v>133</v>
      </c>
      <c r="C36" s="6" t="s">
        <v>1087</v>
      </c>
      <c r="D36" s="3">
        <v>81</v>
      </c>
      <c r="E36" t="str">
        <f>VLOOKUP(C36, 自行Original!$A$1:$C$455, 1, FALSE)</f>
        <v>天主教領島學校</v>
      </c>
      <c r="F36">
        <f>VLOOKUP(C36, 自行Original!$A$1:$C$455, 3, FALSE)</f>
        <v>50</v>
      </c>
      <c r="H36" t="str">
        <f>LEFT(A36, 2)</f>
        <v>34</v>
      </c>
      <c r="I36" t="str">
        <f>C36</f>
        <v>天主教領島學校</v>
      </c>
      <c r="J36">
        <f>IF(F36*2/5=CEILING(F36*2/5, 1), F36*2, F36*2-1)</f>
        <v>100</v>
      </c>
      <c r="K36">
        <f>D36</f>
        <v>81</v>
      </c>
      <c r="L36" t="e">
        <f>VLOOKUP(A36, 借位!$A$1:$D$50, 4, FALSE)</f>
        <v>#N/A</v>
      </c>
      <c r="M36">
        <v>0</v>
      </c>
      <c r="N36" t="b">
        <f>IF(J36&gt;(K36+M36), TRUE, 0)</f>
        <v>1</v>
      </c>
      <c r="O36" s="24">
        <f>(J36-K36)/J36*100</f>
        <v>19</v>
      </c>
      <c r="P36" s="24">
        <f>(J36-(K36+M36))/J36*100</f>
        <v>19</v>
      </c>
      <c r="Q36" t="str">
        <f>"update entity set admitted=" &amp; K36 &amp; " ,vacancy=" &amp; J36 &amp; " where entityid = (select id from entity where name = '" &amp; I36 &amp; "') and year=2015;"</f>
        <v>update entity set admitted=81 ,vacancy=100 where entityid = (select id from entity where name = '天主教領島學校') and year=2015;</v>
      </c>
    </row>
    <row r="37" spans="1:17" ht="22.5">
      <c r="A37" s="2">
        <v>4310</v>
      </c>
      <c r="B37" s="6" t="s">
        <v>204</v>
      </c>
      <c r="C37" s="6" t="s">
        <v>1128</v>
      </c>
      <c r="D37" s="3">
        <v>37</v>
      </c>
      <c r="E37" t="str">
        <f>VLOOKUP(C37, 自行Original!$A$1:$C$455, 1, FALSE)</f>
        <v>黃大仙官立小學</v>
      </c>
      <c r="F37">
        <f>VLOOKUP(C37, 自行Original!$A$1:$C$455, 3, FALSE)</f>
        <v>50</v>
      </c>
      <c r="H37" t="str">
        <f>LEFT(A37, 2)</f>
        <v>43</v>
      </c>
      <c r="I37" t="str">
        <f>C37</f>
        <v>黃大仙官立小學</v>
      </c>
      <c r="J37">
        <f>IF(F37*2/5=CEILING(F37*2/5, 1), F37*2, F37*2-1)</f>
        <v>100</v>
      </c>
      <c r="K37">
        <f>D37</f>
        <v>37</v>
      </c>
      <c r="L37">
        <f>VLOOKUP(A37, 借位!$A$1:$D$50, 4, FALSE)</f>
        <v>43</v>
      </c>
      <c r="M37">
        <v>43</v>
      </c>
      <c r="N37" t="b">
        <f>IF(J37&gt;(K37+M37), TRUE, 0)</f>
        <v>1</v>
      </c>
      <c r="O37" s="24">
        <f>(J37-K37)/J37*100</f>
        <v>63</v>
      </c>
      <c r="P37" s="24">
        <f>(J37-(K37+M37))/J37*100</f>
        <v>20</v>
      </c>
      <c r="Q37" t="str">
        <f>"update entity set admitted=" &amp; K37 &amp; " ,vacancy=" &amp; J37 &amp; " where entityid = (select id from entity where name = '" &amp; I37 &amp; "') and year=2015;"</f>
        <v>update entity set admitted=37 ,vacancy=100 where entityid = (select id from entity where name = '黃大仙官立小學') and year=2015;</v>
      </c>
    </row>
    <row r="38" spans="1:17" ht="22.5">
      <c r="A38" s="2">
        <v>6510</v>
      </c>
      <c r="B38" s="6" t="s">
        <v>310</v>
      </c>
      <c r="C38" s="6" t="s">
        <v>1213</v>
      </c>
      <c r="D38" s="3">
        <v>90</v>
      </c>
      <c r="E38" t="str">
        <f>VLOOKUP(C38, 自行Original!$A$1:$C$455, 1, FALSE)</f>
        <v>佛教林炳炎紀念學校</v>
      </c>
      <c r="F38" s="30">
        <f>VLOOKUP(C38, 自行Original!$A$1:$C$455, 3, FALSE)</f>
        <v>63</v>
      </c>
      <c r="H38" t="str">
        <f>LEFT(A38, 2)</f>
        <v>65</v>
      </c>
      <c r="I38" t="str">
        <f>C38</f>
        <v>佛教林炳炎紀念學校</v>
      </c>
      <c r="J38">
        <f>IF(F38*2/5=CEILING(F38*2/5, 1), F38*2, F38*2-1)</f>
        <v>125</v>
      </c>
      <c r="K38">
        <f>D38</f>
        <v>90</v>
      </c>
      <c r="L38">
        <f>VLOOKUP(A38, 借位!$A$1:$D$50, 4, FALSE)</f>
        <v>10</v>
      </c>
      <c r="M38">
        <v>10</v>
      </c>
      <c r="N38" t="b">
        <f>IF(J38&gt;(K38+M38), TRUE, 0)</f>
        <v>1</v>
      </c>
      <c r="O38" s="24">
        <f>(J38-K38)/J38*100</f>
        <v>28.000000000000004</v>
      </c>
      <c r="P38" s="24">
        <f>(J38-(K38+M38))/J38*100</f>
        <v>20</v>
      </c>
      <c r="Q38" t="str">
        <f>"update entity set admitted=" &amp; K38 &amp; " ,vacancy=" &amp; J38 &amp; " where entityid = (select id from entity where name = '" &amp; I38 &amp; "') and year=2015;"</f>
        <v>update entity set admitted=90 ,vacancy=125 where entityid = (select id from entity where name = '佛教林炳炎紀念學校') and year=2015;</v>
      </c>
    </row>
    <row r="39" spans="1:17" ht="22.5">
      <c r="A39" s="2">
        <v>1203</v>
      </c>
      <c r="B39" s="6" t="s">
        <v>54</v>
      </c>
      <c r="C39" s="6" t="s">
        <v>1016</v>
      </c>
      <c r="D39" s="3">
        <v>40</v>
      </c>
      <c r="E39" t="str">
        <f>VLOOKUP(C39, 自行Original!$A$1:$C$455, 1, FALSE)</f>
        <v>佛教黃焯菴小學</v>
      </c>
      <c r="F39">
        <f>VLOOKUP(C39, 自行Original!$A$1:$C$455, 3, FALSE)</f>
        <v>25</v>
      </c>
      <c r="H39" t="str">
        <f>LEFT(A39, 2)</f>
        <v>12</v>
      </c>
      <c r="I39" t="str">
        <f>C39</f>
        <v>佛教黃焯菴小學</v>
      </c>
      <c r="J39">
        <f>IF(F39*2/5=CEILING(F39*2/5, 1), F39*2, F39*2-1)</f>
        <v>50</v>
      </c>
      <c r="K39">
        <f>D39</f>
        <v>40</v>
      </c>
      <c r="L39" t="e">
        <f>VLOOKUP(A39, 借位!$A$1:$D$50, 4, FALSE)</f>
        <v>#N/A</v>
      </c>
      <c r="M39">
        <v>0</v>
      </c>
      <c r="N39" t="b">
        <f>IF(J39&gt;(K39+M39), TRUE, 0)</f>
        <v>1</v>
      </c>
      <c r="O39" s="24">
        <f>(J39-K39)/J39*100</f>
        <v>20</v>
      </c>
      <c r="P39" s="24">
        <f>(J39-(K39+M39))/J39*100</f>
        <v>20</v>
      </c>
      <c r="Q39" t="str">
        <f>"update entity set admitted=" &amp; K39 &amp; " ,vacancy=" &amp; J39 &amp; " where entityid = (select id from entity where name = '" &amp; I39 &amp; "') and year=2015;"</f>
        <v>update entity set admitted=40 ,vacancy=50 where entityid = (select id from entity where name = '佛教黃焯菴小學') and year=2015;</v>
      </c>
    </row>
    <row r="40" spans="1:17" ht="22.5">
      <c r="A40" s="2">
        <v>1406</v>
      </c>
      <c r="B40" s="8" t="s">
        <v>73</v>
      </c>
      <c r="C40" s="8" t="s">
        <v>1436</v>
      </c>
      <c r="D40" s="3">
        <v>60</v>
      </c>
      <c r="E40" t="e">
        <f>VLOOKUP(C40, 自行Original!$A$1:$C$455, 1, FALSE)</f>
        <v>#N/A</v>
      </c>
      <c r="F40">
        <v>38</v>
      </c>
      <c r="H40" t="str">
        <f>LEFT(A40, 2)</f>
        <v>14</v>
      </c>
      <c r="I40" t="str">
        <f>C40</f>
        <v>基學校（港島）</v>
      </c>
      <c r="J40">
        <f>IF(F40*2/5=CEILING(F40*2/5, 1), F40*2, F40*2-1)</f>
        <v>75</v>
      </c>
      <c r="K40">
        <f>D40</f>
        <v>60</v>
      </c>
      <c r="L40" t="e">
        <f>VLOOKUP(A40, 借位!$A$1:$D$50, 4, FALSE)</f>
        <v>#N/A</v>
      </c>
      <c r="M40">
        <v>0</v>
      </c>
      <c r="N40" t="b">
        <f>IF(J40&gt;(K40+M40), TRUE, 0)</f>
        <v>1</v>
      </c>
      <c r="O40" s="24">
        <f>(J40-K40)/J40*100</f>
        <v>20</v>
      </c>
      <c r="P40" s="24">
        <f>(J40-(K40+M40))/J40*100</f>
        <v>20</v>
      </c>
      <c r="Q40" t="str">
        <f>"update entity set admitted=" &amp; K40 &amp; " ,vacancy=" &amp; J40 &amp; " where entityid = (select id from entity where name = '" &amp; I40 &amp; "') and year=2015;"</f>
        <v>update entity set admitted=60 ,vacancy=75 where entityid = (select id from entity where name = '基學校（港島）') and year=2015;</v>
      </c>
    </row>
    <row r="41" spans="1:17" ht="22.5">
      <c r="A41" s="2">
        <v>1804</v>
      </c>
      <c r="B41" s="6" t="s">
        <v>98</v>
      </c>
      <c r="C41" s="6" t="s">
        <v>1047</v>
      </c>
      <c r="D41" s="3">
        <v>40</v>
      </c>
      <c r="E41" t="str">
        <f>VLOOKUP(C41, 自行Original!$A$1:$C$455, 1, FALSE)</f>
        <v>香島道官立小學</v>
      </c>
      <c r="F41">
        <f>VLOOKUP(C41, 自行Original!$A$1:$C$455, 3, FALSE)</f>
        <v>25</v>
      </c>
      <c r="H41" t="str">
        <f>LEFT(A41, 2)</f>
        <v>18</v>
      </c>
      <c r="I41" t="str">
        <f>C41</f>
        <v>香島道官立小學</v>
      </c>
      <c r="J41">
        <f>IF(F41*2/5=CEILING(F41*2/5, 1), F41*2, F41*2-1)</f>
        <v>50</v>
      </c>
      <c r="K41">
        <f>D41</f>
        <v>40</v>
      </c>
      <c r="L41" t="e">
        <f>VLOOKUP(A41, 借位!$A$1:$D$50, 4, FALSE)</f>
        <v>#N/A</v>
      </c>
      <c r="M41">
        <v>0</v>
      </c>
      <c r="N41" t="b">
        <f>IF(J41&gt;(K41+M41), TRUE, 0)</f>
        <v>1</v>
      </c>
      <c r="O41" s="24">
        <f>(J41-K41)/J41*100</f>
        <v>20</v>
      </c>
      <c r="P41" s="24">
        <f>(J41-(K41+M41))/J41*100</f>
        <v>20</v>
      </c>
      <c r="Q41" t="str">
        <f>"update entity set admitted=" &amp; K41 &amp; " ,vacancy=" &amp; J41 &amp; " where entityid = (select id from entity where name = '" &amp; I41 &amp; "') and year=2015;"</f>
        <v>update entity set admitted=40 ,vacancy=50 where entityid = (select id from entity where name = '香島道官立小學') and year=2015;</v>
      </c>
    </row>
    <row r="42" spans="1:17" ht="22.5">
      <c r="A42" s="2">
        <v>3401</v>
      </c>
      <c r="B42" s="6" t="s">
        <v>125</v>
      </c>
      <c r="C42" s="6" t="s">
        <v>1086</v>
      </c>
      <c r="D42" s="3">
        <v>40</v>
      </c>
      <c r="E42" t="str">
        <f>VLOOKUP(C42, 自行Original!$A$1:$C$455, 1, FALSE)</f>
        <v>九龍婦女福利會李炳紀念學校</v>
      </c>
      <c r="F42">
        <f>VLOOKUP(C42, 自行Original!$A$1:$C$455, 3, FALSE)</f>
        <v>25</v>
      </c>
      <c r="H42" t="str">
        <f>LEFT(A42, 2)</f>
        <v>34</v>
      </c>
      <c r="I42" t="str">
        <f>C42</f>
        <v>九龍婦女福利會李炳紀念學校</v>
      </c>
      <c r="J42">
        <f>IF(F42*2/5=CEILING(F42*2/5, 1), F42*2, F42*2-1)</f>
        <v>50</v>
      </c>
      <c r="K42">
        <f>D42</f>
        <v>40</v>
      </c>
      <c r="L42" t="e">
        <f>VLOOKUP(A42, 借位!$A$1:$D$50, 4, FALSE)</f>
        <v>#N/A</v>
      </c>
      <c r="M42">
        <v>0</v>
      </c>
      <c r="N42" t="b">
        <f>IF(J42&gt;(K42+M42), TRUE, 0)</f>
        <v>1</v>
      </c>
      <c r="O42" s="24">
        <f>(J42-K42)/J42*100</f>
        <v>20</v>
      </c>
      <c r="P42" s="24">
        <f>(J42-(K42+M42))/J42*100</f>
        <v>20</v>
      </c>
      <c r="Q42" t="str">
        <f>"update entity set admitted=" &amp; K42 &amp; " ,vacancy=" &amp; J42 &amp; " where entityid = (select id from entity where name = '" &amp; I42 &amp; "') and year=2015;"</f>
        <v>update entity set admitted=40 ,vacancy=50 where entityid = (select id from entity where name = '九龍婦女福利會李炳紀念學校') and year=2015;</v>
      </c>
    </row>
    <row r="43" spans="1:17" ht="22.5">
      <c r="A43" s="2">
        <v>4007</v>
      </c>
      <c r="B43" s="6" t="s">
        <v>163</v>
      </c>
      <c r="C43" s="6" t="s">
        <v>1105</v>
      </c>
      <c r="D43" s="3">
        <v>80</v>
      </c>
      <c r="E43" t="str">
        <f>VLOOKUP(C43, 自行Original!$A$1:$C$455, 1, FALSE)</f>
        <v>白田天主教小學</v>
      </c>
      <c r="F43">
        <f>VLOOKUP(C43, 自行Original!$A$1:$C$455, 3, FALSE)</f>
        <v>50</v>
      </c>
      <c r="H43" t="str">
        <f>LEFT(A43, 2)</f>
        <v>40</v>
      </c>
      <c r="I43" t="str">
        <f>C43</f>
        <v>白田天主教小學</v>
      </c>
      <c r="J43">
        <f>IF(F43*2/5=CEILING(F43*2/5, 1), F43*2, F43*2-1)</f>
        <v>100</v>
      </c>
      <c r="K43">
        <f>D43</f>
        <v>80</v>
      </c>
      <c r="L43" t="e">
        <f>VLOOKUP(A43, 借位!$A$1:$D$50, 4, FALSE)</f>
        <v>#N/A</v>
      </c>
      <c r="M43">
        <v>0</v>
      </c>
      <c r="N43" t="b">
        <f>IF(J43&gt;(K43+M43), TRUE, 0)</f>
        <v>1</v>
      </c>
      <c r="O43" s="24">
        <f>(J43-K43)/J43*100</f>
        <v>20</v>
      </c>
      <c r="P43" s="24">
        <f>(J43-(K43+M43))/J43*100</f>
        <v>20</v>
      </c>
      <c r="Q43" t="str">
        <f>"update entity set admitted=" &amp; K43 &amp; " ,vacancy=" &amp; J43 &amp; " where entityid = (select id from entity where name = '" &amp; I43 &amp; "') and year=2015;"</f>
        <v>update entity set admitted=80 ,vacancy=100 where entityid = (select id from entity where name = '白田天主教小學') and year=2015;</v>
      </c>
    </row>
    <row r="44" spans="1:17" ht="22.5">
      <c r="A44" s="2">
        <v>6604</v>
      </c>
      <c r="B44" s="6" t="s">
        <v>317</v>
      </c>
      <c r="C44" s="6" t="s">
        <v>1223</v>
      </c>
      <c r="D44" s="3">
        <v>80</v>
      </c>
      <c r="E44" t="str">
        <f>VLOOKUP(C44, 自行Original!$A$1:$C$455, 1, FALSE)</f>
        <v>青衣商會小學</v>
      </c>
      <c r="F44">
        <f>VLOOKUP(C44, 自行Original!$A$1:$C$455, 3, FALSE)</f>
        <v>50</v>
      </c>
      <c r="H44" t="str">
        <f>LEFT(A44, 2)</f>
        <v>66</v>
      </c>
      <c r="I44" t="str">
        <f>C44</f>
        <v>青衣商會小學</v>
      </c>
      <c r="J44">
        <f>IF(F44*2/5=CEILING(F44*2/5, 1), F44*2, F44*2-1)</f>
        <v>100</v>
      </c>
      <c r="K44">
        <f>D44</f>
        <v>80</v>
      </c>
      <c r="L44" t="e">
        <f>VLOOKUP(A44, 借位!$A$1:$D$50, 4, FALSE)</f>
        <v>#N/A</v>
      </c>
      <c r="M44">
        <v>0</v>
      </c>
      <c r="N44" t="b">
        <f>IF(J44&gt;(K44+M44), TRUE, 0)</f>
        <v>1</v>
      </c>
      <c r="O44" s="24">
        <f>(J44-K44)/J44*100</f>
        <v>20</v>
      </c>
      <c r="P44" s="24">
        <f>(J44-(K44+M44))/J44*100</f>
        <v>20</v>
      </c>
      <c r="Q44" t="str">
        <f>"update entity set admitted=" &amp; K44 &amp; " ,vacancy=" &amp; J44 &amp; " where entityid = (select id from entity where name = '" &amp; I44 &amp; "') and year=2015;"</f>
        <v>update entity set admitted=80 ,vacancy=100 where entityid = (select id from entity where name = '青衣商會小學') and year=2015;</v>
      </c>
    </row>
    <row r="45" spans="1:17" ht="33.75">
      <c r="A45" s="2">
        <v>7009</v>
      </c>
      <c r="B45" s="6" t="s">
        <v>334</v>
      </c>
      <c r="C45" s="6" t="s">
        <v>1243</v>
      </c>
      <c r="D45" s="3">
        <v>80</v>
      </c>
      <c r="E45" t="str">
        <f>VLOOKUP(C45, 自行Original!$A$1:$C$455, 1, FALSE)</f>
        <v>世界龍岡學校劉德容紀念小學</v>
      </c>
      <c r="F45">
        <f>VLOOKUP(C45, 自行Original!$A$1:$C$455, 3, FALSE)</f>
        <v>50</v>
      </c>
      <c r="H45" t="str">
        <f>LEFT(A45, 2)</f>
        <v>70</v>
      </c>
      <c r="I45" t="str">
        <f>C45</f>
        <v>世界龍岡學校劉德容紀念小學</v>
      </c>
      <c r="J45">
        <f>IF(F45*2/5=CEILING(F45*2/5, 1), F45*2, F45*2-1)</f>
        <v>100</v>
      </c>
      <c r="K45">
        <f>D45</f>
        <v>80</v>
      </c>
      <c r="L45" t="e">
        <f>VLOOKUP(A45, 借位!$A$1:$D$50, 4, FALSE)</f>
        <v>#N/A</v>
      </c>
      <c r="M45">
        <v>0</v>
      </c>
      <c r="N45" t="b">
        <f>IF(J45&gt;(K45+M45), TRUE, 0)</f>
        <v>1</v>
      </c>
      <c r="O45" s="24">
        <f>(J45-K45)/J45*100</f>
        <v>20</v>
      </c>
      <c r="P45" s="24">
        <f>(J45-(K45+M45))/J45*100</f>
        <v>20</v>
      </c>
      <c r="Q45" t="str">
        <f>"update entity set admitted=" &amp; K45 &amp; " ,vacancy=" &amp; J45 &amp; " where entityid = (select id from entity where name = '" &amp; I45 &amp; "') and year=2015;"</f>
        <v>update entity set admitted=80 ,vacancy=100 where entityid = (select id from entity where name = '世界龍岡學校劉德容紀念小學') and year=2015;</v>
      </c>
    </row>
    <row r="46" spans="1:17" ht="22.5">
      <c r="A46" s="2">
        <v>6501</v>
      </c>
      <c r="B46" s="6" t="s">
        <v>301</v>
      </c>
      <c r="C46" s="6" t="s">
        <v>1214</v>
      </c>
      <c r="D46" s="3">
        <v>72</v>
      </c>
      <c r="E46" t="str">
        <f>VLOOKUP(C46, 自行Original!$A$1:$C$455, 1, FALSE)</f>
        <v>中華傳道會許大同學校</v>
      </c>
      <c r="F46">
        <f>VLOOKUP(C46, 自行Original!$A$1:$C$455, 3, FALSE)</f>
        <v>50</v>
      </c>
      <c r="H46" t="str">
        <f>LEFT(A46, 2)</f>
        <v>65</v>
      </c>
      <c r="I46" t="str">
        <f>C46</f>
        <v>中華傳道會許大同學校</v>
      </c>
      <c r="J46">
        <f>IF(F46*2/5=CEILING(F46*2/5, 1), F46*2, F46*2-1)</f>
        <v>100</v>
      </c>
      <c r="K46">
        <f>D46</f>
        <v>72</v>
      </c>
      <c r="L46">
        <f>VLOOKUP(A46, 借位!$A$1:$D$50, 4, FALSE)</f>
        <v>7</v>
      </c>
      <c r="M46">
        <v>7</v>
      </c>
      <c r="N46" t="b">
        <f>IF(J46&gt;(K46+M46), TRUE, 0)</f>
        <v>1</v>
      </c>
      <c r="O46" s="24">
        <f>(J46-K46)/J46*100</f>
        <v>28.000000000000004</v>
      </c>
      <c r="P46" s="24">
        <f>(J46-(K46+M46))/J46*100</f>
        <v>21</v>
      </c>
      <c r="Q46" t="str">
        <f>"update entity set admitted=" &amp; K46 &amp; " ,vacancy=" &amp; J46 &amp; " where entityid = (select id from entity where name = '" &amp; I46 &amp; "') and year=2015;"</f>
        <v>update entity set admitted=72 ,vacancy=100 where entityid = (select id from entity where name = '中華傳道會許大同學校') and year=2015;</v>
      </c>
    </row>
    <row r="47" spans="1:17">
      <c r="A47" s="2">
        <v>8905</v>
      </c>
      <c r="B47" s="9" t="s">
        <v>488</v>
      </c>
      <c r="C47" s="9" t="s">
        <v>1367</v>
      </c>
      <c r="D47" s="3">
        <v>79</v>
      </c>
      <c r="E47" t="str">
        <f>VLOOKUP(C47, 自行Original!$A$1:$C$455, 1, FALSE)</f>
        <v>吳氏宗親總會泰伯紀念學校</v>
      </c>
      <c r="F47">
        <f>VLOOKUP(C47, 自行Original!$A$1:$C$455, 3, FALSE)</f>
        <v>50</v>
      </c>
      <c r="H47" t="str">
        <f>LEFT(A47, 2)</f>
        <v>89</v>
      </c>
      <c r="I47" t="str">
        <f>C47</f>
        <v>吳氏宗親總會泰伯紀念學校</v>
      </c>
      <c r="J47">
        <f>IF(F47*2/5=CEILING(F47*2/5, 1), F47*2, F47*2-1)</f>
        <v>100</v>
      </c>
      <c r="K47">
        <f>D47</f>
        <v>79</v>
      </c>
      <c r="L47" t="e">
        <f>VLOOKUP(A47, 借位!$A$1:$D$50, 4, FALSE)</f>
        <v>#N/A</v>
      </c>
      <c r="M47">
        <v>0</v>
      </c>
      <c r="N47" t="b">
        <f>IF(J47&gt;(K47+M47), TRUE, 0)</f>
        <v>1</v>
      </c>
      <c r="O47" s="24">
        <f>(J47-K47)/J47*100</f>
        <v>21</v>
      </c>
      <c r="P47" s="24">
        <f>(J47-(K47+M47))/J47*100</f>
        <v>21</v>
      </c>
      <c r="Q47" t="str">
        <f>"update entity set admitted=" &amp; K47 &amp; " ,vacancy=" &amp; J47 &amp; " where entityid = (select id from entity where name = '" &amp; I47 &amp; "') and year=2015;"</f>
        <v>update entity set admitted=79 ,vacancy=100 where entityid = (select id from entity where name = '吳氏宗親總會泰伯紀念學校') and year=2015;</v>
      </c>
    </row>
    <row r="48" spans="1:17" ht="33.75">
      <c r="A48" s="2">
        <v>4506</v>
      </c>
      <c r="B48" s="6" t="s">
        <v>211</v>
      </c>
      <c r="C48" s="6" t="s">
        <v>1145</v>
      </c>
      <c r="D48" s="3">
        <v>78</v>
      </c>
      <c r="E48" t="str">
        <f>VLOOKUP(C48, 自行Original!$A$1:$C$455, 1, FALSE)</f>
        <v>伊斯蘭鮑伯濤紀念小學</v>
      </c>
      <c r="F48">
        <f>VLOOKUP(C48, 自行Original!$A$1:$C$455, 3, FALSE)</f>
        <v>50</v>
      </c>
      <c r="H48" t="str">
        <f>LEFT(A48, 2)</f>
        <v>45</v>
      </c>
      <c r="I48" t="str">
        <f>C48</f>
        <v>伊斯蘭鮑伯濤紀念小學</v>
      </c>
      <c r="J48">
        <f>IF(F48*2/5=CEILING(F48*2/5, 1), F48*2, F48*2-1)</f>
        <v>100</v>
      </c>
      <c r="K48">
        <f>D48</f>
        <v>78</v>
      </c>
      <c r="L48" t="e">
        <f>VLOOKUP(A48, 借位!$A$1:$D$50, 4, FALSE)</f>
        <v>#N/A</v>
      </c>
      <c r="M48">
        <v>0</v>
      </c>
      <c r="N48" t="b">
        <f>IF(J48&gt;(K48+M48), TRUE, 0)</f>
        <v>1</v>
      </c>
      <c r="O48" s="24">
        <f>(J48-K48)/J48*100</f>
        <v>22</v>
      </c>
      <c r="P48" s="24">
        <f>(J48-(K48+M48))/J48*100</f>
        <v>22</v>
      </c>
      <c r="Q48" t="str">
        <f>"update entity set admitted=" &amp; K48 &amp; " ,vacancy=" &amp; J48 &amp; " where entityid = (select id from entity where name = '" &amp; I48 &amp; "') and year=2015;"</f>
        <v>update entity set admitted=78 ,vacancy=100 where entityid = (select id from entity where name = '伊斯蘭鮑伯濤紀念小學') and year=2015;</v>
      </c>
    </row>
    <row r="49" spans="1:17" ht="22.5">
      <c r="A49" s="2">
        <v>6205</v>
      </c>
      <c r="B49" s="6" t="s">
        <v>268</v>
      </c>
      <c r="C49" s="6" t="s">
        <v>1188</v>
      </c>
      <c r="D49" s="3">
        <v>77</v>
      </c>
      <c r="E49" t="str">
        <f>VLOOKUP(C49, 自行Original!$A$1:$C$455, 1, FALSE)</f>
        <v>路德會聖十架學校</v>
      </c>
      <c r="F49">
        <f>VLOOKUP(C49, 自行Original!$A$1:$C$455, 3, FALSE)</f>
        <v>50</v>
      </c>
      <c r="H49" t="str">
        <f>LEFT(A49, 2)</f>
        <v>62</v>
      </c>
      <c r="I49" t="str">
        <f>C49</f>
        <v>路德會聖十架學校</v>
      </c>
      <c r="J49">
        <f>IF(F49*2/5=CEILING(F49*2/5, 1), F49*2, F49*2-1)</f>
        <v>100</v>
      </c>
      <c r="K49">
        <f>D49</f>
        <v>77</v>
      </c>
      <c r="L49" t="e">
        <f>VLOOKUP(A49, 借位!$A$1:$D$50, 4, FALSE)</f>
        <v>#N/A</v>
      </c>
      <c r="M49">
        <v>0</v>
      </c>
      <c r="N49" t="b">
        <f>IF(J49&gt;(K49+M49), TRUE, 0)</f>
        <v>1</v>
      </c>
      <c r="O49" s="24">
        <f>(J49-K49)/J49*100</f>
        <v>23</v>
      </c>
      <c r="P49" s="24">
        <f>(J49-(K49+M49))/J49*100</f>
        <v>23</v>
      </c>
      <c r="Q49" t="str">
        <f>"update entity set admitted=" &amp; K49 &amp; " ,vacancy=" &amp; J49 &amp; " where entityid = (select id from entity where name = '" &amp; I49 &amp; "') and year=2015;"</f>
        <v>update entity set admitted=77 ,vacancy=100 where entityid = (select id from entity where name = '路德會聖十架學校') and year=2015;</v>
      </c>
    </row>
    <row r="50" spans="1:17" ht="22.5">
      <c r="A50" s="2">
        <v>4605</v>
      </c>
      <c r="B50" s="6" t="s">
        <v>223</v>
      </c>
      <c r="C50" s="6" t="s">
        <v>1155</v>
      </c>
      <c r="D50" s="3">
        <v>61</v>
      </c>
      <c r="E50" t="str">
        <f>VLOOKUP(C50, 自行Original!$A$1:$C$455, 1, FALSE)</f>
        <v>坪石天主教小學</v>
      </c>
      <c r="F50">
        <f>VLOOKUP(C50, 自行Original!$A$1:$C$455, 3, FALSE)</f>
        <v>50</v>
      </c>
      <c r="H50" t="str">
        <f>LEFT(A50, 2)</f>
        <v>46</v>
      </c>
      <c r="I50" t="str">
        <f>C50</f>
        <v>坪石天主教小學</v>
      </c>
      <c r="J50">
        <f>IF(F50*2/5=CEILING(F50*2/5, 1), F50*2, F50*2-1)</f>
        <v>100</v>
      </c>
      <c r="K50">
        <f>D50</f>
        <v>61</v>
      </c>
      <c r="L50">
        <f>VLOOKUP(A50, 借位!$A$1:$D$50, 4, FALSE)</f>
        <v>15</v>
      </c>
      <c r="M50">
        <v>15</v>
      </c>
      <c r="N50" t="b">
        <f>IF(J50&gt;(K50+M50), TRUE, 0)</f>
        <v>1</v>
      </c>
      <c r="O50" s="24">
        <f>(J50-K50)/J50*100</f>
        <v>39</v>
      </c>
      <c r="P50" s="24">
        <f>(J50-(K50+M50))/J50*100</f>
        <v>24</v>
      </c>
      <c r="Q50" t="str">
        <f>"update entity set admitted=" &amp; K50 &amp; " ,vacancy=" &amp; J50 &amp; " where entityid = (select id from entity where name = '" &amp; I50 &amp; "') and year=2015;"</f>
        <v>update entity set admitted=61 ,vacancy=100 where entityid = (select id from entity where name = '坪石天主教小學') and year=2015;</v>
      </c>
    </row>
    <row r="51" spans="1:17" ht="33.75">
      <c r="A51" s="2">
        <v>4502</v>
      </c>
      <c r="B51" s="6" t="s">
        <v>207</v>
      </c>
      <c r="C51" s="6" t="s">
        <v>1139</v>
      </c>
      <c r="D51" s="3">
        <v>38</v>
      </c>
      <c r="E51" t="str">
        <f>VLOOKUP(C51, 自行Original!$A$1:$C$455, 1, FALSE)</f>
        <v>保良局陳南昌夫人小學</v>
      </c>
      <c r="F51">
        <f>VLOOKUP(C51, 自行Original!$A$1:$C$455, 3, FALSE)</f>
        <v>25</v>
      </c>
      <c r="H51" t="str">
        <f>LEFT(A51, 2)</f>
        <v>45</v>
      </c>
      <c r="I51" t="str">
        <f>C51</f>
        <v>保良局陳南昌夫人小學</v>
      </c>
      <c r="J51">
        <f>IF(F51*2/5=CEILING(F51*2/5, 1), F51*2, F51*2-1)</f>
        <v>50</v>
      </c>
      <c r="K51">
        <f>D51</f>
        <v>38</v>
      </c>
      <c r="L51" t="e">
        <f>VLOOKUP(A51, 借位!$A$1:$D$50, 4, FALSE)</f>
        <v>#N/A</v>
      </c>
      <c r="M51">
        <v>0</v>
      </c>
      <c r="N51" t="b">
        <f>IF(J51&gt;(K51+M51), TRUE, 0)</f>
        <v>1</v>
      </c>
      <c r="O51" s="24">
        <f>(J51-K51)/J51*100</f>
        <v>24</v>
      </c>
      <c r="P51" s="24">
        <f>(J51-(K51+M51))/J51*100</f>
        <v>24</v>
      </c>
      <c r="Q51" t="str">
        <f>"update entity set admitted=" &amp; K51 &amp; " ,vacancy=" &amp; J51 &amp; " where entityid = (select id from entity where name = '" &amp; I51 &amp; "') and year=2015;"</f>
        <v>update entity set admitted=38 ,vacancy=50 where entityid = (select id from entity where name = '保良局陳南昌夫人小學') and year=2015;</v>
      </c>
    </row>
    <row r="52" spans="1:17" ht="33.75">
      <c r="A52" s="2">
        <v>9503</v>
      </c>
      <c r="B52" s="6" t="s">
        <v>513</v>
      </c>
      <c r="C52" s="6" t="s">
        <v>1395</v>
      </c>
      <c r="D52" s="3">
        <v>95</v>
      </c>
      <c r="E52" t="str">
        <f>VLOOKUP(C52, 自行Original!$A$1:$C$455, 1, FALSE)</f>
        <v>香海正覺蓮社佛教黃藻森學校</v>
      </c>
      <c r="F52">
        <f>VLOOKUP(C52, 自行Original!$A$1:$C$455, 3, FALSE)</f>
        <v>63</v>
      </c>
      <c r="H52" t="str">
        <f>LEFT(A52, 2)</f>
        <v>95</v>
      </c>
      <c r="I52" t="str">
        <f>C52</f>
        <v>香海正覺蓮社佛教黃藻森學校</v>
      </c>
      <c r="J52">
        <f>IF(F52*2/5=CEILING(F52*2/5, 1), F52*2, F52*2-1)</f>
        <v>125</v>
      </c>
      <c r="K52">
        <f>D52</f>
        <v>95</v>
      </c>
      <c r="L52" t="e">
        <f>VLOOKUP(A52, 借位!$A$1:$D$50, 4, FALSE)</f>
        <v>#N/A</v>
      </c>
      <c r="M52">
        <v>0</v>
      </c>
      <c r="N52" t="b">
        <f>IF(J52&gt;(K52+M52), TRUE, 0)</f>
        <v>1</v>
      </c>
      <c r="O52" s="24">
        <f>(J52-K52)/J52*100</f>
        <v>24</v>
      </c>
      <c r="P52" s="24">
        <f>(J52-(K52+M52))/J52*100</f>
        <v>24</v>
      </c>
      <c r="Q52" t="str">
        <f>"update entity set admitted=" &amp; K52 &amp; " ,vacancy=" &amp; J52 &amp; " where entityid = (select id from entity where name = '" &amp; I52 &amp; "') and year=2015;"</f>
        <v>update entity set admitted=95 ,vacancy=125 where entityid = (select id from entity where name = '香海正覺蓮社佛教黃藻森學校') and year=2015;</v>
      </c>
    </row>
    <row r="53" spans="1:17" ht="33.75">
      <c r="A53" s="2">
        <v>9509</v>
      </c>
      <c r="B53" s="6" t="s">
        <v>519</v>
      </c>
      <c r="C53" s="6" t="s">
        <v>1401</v>
      </c>
      <c r="D53" s="3">
        <v>95</v>
      </c>
      <c r="E53" t="str">
        <f>VLOOKUP(C53, 自行Original!$A$1:$C$455, 1, FALSE)</f>
        <v>基督教神召會梁省德小學</v>
      </c>
      <c r="F53">
        <f>VLOOKUP(C53, 自行Original!$A$1:$C$455, 3, FALSE)</f>
        <v>63</v>
      </c>
      <c r="H53" t="str">
        <f>LEFT(A53, 2)</f>
        <v>95</v>
      </c>
      <c r="I53" t="str">
        <f>C53</f>
        <v>基督教神召會梁省德小學</v>
      </c>
      <c r="J53">
        <f>IF(F53*2/5=CEILING(F53*2/5, 1), F53*2, F53*2-1)</f>
        <v>125</v>
      </c>
      <c r="K53">
        <f>D53</f>
        <v>95</v>
      </c>
      <c r="L53" t="e">
        <f>VLOOKUP(A53, 借位!$A$1:$D$50, 4, FALSE)</f>
        <v>#N/A</v>
      </c>
      <c r="M53">
        <v>0</v>
      </c>
      <c r="N53" t="b">
        <f>IF(J53&gt;(K53+M53), TRUE, 0)</f>
        <v>1</v>
      </c>
      <c r="O53" s="24">
        <f>(J53-K53)/J53*100</f>
        <v>24</v>
      </c>
      <c r="P53" s="24">
        <f>(J53-(K53+M53))/J53*100</f>
        <v>24</v>
      </c>
      <c r="Q53" t="str">
        <f>"update entity set admitted=" &amp; K53 &amp; " ,vacancy=" &amp; J53 &amp; " where entityid = (select id from entity where name = '" &amp; I53 &amp; "') and year=2015;"</f>
        <v>update entity set admitted=95 ,vacancy=125 where entityid = (select id from entity where name = '基督教神召會梁省德小學') and year=2015;</v>
      </c>
    </row>
    <row r="54" spans="1:17" ht="33.75">
      <c r="A54" s="2">
        <v>9522</v>
      </c>
      <c r="B54" s="6" t="s">
        <v>532</v>
      </c>
      <c r="C54" s="6" t="s">
        <v>1410</v>
      </c>
      <c r="D54" s="3">
        <v>95</v>
      </c>
      <c r="E54" t="str">
        <f>VLOOKUP(C54, 自行Original!$A$1:$C$455, 1, FALSE)</f>
        <v>聖公會將軍澳基德小學</v>
      </c>
      <c r="F54">
        <f>VLOOKUP(C54, 自行Original!$A$1:$C$455, 3, FALSE)</f>
        <v>63</v>
      </c>
      <c r="H54" t="str">
        <f>LEFT(A54, 2)</f>
        <v>95</v>
      </c>
      <c r="I54" t="str">
        <f>C54</f>
        <v>聖公會將軍澳基德小學</v>
      </c>
      <c r="J54">
        <f>IF(F54*2/5=CEILING(F54*2/5, 1), F54*2, F54*2-1)</f>
        <v>125</v>
      </c>
      <c r="K54">
        <f>D54</f>
        <v>95</v>
      </c>
      <c r="L54" t="e">
        <f>VLOOKUP(A54, 借位!$A$1:$D$50, 4, FALSE)</f>
        <v>#N/A</v>
      </c>
      <c r="M54">
        <v>0</v>
      </c>
      <c r="N54" t="b">
        <f>IF(J54&gt;(K54+M54), TRUE, 0)</f>
        <v>1</v>
      </c>
      <c r="O54" s="24">
        <f>(J54-K54)/J54*100</f>
        <v>24</v>
      </c>
      <c r="P54" s="24">
        <f>(J54-(K54+M54))/J54*100</f>
        <v>24</v>
      </c>
      <c r="Q54" t="str">
        <f>"update entity set admitted=" &amp; K54 &amp; " ,vacancy=" &amp; J54 &amp; " where entityid = (select id from entity where name = '" &amp; I54 &amp; "') and year=2015;"</f>
        <v>update entity set admitted=95 ,vacancy=125 where entityid = (select id from entity where name = '聖公會將軍澳基德小學') and year=2015;</v>
      </c>
    </row>
    <row r="55" spans="1:17" ht="33.75">
      <c r="A55" s="2">
        <v>1216</v>
      </c>
      <c r="B55" s="6" t="s">
        <v>67</v>
      </c>
      <c r="C55" s="6" t="s">
        <v>1014</v>
      </c>
      <c r="D55" s="3">
        <v>75</v>
      </c>
      <c r="E55" t="str">
        <f>VLOOKUP(C55, 自行Original!$A$1:$C$455, 1, FALSE)</f>
        <v>官立嘉道理爵士小學</v>
      </c>
      <c r="F55">
        <f>VLOOKUP(C55, 自行Original!$A$1:$C$455, 3, FALSE)</f>
        <v>50</v>
      </c>
      <c r="H55" t="str">
        <f>LEFT(A55, 2)</f>
        <v>12</v>
      </c>
      <c r="I55" t="str">
        <f>C55</f>
        <v>官立嘉道理爵士小學</v>
      </c>
      <c r="J55">
        <f>IF(F55*2/5=CEILING(F55*2/5, 1), F55*2, F55*2-1)</f>
        <v>100</v>
      </c>
      <c r="K55">
        <f>D55</f>
        <v>75</v>
      </c>
      <c r="L55" t="e">
        <f>VLOOKUP(A55, 借位!$A$1:$D$50, 4, FALSE)</f>
        <v>#N/A</v>
      </c>
      <c r="M55">
        <v>0</v>
      </c>
      <c r="N55" t="b">
        <f>IF(J55&gt;(K55+M55), TRUE, 0)</f>
        <v>1</v>
      </c>
      <c r="O55" s="24">
        <f>(J55-K55)/J55*100</f>
        <v>25</v>
      </c>
      <c r="P55" s="24">
        <f>(J55-(K55+M55))/J55*100</f>
        <v>25</v>
      </c>
      <c r="Q55" t="str">
        <f>"update entity set admitted=" &amp; K55 &amp; " ,vacancy=" &amp; J55 &amp; " where entityid = (select id from entity where name = '" &amp; I55 &amp; "') and year=2015;"</f>
        <v>update entity set admitted=75 ,vacancy=100 where entityid = (select id from entity where name = '官立嘉道理爵士小學') and year=2015;</v>
      </c>
    </row>
    <row r="56" spans="1:17" ht="22.5">
      <c r="A56" s="2">
        <v>3505</v>
      </c>
      <c r="B56" s="6" t="s">
        <v>152</v>
      </c>
      <c r="C56" s="6" t="s">
        <v>1095</v>
      </c>
      <c r="D56" s="3">
        <v>93</v>
      </c>
      <c r="E56" t="str">
        <f>VLOOKUP(C56, 自行Original!$A$1:$C$455, 1, FALSE)</f>
        <v>葛量洪校友會黃埔學校</v>
      </c>
      <c r="F56">
        <f>VLOOKUP(C56, 自行Original!$A$1:$C$455, 3, FALSE)</f>
        <v>63</v>
      </c>
      <c r="H56" t="str">
        <f>LEFT(A56, 2)</f>
        <v>35</v>
      </c>
      <c r="I56" t="str">
        <f>C56</f>
        <v>葛量洪校友會黃埔學校</v>
      </c>
      <c r="J56">
        <f>IF(F56*2/5=CEILING(F56*2/5, 1), F56*2, F56*2-1)</f>
        <v>125</v>
      </c>
      <c r="K56">
        <f>D56</f>
        <v>93</v>
      </c>
      <c r="L56" t="e">
        <f>VLOOKUP(A56, 借位!$A$1:$D$50, 4, FALSE)</f>
        <v>#N/A</v>
      </c>
      <c r="M56">
        <v>0</v>
      </c>
      <c r="N56" t="b">
        <f>IF(J56&gt;(K56+M56), TRUE, 0)</f>
        <v>1</v>
      </c>
      <c r="O56" s="24">
        <f>(J56-K56)/J56*100</f>
        <v>25.6</v>
      </c>
      <c r="P56" s="24">
        <f>(J56-(K56+M56))/J56*100</f>
        <v>25.6</v>
      </c>
      <c r="Q56" t="str">
        <f>"update entity set admitted=" &amp; K56 &amp; " ,vacancy=" &amp; J56 &amp; " where entityid = (select id from entity where name = '" &amp; I56 &amp; "') and year=2015;"</f>
        <v>update entity set admitted=93 ,vacancy=125 where entityid = (select id from entity where name = '葛量洪校友會黃埔學校') and year=2015;</v>
      </c>
    </row>
    <row r="57" spans="1:17" ht="45">
      <c r="A57" s="2">
        <v>9810</v>
      </c>
      <c r="B57" s="6" t="s">
        <v>546</v>
      </c>
      <c r="C57" s="6" t="s">
        <v>1420</v>
      </c>
      <c r="D57" s="3">
        <v>93</v>
      </c>
      <c r="E57" t="str">
        <f>VLOOKUP(C57, 自行Original!$A$1:$C$455, 1, FALSE)</f>
        <v>嗇色園主辦可譽中學暨可譽小學</v>
      </c>
      <c r="F57">
        <f>VLOOKUP(C57, 自行Original!$A$1:$C$455, 3, FALSE)</f>
        <v>63</v>
      </c>
      <c r="H57" t="str">
        <f>LEFT(A57, 2)</f>
        <v>98</v>
      </c>
      <c r="I57" t="str">
        <f>C57</f>
        <v>嗇色園主辦可譽中學暨可譽小學</v>
      </c>
      <c r="J57">
        <f>IF(F57*2/5=CEILING(F57*2/5, 1), F57*2, F57*2-1)</f>
        <v>125</v>
      </c>
      <c r="K57">
        <f>D57</f>
        <v>93</v>
      </c>
      <c r="L57" t="e">
        <f>VLOOKUP(A57, 借位!$A$1:$D$50, 4, FALSE)</f>
        <v>#N/A</v>
      </c>
      <c r="M57">
        <v>0</v>
      </c>
      <c r="N57" t="b">
        <f>IF(J57&gt;(K57+M57), TRUE, 0)</f>
        <v>1</v>
      </c>
      <c r="O57" s="24">
        <f>(J57-K57)/J57*100</f>
        <v>25.6</v>
      </c>
      <c r="P57" s="24">
        <f>(J57-(K57+M57))/J57*100</f>
        <v>25.6</v>
      </c>
      <c r="Q57" t="str">
        <f>"update entity set admitted=" &amp; K57 &amp; " ,vacancy=" &amp; J57 &amp; " where entityid = (select id from entity where name = '" &amp; I57 &amp; "') and year=2015;"</f>
        <v>update entity set admitted=93 ,vacancy=125 where entityid = (select id from entity where name = '嗇色園主辦可譽中學暨可譽小學') and year=2015;</v>
      </c>
    </row>
    <row r="58" spans="1:17" ht="45">
      <c r="A58" s="2">
        <v>4005</v>
      </c>
      <c r="B58" s="6" t="s">
        <v>161</v>
      </c>
      <c r="C58" s="6" t="s">
        <v>1110</v>
      </c>
      <c r="D58" s="3">
        <v>37</v>
      </c>
      <c r="E58" t="str">
        <f>VLOOKUP(C58, 自行Original!$A$1:$C$455, 1, FALSE)</f>
        <v>香港四邑商工總會新會商會學校</v>
      </c>
      <c r="F58">
        <f>VLOOKUP(C58, 自行Original!$A$1:$C$455, 3, FALSE)</f>
        <v>25</v>
      </c>
      <c r="H58" t="str">
        <f>LEFT(A58, 2)</f>
        <v>40</v>
      </c>
      <c r="I58" t="str">
        <f>C58</f>
        <v>香港四邑商工總會新會商會學校</v>
      </c>
      <c r="J58">
        <f>IF(F58*2/5=CEILING(F58*2/5, 1), F58*2, F58*2-1)</f>
        <v>50</v>
      </c>
      <c r="K58">
        <f>D58</f>
        <v>37</v>
      </c>
      <c r="L58" t="e">
        <f>VLOOKUP(A58, 借位!$A$1:$D$50, 4, FALSE)</f>
        <v>#N/A</v>
      </c>
      <c r="M58">
        <v>0</v>
      </c>
      <c r="N58" t="b">
        <f>IF(J58&gt;(K58+M58), TRUE, 0)</f>
        <v>1</v>
      </c>
      <c r="O58" s="24">
        <f>(J58-K58)/J58*100</f>
        <v>26</v>
      </c>
      <c r="P58" s="24">
        <f>(J58-(K58+M58))/J58*100</f>
        <v>26</v>
      </c>
      <c r="Q58" t="str">
        <f>"update entity set admitted=" &amp; K58 &amp; " ,vacancy=" &amp; J58 &amp; " where entityid = (select id from entity where name = '" &amp; I58 &amp; "') and year=2015;"</f>
        <v>update entity set admitted=37 ,vacancy=50 where entityid = (select id from entity where name = '香港四邑商工總會新會商會學校') and year=2015;</v>
      </c>
    </row>
    <row r="59" spans="1:17" ht="22.5">
      <c r="A59" s="2">
        <v>1604</v>
      </c>
      <c r="B59" s="6" t="s">
        <v>83</v>
      </c>
      <c r="C59" s="6" t="s">
        <v>1036</v>
      </c>
      <c r="D59" s="3">
        <v>55</v>
      </c>
      <c r="E59" t="str">
        <f>VLOOKUP(C59, 自行Original!$A$1:$C$455, 1, FALSE)</f>
        <v>慈幼學校</v>
      </c>
      <c r="F59">
        <f>VLOOKUP(C59, 自行Original!$A$1:$C$455, 3, FALSE)</f>
        <v>38</v>
      </c>
      <c r="H59" t="str">
        <f>LEFT(A59, 2)</f>
        <v>16</v>
      </c>
      <c r="I59" t="str">
        <f>C59</f>
        <v>慈幼學校</v>
      </c>
      <c r="J59">
        <f>IF(F59*2/5=CEILING(F59*2/5, 1), F59*2, F59*2-1)</f>
        <v>75</v>
      </c>
      <c r="K59">
        <f>D59</f>
        <v>55</v>
      </c>
      <c r="L59" t="e">
        <f>VLOOKUP(A59, 借位!$A$1:$D$50, 4, FALSE)</f>
        <v>#N/A</v>
      </c>
      <c r="M59">
        <v>0</v>
      </c>
      <c r="N59" t="b">
        <f>IF(J59&gt;(K59+M59), TRUE, 0)</f>
        <v>1</v>
      </c>
      <c r="O59" s="24">
        <f>(J59-K59)/J59*100</f>
        <v>26.666666666666668</v>
      </c>
      <c r="P59" s="24">
        <f>(J59-(K59+M59))/J59*100</f>
        <v>26.666666666666668</v>
      </c>
      <c r="Q59" t="str">
        <f>"update entity set admitted=" &amp; K59 &amp; " ,vacancy=" &amp; J59 &amp; " where entityid = (select id from entity where name = '" &amp; I59 &amp; "') and year=2015;"</f>
        <v>update entity set admitted=55 ,vacancy=75 where entityid = (select id from entity where name = '慈幼學校') and year=2015;</v>
      </c>
    </row>
    <row r="60" spans="1:17" ht="45">
      <c r="A60" s="2">
        <v>6204</v>
      </c>
      <c r="B60" s="6" t="s">
        <v>267</v>
      </c>
      <c r="C60" s="6" t="s">
        <v>1189</v>
      </c>
      <c r="D60" s="3">
        <v>73</v>
      </c>
      <c r="E60" t="str">
        <f>VLOOKUP(C60, 自行Original!$A$1:$C$455, 1, FALSE)</f>
        <v>香港道教聯合會圓玄學院石圍角小學</v>
      </c>
      <c r="F60">
        <f>VLOOKUP(C60, 自行Original!$A$1:$C$455, 3, FALSE)</f>
        <v>50</v>
      </c>
      <c r="H60" t="str">
        <f>LEFT(A60, 2)</f>
        <v>62</v>
      </c>
      <c r="I60" t="str">
        <f>C60</f>
        <v>香港道教聯合會圓玄學院石圍角小學</v>
      </c>
      <c r="J60">
        <f>IF(F60*2/5=CEILING(F60*2/5, 1), F60*2, F60*2-1)</f>
        <v>100</v>
      </c>
      <c r="K60">
        <f>D60</f>
        <v>73</v>
      </c>
      <c r="L60" t="e">
        <f>VLOOKUP(A60, 借位!$A$1:$D$50, 4, FALSE)</f>
        <v>#N/A</v>
      </c>
      <c r="M60">
        <v>0</v>
      </c>
      <c r="N60" t="b">
        <f>IF(J60&gt;(K60+M60), TRUE, 0)</f>
        <v>1</v>
      </c>
      <c r="O60" s="24">
        <f>(J60-K60)/J60*100</f>
        <v>27</v>
      </c>
      <c r="P60" s="24">
        <f>(J60-(K60+M60))/J60*100</f>
        <v>27</v>
      </c>
      <c r="Q60" t="str">
        <f>"update entity set admitted=" &amp; K60 &amp; " ,vacancy=" &amp; J60 &amp; " where entityid = (select id from entity where name = '" &amp; I60 &amp; "') and year=2015;"</f>
        <v>update entity set admitted=73 ,vacancy=100 where entityid = (select id from entity where name = '香港道教聯合會圓玄學院石圍角小學') and year=2015;</v>
      </c>
    </row>
    <row r="61" spans="1:17" ht="22.5">
      <c r="A61" s="2">
        <v>1801</v>
      </c>
      <c r="B61" s="6" t="s">
        <v>95</v>
      </c>
      <c r="C61" s="6" t="s">
        <v>1048</v>
      </c>
      <c r="D61" s="3">
        <v>72</v>
      </c>
      <c r="E61" t="str">
        <f>VLOOKUP(C61, 自行Original!$A$1:$C$455, 1, FALSE)</f>
        <v>鴨脷洲街坊學校</v>
      </c>
      <c r="F61">
        <f>VLOOKUP(C61, 自行Original!$A$1:$C$455, 3, FALSE)</f>
        <v>50</v>
      </c>
      <c r="H61" t="str">
        <f>LEFT(A61, 2)</f>
        <v>18</v>
      </c>
      <c r="I61" t="str">
        <f>C61</f>
        <v>鴨脷洲街坊學校</v>
      </c>
      <c r="J61">
        <f>IF(F61*2/5=CEILING(F61*2/5, 1), F61*2, F61*2-1)</f>
        <v>100</v>
      </c>
      <c r="K61">
        <f>D61</f>
        <v>72</v>
      </c>
      <c r="L61" t="e">
        <f>VLOOKUP(A61, 借位!$A$1:$D$50, 4, FALSE)</f>
        <v>#N/A</v>
      </c>
      <c r="M61">
        <v>0</v>
      </c>
      <c r="N61" t="b">
        <f>IF(J61&gt;(K61+M61), TRUE, 0)</f>
        <v>1</v>
      </c>
      <c r="O61" s="24">
        <f>(J61-K61)/J61*100</f>
        <v>28.000000000000004</v>
      </c>
      <c r="P61" s="24">
        <f>(J61-(K61+M61))/J61*100</f>
        <v>28.000000000000004</v>
      </c>
      <c r="Q61" t="str">
        <f>"update entity set admitted=" &amp; K61 &amp; " ,vacancy=" &amp; J61 &amp; " where entityid = (select id from entity where name = '" &amp; I61 &amp; "') and year=2015;"</f>
        <v>update entity set admitted=72 ,vacancy=100 where entityid = (select id from entity where name = '鴨脷洲街坊學校') and year=2015;</v>
      </c>
    </row>
    <row r="62" spans="1:17" ht="33.75">
      <c r="A62" s="2">
        <v>1802</v>
      </c>
      <c r="B62" s="6" t="s">
        <v>96</v>
      </c>
      <c r="C62" s="6" t="s">
        <v>1049</v>
      </c>
      <c r="D62" s="3">
        <v>72</v>
      </c>
      <c r="E62" t="str">
        <f>VLOOKUP(C62, 自行Original!$A$1:$C$455, 1, FALSE)</f>
        <v>東華三院鶴山學校</v>
      </c>
      <c r="F62">
        <f>VLOOKUP(C62, 自行Original!$A$1:$C$455, 3, FALSE)</f>
        <v>50</v>
      </c>
      <c r="H62" t="str">
        <f>LEFT(A62, 2)</f>
        <v>18</v>
      </c>
      <c r="I62" t="str">
        <f>C62</f>
        <v>東華三院鶴山學校</v>
      </c>
      <c r="J62">
        <f>IF(F62*2/5=CEILING(F62*2/5, 1), F62*2, F62*2-1)</f>
        <v>100</v>
      </c>
      <c r="K62">
        <f>D62</f>
        <v>72</v>
      </c>
      <c r="L62" t="e">
        <f>VLOOKUP(A62, 借位!$A$1:$D$50, 4, FALSE)</f>
        <v>#N/A</v>
      </c>
      <c r="M62">
        <v>0</v>
      </c>
      <c r="N62" t="b">
        <f>IF(J62&gt;(K62+M62), TRUE, 0)</f>
        <v>1</v>
      </c>
      <c r="O62" s="24">
        <f>(J62-K62)/J62*100</f>
        <v>28.000000000000004</v>
      </c>
      <c r="P62" s="24">
        <f>(J62-(K62+M62))/J62*100</f>
        <v>28.000000000000004</v>
      </c>
      <c r="Q62" t="str">
        <f>"update entity set admitted=" &amp; K62 &amp; " ,vacancy=" &amp; J62 &amp; " where entityid = (select id from entity where name = '" &amp; I62 &amp; "') and year=2015;"</f>
        <v>update entity set admitted=72 ,vacancy=100 where entityid = (select id from entity where name = '東華三院鶴山學校') and year=2015;</v>
      </c>
    </row>
    <row r="63" spans="1:17" ht="33.75">
      <c r="A63" s="2">
        <v>7112</v>
      </c>
      <c r="B63" s="6" t="s">
        <v>356</v>
      </c>
      <c r="C63" s="6" t="s">
        <v>1259</v>
      </c>
      <c r="D63" s="3">
        <v>70</v>
      </c>
      <c r="E63" t="str">
        <f>VLOOKUP(C63, 自行Original!$A$1:$C$455, 1, FALSE)</f>
        <v>仁愛堂劉皇發夫人小學</v>
      </c>
      <c r="F63">
        <f>VLOOKUP(C63, 自行Original!$A$1:$C$455, 3, FALSE)</f>
        <v>50</v>
      </c>
      <c r="H63" t="str">
        <f>LEFT(A63, 2)</f>
        <v>71</v>
      </c>
      <c r="I63" t="str">
        <f>C63</f>
        <v>仁愛堂劉皇發夫人小學</v>
      </c>
      <c r="J63">
        <f>IF(F63*2/5=CEILING(F63*2/5, 1), F63*2, F63*2-1)</f>
        <v>100</v>
      </c>
      <c r="K63">
        <f>D63</f>
        <v>70</v>
      </c>
      <c r="L63" t="e">
        <f>VLOOKUP(A63, 借位!$A$1:$D$50, 4, FALSE)</f>
        <v>#N/A</v>
      </c>
      <c r="M63">
        <v>0</v>
      </c>
      <c r="N63" t="b">
        <f>IF(J63&gt;(K63+M63), TRUE, 0)</f>
        <v>1</v>
      </c>
      <c r="O63" s="24">
        <f>(J63-K63)/J63*100</f>
        <v>30</v>
      </c>
      <c r="P63" s="24">
        <f>(J63-(K63+M63))/J63*100</f>
        <v>30</v>
      </c>
      <c r="Q63" t="str">
        <f>"update entity set admitted=" &amp; K63 &amp; " ,vacancy=" &amp; J63 &amp; " where entityid = (select id from entity where name = '" &amp; I63 &amp; "') and year=2015;"</f>
        <v>update entity set admitted=70 ,vacancy=100 where entityid = (select id from entity where name = '仁愛堂劉皇發夫人小學') and year=2015;</v>
      </c>
    </row>
    <row r="64" spans="1:17" ht="33.75">
      <c r="A64" s="2">
        <v>9502</v>
      </c>
      <c r="B64" s="6" t="s">
        <v>512</v>
      </c>
      <c r="C64" s="6" t="s">
        <v>1393</v>
      </c>
      <c r="D64" s="3">
        <v>87</v>
      </c>
      <c r="E64" t="str">
        <f>VLOOKUP(C64, 自行Original!$A$1:$C$455, 1, FALSE)</f>
        <v>將軍澳官立小學</v>
      </c>
      <c r="F64">
        <f>VLOOKUP(C64, 自行Original!$A$1:$C$455, 3, FALSE)</f>
        <v>63</v>
      </c>
      <c r="H64" t="str">
        <f>LEFT(A64, 2)</f>
        <v>95</v>
      </c>
      <c r="I64" t="str">
        <f>C64</f>
        <v>將軍澳官立小學</v>
      </c>
      <c r="J64">
        <f>IF(F64*2/5=CEILING(F64*2/5, 1), F64*2, F64*2-1)</f>
        <v>125</v>
      </c>
      <c r="K64">
        <f>D64</f>
        <v>87</v>
      </c>
      <c r="L64" t="e">
        <f>VLOOKUP(A64, 借位!$A$1:$D$50, 4, FALSE)</f>
        <v>#N/A</v>
      </c>
      <c r="M64">
        <v>0</v>
      </c>
      <c r="N64" t="b">
        <f>IF(J64&gt;(K64+M64), TRUE, 0)</f>
        <v>1</v>
      </c>
      <c r="O64" s="24">
        <f>(J64-K64)/J64*100</f>
        <v>30.4</v>
      </c>
      <c r="P64" s="24">
        <f>(J64-(K64+M64))/J64*100</f>
        <v>30.4</v>
      </c>
      <c r="Q64" t="str">
        <f>"update entity set admitted=" &amp; K64 &amp; " ,vacancy=" &amp; J64 &amp; " where entityid = (select id from entity where name = '" &amp; I64 &amp; "') and year=2015;"</f>
        <v>update entity set admitted=87 ,vacancy=125 where entityid = (select id from entity where name = '將軍澳官立小學') and year=2015;</v>
      </c>
    </row>
    <row r="65" spans="1:17" ht="22.5">
      <c r="A65" s="2">
        <v>6601</v>
      </c>
      <c r="B65" s="6" t="s">
        <v>314</v>
      </c>
      <c r="C65" s="6" t="s">
        <v>1222</v>
      </c>
      <c r="D65" s="3">
        <v>69</v>
      </c>
      <c r="E65" t="str">
        <f>VLOOKUP(C65, 自行Original!$A$1:$C$455, 1, FALSE)</f>
        <v>郭怡雅神父紀念學校</v>
      </c>
      <c r="F65">
        <f>VLOOKUP(C65, 自行Original!$A$1:$C$455, 3, FALSE)</f>
        <v>50</v>
      </c>
      <c r="H65" t="str">
        <f>LEFT(A65, 2)</f>
        <v>66</v>
      </c>
      <c r="I65" t="str">
        <f>C65</f>
        <v>郭怡雅神父紀念學校</v>
      </c>
      <c r="J65">
        <f>IF(F65*2/5=CEILING(F65*2/5, 1), F65*2, F65*2-1)</f>
        <v>100</v>
      </c>
      <c r="K65">
        <f>D65</f>
        <v>69</v>
      </c>
      <c r="L65" t="e">
        <f>VLOOKUP(A65, 借位!$A$1:$D$50, 4, FALSE)</f>
        <v>#N/A</v>
      </c>
      <c r="M65">
        <v>0</v>
      </c>
      <c r="N65" t="b">
        <f>IF(J65&gt;(K65+M65), TRUE, 0)</f>
        <v>1</v>
      </c>
      <c r="O65" s="24">
        <f>(J65-K65)/J65*100</f>
        <v>31</v>
      </c>
      <c r="P65" s="24">
        <f>(J65-(K65+M65))/J65*100</f>
        <v>31</v>
      </c>
      <c r="Q65" t="str">
        <f>"update entity set admitted=" &amp; K65 &amp; " ,vacancy=" &amp; J65 &amp; " where entityid = (select id from entity where name = '" &amp; I65 &amp; "') and year=2015;"</f>
        <v>update entity set admitted=69 ,vacancy=100 where entityid = (select id from entity where name = '郭怡雅神父紀念學校') and year=2015;</v>
      </c>
    </row>
    <row r="66" spans="1:17" ht="55.5">
      <c r="A66" s="2">
        <v>8911</v>
      </c>
      <c r="B66" s="6" t="s">
        <v>494</v>
      </c>
      <c r="C66" s="6" t="s">
        <v>1460</v>
      </c>
      <c r="D66" s="3">
        <v>86</v>
      </c>
      <c r="E66" t="str">
        <f>VLOOKUP(C66, 自行Original!$A$1:$C$455, 1, FALSE)</f>
        <v>香港九龍塘基督教中華宣道會台山陳元喜小學</v>
      </c>
      <c r="F66">
        <f>VLOOKUP(C66, 自行Original!$A$1:$C$455, 3, FALSE)</f>
        <v>63</v>
      </c>
      <c r="H66" t="str">
        <f>LEFT(A66, 2)</f>
        <v>89</v>
      </c>
      <c r="I66" t="str">
        <f>C66</f>
        <v>香港九龍塘基督教中華宣道會台山陳元喜小學</v>
      </c>
      <c r="J66">
        <f>IF(F66*2/5=CEILING(F66*2/5, 1), F66*2, F66*2-1)</f>
        <v>125</v>
      </c>
      <c r="K66">
        <f>D66</f>
        <v>86</v>
      </c>
      <c r="L66" t="e">
        <f>VLOOKUP(A66, 借位!$A$1:$D$50, 4, FALSE)</f>
        <v>#N/A</v>
      </c>
      <c r="M66">
        <v>0</v>
      </c>
      <c r="N66" t="b">
        <f>IF(J66&gt;(K66+M66), TRUE, 0)</f>
        <v>1</v>
      </c>
      <c r="O66" s="24">
        <f>(J66-K66)/J66*100</f>
        <v>31.2</v>
      </c>
      <c r="P66" s="24">
        <f>(J66-(K66+M66))/J66*100</f>
        <v>31.2</v>
      </c>
      <c r="Q66" t="str">
        <f>"update entity set admitted=" &amp; K66 &amp; " ,vacancy=" &amp; J66 &amp; " where entityid = (select id from entity where name = '" &amp; I66 &amp; "') and year=2015;"</f>
        <v>update entity set admitted=86 ,vacancy=125 where entityid = (select id from entity where name = '香港九龍塘基督教中華宣道會台山陳元喜小學') and year=2015;</v>
      </c>
    </row>
    <row r="67" spans="1:17" ht="33.75">
      <c r="A67" s="2">
        <v>9807</v>
      </c>
      <c r="B67" s="6" t="s">
        <v>543</v>
      </c>
      <c r="C67" s="6" t="s">
        <v>1422</v>
      </c>
      <c r="D67" s="3">
        <v>86</v>
      </c>
      <c r="E67" t="str">
        <f>VLOOKUP(C67, 自行Original!$A$1:$C$455, 1, FALSE)</f>
        <v>香港教育工作者聯會黃楚標學校</v>
      </c>
      <c r="F67">
        <f>VLOOKUP(C67, 自行Original!$A$1:$C$455, 3, FALSE)</f>
        <v>63</v>
      </c>
      <c r="H67" t="str">
        <f>LEFT(A67, 2)</f>
        <v>98</v>
      </c>
      <c r="I67" t="str">
        <f>C67</f>
        <v>香港教育工作者聯會黃楚標學校</v>
      </c>
      <c r="J67">
        <f>IF(F67*2/5=CEILING(F67*2/5, 1), F67*2, F67*2-1)</f>
        <v>125</v>
      </c>
      <c r="K67">
        <f>D67</f>
        <v>86</v>
      </c>
      <c r="L67" t="e">
        <f>VLOOKUP(A67, 借位!$A$1:$D$50, 4, FALSE)</f>
        <v>#N/A</v>
      </c>
      <c r="M67">
        <v>0</v>
      </c>
      <c r="N67" t="b">
        <f>IF(J67&gt;(K67+M67), TRUE, 0)</f>
        <v>1</v>
      </c>
      <c r="O67" s="24">
        <f>(J67-K67)/J67*100</f>
        <v>31.2</v>
      </c>
      <c r="P67" s="24">
        <f>(J67-(K67+M67))/J67*100</f>
        <v>31.2</v>
      </c>
      <c r="Q67" t="str">
        <f>"update entity set admitted=" &amp; K67 &amp; " ,vacancy=" &amp; J67 &amp; " where entityid = (select id from entity where name = '" &amp; I67 &amp; "') and year=2015;"</f>
        <v>update entity set admitted=86 ,vacancy=125 where entityid = (select id from entity where name = '香港教育工作者聯會黃楚標學校') and year=2015;</v>
      </c>
    </row>
    <row r="68" spans="1:17" ht="33.75">
      <c r="A68" s="2">
        <v>1205</v>
      </c>
      <c r="B68" s="6" t="s">
        <v>56</v>
      </c>
      <c r="C68" s="6" t="s">
        <v>1013</v>
      </c>
      <c r="D68" s="3">
        <v>51</v>
      </c>
      <c r="E68" t="str">
        <f>VLOOKUP(C68, 自行Original!$A$1:$C$455, 1, FALSE)</f>
        <v>保良局金銀業貿易場張凝文學校</v>
      </c>
      <c r="F68" s="30">
        <f>VLOOKUP(C68, 自行Original!$A$1:$C$455, 3, FALSE)</f>
        <v>38</v>
      </c>
      <c r="H68" t="str">
        <f>LEFT(A68, 2)</f>
        <v>12</v>
      </c>
      <c r="I68" t="str">
        <f>C68</f>
        <v>保良局金銀業貿易場張凝文學校</v>
      </c>
      <c r="J68">
        <f>IF(F68*2/5=CEILING(F68*2/5, 1), F68*2, F68*2-1)</f>
        <v>75</v>
      </c>
      <c r="K68">
        <f>D68</f>
        <v>51</v>
      </c>
      <c r="L68" t="e">
        <f>VLOOKUP(A68, 借位!$A$1:$D$50, 4, FALSE)</f>
        <v>#N/A</v>
      </c>
      <c r="M68">
        <v>0</v>
      </c>
      <c r="N68" t="b">
        <f>IF(J68&gt;(K68+M68), TRUE, 0)</f>
        <v>1</v>
      </c>
      <c r="O68" s="24">
        <f>(J68-K68)/J68*100</f>
        <v>32</v>
      </c>
      <c r="P68" s="24">
        <f>(J68-(K68+M68))/J68*100</f>
        <v>32</v>
      </c>
      <c r="Q68" t="str">
        <f>"update entity set admitted=" &amp; K68 &amp; " ,vacancy=" &amp; J68 &amp; " where entityid = (select id from entity where name = '" &amp; I68 &amp; "') and year=2015;"</f>
        <v>update entity set admitted=51 ,vacancy=75 where entityid = (select id from entity where name = '保良局金銀業貿易場張凝文學校') and year=2015;</v>
      </c>
    </row>
    <row r="69" spans="1:17" ht="33.75">
      <c r="A69" s="2">
        <v>1402</v>
      </c>
      <c r="B69" s="6" t="s">
        <v>69</v>
      </c>
      <c r="C69" s="6" t="s">
        <v>1030</v>
      </c>
      <c r="D69" s="3">
        <v>68</v>
      </c>
      <c r="E69" t="str">
        <f>VLOOKUP(C69, 自行Original!$A$1:$C$455, 1, FALSE)</f>
        <v>北角官立小學（雲景道）</v>
      </c>
      <c r="F69">
        <f>VLOOKUP(C69, 自行Original!$A$1:$C$455, 3, FALSE)</f>
        <v>50</v>
      </c>
      <c r="H69" t="str">
        <f>LEFT(A69, 2)</f>
        <v>14</v>
      </c>
      <c r="I69" t="str">
        <f>C69</f>
        <v>北角官立小學（雲景道）</v>
      </c>
      <c r="J69">
        <f>IF(F69*2/5=CEILING(F69*2/5, 1), F69*2, F69*2-1)</f>
        <v>100</v>
      </c>
      <c r="K69">
        <f>D69</f>
        <v>68</v>
      </c>
      <c r="L69" t="e">
        <f>VLOOKUP(A69, 借位!$A$1:$D$50, 4, FALSE)</f>
        <v>#N/A</v>
      </c>
      <c r="M69">
        <v>0</v>
      </c>
      <c r="N69" t="b">
        <f>IF(J69&gt;(K69+M69), TRUE, 0)</f>
        <v>1</v>
      </c>
      <c r="O69" s="24">
        <f>(J69-K69)/J69*100</f>
        <v>32</v>
      </c>
      <c r="P69" s="24">
        <f>(J69-(K69+M69))/J69*100</f>
        <v>32</v>
      </c>
      <c r="Q69" t="str">
        <f>"update entity set admitted=" &amp; K69 &amp; " ,vacancy=" &amp; J69 &amp; " where entityid = (select id from entity where name = '" &amp; I69 &amp; "') and year=2015;"</f>
        <v>update entity set admitted=68 ,vacancy=100 where entityid = (select id from entity where name = '北角官立小學（雲景道）') and year=2015;</v>
      </c>
    </row>
    <row r="70" spans="1:17" ht="33.75">
      <c r="A70" s="2">
        <v>3205</v>
      </c>
      <c r="B70" s="6" t="s">
        <v>121</v>
      </c>
      <c r="C70" s="6" t="s">
        <v>1069</v>
      </c>
      <c r="D70" s="3">
        <v>68</v>
      </c>
      <c r="E70" t="str">
        <f>VLOOKUP(C70, 自行Original!$A$1:$C$455, 1, FALSE)</f>
        <v>塘尾道官立小學</v>
      </c>
      <c r="F70">
        <f>VLOOKUP(C70, 自行Original!$A$1:$C$455, 3, FALSE)</f>
        <v>50</v>
      </c>
      <c r="H70" t="str">
        <f>LEFT(A70, 2)</f>
        <v>32</v>
      </c>
      <c r="I70" t="str">
        <f>C70</f>
        <v>塘尾道官立小學</v>
      </c>
      <c r="J70">
        <f>IF(F70*2/5=CEILING(F70*2/5, 1), F70*2, F70*2-1)</f>
        <v>100</v>
      </c>
      <c r="K70">
        <f>D70</f>
        <v>68</v>
      </c>
      <c r="L70" t="e">
        <f>VLOOKUP(A70, 借位!$A$1:$D$50, 4, FALSE)</f>
        <v>#N/A</v>
      </c>
      <c r="M70">
        <v>0</v>
      </c>
      <c r="N70" t="b">
        <f>IF(J70&gt;(K70+M70), TRUE, 0)</f>
        <v>1</v>
      </c>
      <c r="O70" s="24">
        <f>(J70-K70)/J70*100</f>
        <v>32</v>
      </c>
      <c r="P70" s="24">
        <f>(J70-(K70+M70))/J70*100</f>
        <v>32</v>
      </c>
      <c r="Q70" t="str">
        <f>"update entity set admitted=" &amp; K70 &amp; " ,vacancy=" &amp; J70 &amp; " where entityid = (select id from entity where name = '" &amp; I70 &amp; "') and year=2015;"</f>
        <v>update entity set admitted=68 ,vacancy=100 where entityid = (select id from entity where name = '塘尾道官立小學') and year=2015;</v>
      </c>
    </row>
    <row r="71" spans="1:17" ht="33.75">
      <c r="A71" s="2">
        <v>3406</v>
      </c>
      <c r="B71" s="6" t="s">
        <v>130</v>
      </c>
      <c r="C71" s="6" t="s">
        <v>1085</v>
      </c>
      <c r="D71" s="3">
        <v>34</v>
      </c>
      <c r="E71" t="str">
        <f>VLOOKUP(C71, 自行Original!$A$1:$C$455, 1, FALSE)</f>
        <v>基督教香港信義會紅磡信義學校</v>
      </c>
      <c r="F71">
        <f>VLOOKUP(C71, 自行Original!$A$1:$C$455, 3, FALSE)</f>
        <v>25</v>
      </c>
      <c r="H71" t="str">
        <f>LEFT(A71, 2)</f>
        <v>34</v>
      </c>
      <c r="I71" t="str">
        <f>C71</f>
        <v>基督教香港信義會紅磡信義學校</v>
      </c>
      <c r="J71">
        <f>IF(F71*2/5=CEILING(F71*2/5, 1), F71*2, F71*2-1)</f>
        <v>50</v>
      </c>
      <c r="K71">
        <f>D71</f>
        <v>34</v>
      </c>
      <c r="L71" t="e">
        <f>VLOOKUP(A71, 借位!$A$1:$D$50, 4, FALSE)</f>
        <v>#N/A</v>
      </c>
      <c r="M71">
        <v>0</v>
      </c>
      <c r="N71" t="b">
        <f>IF(J71&gt;(K71+M71), TRUE, 0)</f>
        <v>1</v>
      </c>
      <c r="O71" s="24">
        <f>(J71-K71)/J71*100</f>
        <v>32</v>
      </c>
      <c r="P71" s="24">
        <f>(J71-(K71+M71))/J71*100</f>
        <v>32</v>
      </c>
      <c r="Q71" t="str">
        <f>"update entity set admitted=" &amp; K71 &amp; " ,vacancy=" &amp; J71 &amp; " where entityid = (select id from entity where name = '" &amp; I71 &amp; "') and year=2015;"</f>
        <v>update entity set admitted=34 ,vacancy=50 where entityid = (select id from entity where name = '基督教香港信義會紅磡信義學校') and year=2015;</v>
      </c>
    </row>
    <row r="72" spans="1:17" ht="33.75">
      <c r="A72" s="2">
        <v>7003</v>
      </c>
      <c r="B72" s="6" t="s">
        <v>328</v>
      </c>
      <c r="C72" s="6" t="s">
        <v>1248</v>
      </c>
      <c r="D72" s="3">
        <v>68</v>
      </c>
      <c r="E72" t="str">
        <f>VLOOKUP(C72, 自行Original!$A$1:$C$455, 1, FALSE)</f>
        <v>柏立基教育學院校友會何壽基學校</v>
      </c>
      <c r="F72">
        <f>VLOOKUP(C72, 自行Original!$A$1:$C$455, 3, FALSE)</f>
        <v>50</v>
      </c>
      <c r="H72" t="str">
        <f>LEFT(A72, 2)</f>
        <v>70</v>
      </c>
      <c r="I72" t="str">
        <f>C72</f>
        <v>柏立基教育學院校友會何壽基學校</v>
      </c>
      <c r="J72">
        <f>IF(F72*2/5=CEILING(F72*2/5, 1), F72*2, F72*2-1)</f>
        <v>100</v>
      </c>
      <c r="K72">
        <f>D72</f>
        <v>68</v>
      </c>
      <c r="L72" t="e">
        <f>VLOOKUP(A72, 借位!$A$1:$D$50, 4, FALSE)</f>
        <v>#N/A</v>
      </c>
      <c r="M72">
        <v>0</v>
      </c>
      <c r="N72" t="b">
        <f>IF(J72&gt;(K72+M72), TRUE, 0)</f>
        <v>1</v>
      </c>
      <c r="O72" s="24">
        <f>(J72-K72)/J72*100</f>
        <v>32</v>
      </c>
      <c r="P72" s="24">
        <f>(J72-(K72+M72))/J72*100</f>
        <v>32</v>
      </c>
      <c r="Q72" t="str">
        <f>"update entity set admitted=" &amp; K72 &amp; " ,vacancy=" &amp; J72 &amp; " where entityid = (select id from entity where name = '" &amp; I72 &amp; "') and year=2015;"</f>
        <v>update entity set admitted=68 ,vacancy=100 where entityid = (select id from entity where name = '柏立基教育學院校友會何壽基學校') and year=2015;</v>
      </c>
    </row>
    <row r="73" spans="1:17" ht="22.5">
      <c r="A73" s="2">
        <v>7103</v>
      </c>
      <c r="B73" s="6" t="s">
        <v>347</v>
      </c>
      <c r="C73" s="6" t="s">
        <v>1254</v>
      </c>
      <c r="D73" s="3">
        <v>68</v>
      </c>
      <c r="E73" t="str">
        <f>VLOOKUP(C73, 自行Original!$A$1:$C$455, 1, FALSE)</f>
        <v>伊斯蘭學校</v>
      </c>
      <c r="F73">
        <f>VLOOKUP(C73, 自行Original!$A$1:$C$455, 3, FALSE)</f>
        <v>50</v>
      </c>
      <c r="H73" t="str">
        <f>LEFT(A73, 2)</f>
        <v>71</v>
      </c>
      <c r="I73" t="str">
        <f>C73</f>
        <v>伊斯蘭學校</v>
      </c>
      <c r="J73">
        <f>IF(F73*2/5=CEILING(F73*2/5, 1), F73*2, F73*2-1)</f>
        <v>100</v>
      </c>
      <c r="K73">
        <f>D73</f>
        <v>68</v>
      </c>
      <c r="L73" t="e">
        <f>VLOOKUP(A73, 借位!$A$1:$D$50, 4, FALSE)</f>
        <v>#N/A</v>
      </c>
      <c r="M73">
        <v>0</v>
      </c>
      <c r="N73" t="b">
        <f>IF(J73&gt;(K73+M73), TRUE, 0)</f>
        <v>1</v>
      </c>
      <c r="O73" s="24">
        <f>(J73-K73)/J73*100</f>
        <v>32</v>
      </c>
      <c r="P73" s="24">
        <f>(J73-(K73+M73))/J73*100</f>
        <v>32</v>
      </c>
      <c r="Q73" t="str">
        <f>"update entity set admitted=" &amp; K73 &amp; " ,vacancy=" &amp; J73 &amp; " where entityid = (select id from entity where name = '" &amp; I73 &amp; "') and year=2015;"</f>
        <v>update entity set admitted=68 ,vacancy=100 where entityid = (select id from entity where name = '伊斯蘭學校') and year=2015;</v>
      </c>
    </row>
    <row r="74" spans="1:17" ht="22.5">
      <c r="A74" s="2">
        <v>6602</v>
      </c>
      <c r="B74" s="6" t="s">
        <v>315</v>
      </c>
      <c r="C74" s="6" t="s">
        <v>1227</v>
      </c>
      <c r="D74" s="3">
        <v>45</v>
      </c>
      <c r="E74" t="str">
        <f>VLOOKUP(C74, 自行Original!$A$1:$C$455, 1, FALSE)</f>
        <v>東華三院黃士心小學</v>
      </c>
      <c r="F74">
        <f>VLOOKUP(C74, 自行Original!$A$1:$C$455, 3, FALSE)</f>
        <v>50</v>
      </c>
      <c r="H74" t="str">
        <f>LEFT(A74, 2)</f>
        <v>66</v>
      </c>
      <c r="I74" t="str">
        <f>C74</f>
        <v>東華三院黃士心小學</v>
      </c>
      <c r="J74">
        <f>IF(F74*2/5=CEILING(F74*2/5, 1), F74*2, F74*2-1)</f>
        <v>100</v>
      </c>
      <c r="K74">
        <f>D74</f>
        <v>45</v>
      </c>
      <c r="L74">
        <f>VLOOKUP(A74, 借位!$A$1:$D$50, 4, FALSE)</f>
        <v>22</v>
      </c>
      <c r="M74">
        <v>22</v>
      </c>
      <c r="N74" t="b">
        <f>IF(J74&gt;(K74+M74), TRUE, 0)</f>
        <v>1</v>
      </c>
      <c r="O74" s="24">
        <f>(J74-K74)/J74*100</f>
        <v>55.000000000000007</v>
      </c>
      <c r="P74" s="24">
        <f>(J74-(K74+M74))/J74*100</f>
        <v>33</v>
      </c>
      <c r="Q74" t="str">
        <f>"update entity set admitted=" &amp; K74 &amp; " ,vacancy=" &amp; J74 &amp; " where entityid = (select id from entity where name = '" &amp; I74 &amp; "') and year=2015;"</f>
        <v>update entity set admitted=45 ,vacancy=100 where entityid = (select id from entity where name = '東華三院黃士心小學') and year=2015;</v>
      </c>
    </row>
    <row r="75" spans="1:17" ht="22.5">
      <c r="A75" s="2">
        <v>7011</v>
      </c>
      <c r="B75" s="6" t="s">
        <v>336</v>
      </c>
      <c r="C75" s="6" t="s">
        <v>1237</v>
      </c>
      <c r="D75" s="3">
        <v>67</v>
      </c>
      <c r="E75" t="str">
        <f>VLOOKUP(C75, 自行Original!$A$1:$C$455, 1, FALSE)</f>
        <v>仁德天主教小學</v>
      </c>
      <c r="F75">
        <f>VLOOKUP(C75, 自行Original!$A$1:$C$455, 3, FALSE)</f>
        <v>50</v>
      </c>
      <c r="H75" t="str">
        <f>LEFT(A75, 2)</f>
        <v>70</v>
      </c>
      <c r="I75" t="str">
        <f>C75</f>
        <v>仁德天主教小學</v>
      </c>
      <c r="J75">
        <f>IF(F75*2/5=CEILING(F75*2/5, 1), F75*2, F75*2-1)</f>
        <v>100</v>
      </c>
      <c r="K75">
        <f>D75</f>
        <v>67</v>
      </c>
      <c r="L75" t="e">
        <f>VLOOKUP(A75, 借位!$A$1:$D$50, 4, FALSE)</f>
        <v>#N/A</v>
      </c>
      <c r="M75">
        <v>0</v>
      </c>
      <c r="N75" t="b">
        <f>IF(J75&gt;(K75+M75), TRUE, 0)</f>
        <v>1</v>
      </c>
      <c r="O75" s="24">
        <f>(J75-K75)/J75*100</f>
        <v>33</v>
      </c>
      <c r="P75" s="24">
        <f>(J75-(K75+M75))/J75*100</f>
        <v>33</v>
      </c>
      <c r="Q75" t="str">
        <f>"update entity set admitted=" &amp; K75 &amp; " ,vacancy=" &amp; J75 &amp; " where entityid = (select id from entity where name = '" &amp; I75 &amp; "') and year=2015;"</f>
        <v>update entity set admitted=67 ,vacancy=100 where entityid = (select id from entity where name = '仁德天主教小學') and year=2015;</v>
      </c>
    </row>
    <row r="76" spans="1:17" ht="45">
      <c r="A76" s="2">
        <v>9106</v>
      </c>
      <c r="B76" s="6" t="s">
        <v>500</v>
      </c>
      <c r="C76" s="6" t="s">
        <v>1377</v>
      </c>
      <c r="D76" s="3">
        <v>67</v>
      </c>
      <c r="E76" t="str">
        <f>VLOOKUP(C76, 自行Original!$A$1:$C$455, 1, FALSE)</f>
        <v>基督教香港信義會禾輋信義學校</v>
      </c>
      <c r="F76">
        <f>VLOOKUP(C76, 自行Original!$A$1:$C$455, 3, FALSE)</f>
        <v>50</v>
      </c>
      <c r="H76" t="str">
        <f>LEFT(A76, 2)</f>
        <v>91</v>
      </c>
      <c r="I76" t="str">
        <f>C76</f>
        <v>基督教香港信義會禾輋信義學校</v>
      </c>
      <c r="J76">
        <f>IF(F76*2/5=CEILING(F76*2/5, 1), F76*2, F76*2-1)</f>
        <v>100</v>
      </c>
      <c r="K76">
        <f>D76</f>
        <v>67</v>
      </c>
      <c r="L76" t="e">
        <f>VLOOKUP(A76, 借位!$A$1:$D$50, 4, FALSE)</f>
        <v>#N/A</v>
      </c>
      <c r="M76">
        <v>0</v>
      </c>
      <c r="N76" t="b">
        <f>IF(J76&gt;(K76+M76), TRUE, 0)</f>
        <v>1</v>
      </c>
      <c r="O76" s="24">
        <f>(J76-K76)/J76*100</f>
        <v>33</v>
      </c>
      <c r="P76" s="24">
        <f>(J76-(K76+M76))/J76*100</f>
        <v>33</v>
      </c>
      <c r="Q76" t="str">
        <f>"update entity set admitted=" &amp; K76 &amp; " ,vacancy=" &amp; J76 &amp; " where entityid = (select id from entity where name = '" &amp; I76 &amp; "') and year=2015;"</f>
        <v>update entity set admitted=67 ,vacancy=100 where entityid = (select id from entity where name = '基督教香港信義會禾輋信義學校') and year=2015;</v>
      </c>
    </row>
    <row r="77" spans="1:17" ht="22.5">
      <c r="A77" s="2">
        <v>7006</v>
      </c>
      <c r="B77" s="6" t="s">
        <v>331</v>
      </c>
      <c r="C77" s="6" t="s">
        <v>1236</v>
      </c>
      <c r="D77" s="3">
        <v>83</v>
      </c>
      <c r="E77" t="str">
        <f>VLOOKUP(C77, 自行Original!$A$1:$C$455, 1, FALSE)</f>
        <v>台山商會學校</v>
      </c>
      <c r="F77">
        <f>VLOOKUP(C77, 自行Original!$A$1:$C$455, 3, FALSE)</f>
        <v>63</v>
      </c>
      <c r="H77" t="str">
        <f>LEFT(A77, 2)</f>
        <v>70</v>
      </c>
      <c r="I77" t="str">
        <f>C77</f>
        <v>台山商會學校</v>
      </c>
      <c r="J77">
        <f>IF(F77*2/5=CEILING(F77*2/5, 1), F77*2, F77*2-1)</f>
        <v>125</v>
      </c>
      <c r="K77">
        <f>D77</f>
        <v>83</v>
      </c>
      <c r="L77" t="e">
        <f>VLOOKUP(A77, 借位!$A$1:$D$50, 4, FALSE)</f>
        <v>#N/A</v>
      </c>
      <c r="M77">
        <v>0</v>
      </c>
      <c r="N77" t="b">
        <f>IF(J77&gt;(K77+M77), TRUE, 0)</f>
        <v>1</v>
      </c>
      <c r="O77" s="24">
        <f>(J77-K77)/J77*100</f>
        <v>33.6</v>
      </c>
      <c r="P77" s="24">
        <f>(J77-(K77+M77))/J77*100</f>
        <v>33.6</v>
      </c>
      <c r="Q77" t="str">
        <f>"update entity set admitted=" &amp; K77 &amp; " ,vacancy=" &amp; J77 &amp; " where entityid = (select id from entity where name = '" &amp; I77 &amp; "') and year=2015;"</f>
        <v>update entity set admitted=83 ,vacancy=125 where entityid = (select id from entity where name = '台山商會學校') and year=2015;</v>
      </c>
    </row>
    <row r="78" spans="1:17" ht="22.5">
      <c r="A78" s="2">
        <v>3201</v>
      </c>
      <c r="B78" s="6" t="s">
        <v>117</v>
      </c>
      <c r="C78" s="6" t="s">
        <v>1070</v>
      </c>
      <c r="D78" s="3">
        <v>33</v>
      </c>
      <c r="E78" t="str">
        <f>VLOOKUP(C78, 自行Original!$A$1:$C$455, 1, FALSE)</f>
        <v>鮮魚行學校</v>
      </c>
      <c r="F78">
        <f>VLOOKUP(C78, 自行Original!$A$1:$C$455, 3, FALSE)</f>
        <v>25</v>
      </c>
      <c r="H78" t="str">
        <f>LEFT(A78, 2)</f>
        <v>32</v>
      </c>
      <c r="I78" t="str">
        <f>C78</f>
        <v>鮮魚行學校</v>
      </c>
      <c r="J78">
        <f>IF(F78*2/5=CEILING(F78*2/5, 1), F78*2, F78*2-1)</f>
        <v>50</v>
      </c>
      <c r="K78">
        <f>D78</f>
        <v>33</v>
      </c>
      <c r="L78" t="e">
        <f>VLOOKUP(A78, 借位!$A$1:$D$50, 4, FALSE)</f>
        <v>#N/A</v>
      </c>
      <c r="M78">
        <v>0</v>
      </c>
      <c r="N78" t="b">
        <f>IF(J78&gt;(K78+M78), TRUE, 0)</f>
        <v>1</v>
      </c>
      <c r="O78" s="24">
        <f>(J78-K78)/J78*100</f>
        <v>34</v>
      </c>
      <c r="P78" s="24">
        <f>(J78-(K78+M78))/J78*100</f>
        <v>34</v>
      </c>
      <c r="Q78" t="str">
        <f>"update entity set admitted=" &amp; K78 &amp; " ,vacancy=" &amp; J78 &amp; " where entityid = (select id from entity where name = '" &amp; I78 &amp; "') and year=2015;"</f>
        <v>update entity set admitted=33 ,vacancy=50 where entityid = (select id from entity where name = '鮮魚行學校') and year=2015;</v>
      </c>
    </row>
    <row r="79" spans="1:17" ht="22.5">
      <c r="A79" s="2">
        <v>8807</v>
      </c>
      <c r="B79" s="6" t="s">
        <v>479</v>
      </c>
      <c r="C79" s="6" t="s">
        <v>1354</v>
      </c>
      <c r="D79" s="3">
        <v>65</v>
      </c>
      <c r="E79" t="str">
        <f>VLOOKUP(C79, 自行Original!$A$1:$C$455, 1, FALSE)</f>
        <v>循理會美林小學</v>
      </c>
      <c r="F79">
        <f>VLOOKUP(C79, 自行Original!$A$1:$C$455, 3, FALSE)</f>
        <v>50</v>
      </c>
      <c r="H79" t="str">
        <f>LEFT(A79, 2)</f>
        <v>88</v>
      </c>
      <c r="I79" t="str">
        <f>C79</f>
        <v>循理會美林小學</v>
      </c>
      <c r="J79">
        <f>IF(F79*2/5=CEILING(F79*2/5, 1), F79*2, F79*2-1)</f>
        <v>100</v>
      </c>
      <c r="K79">
        <f>D79</f>
        <v>65</v>
      </c>
      <c r="L79" t="e">
        <f>VLOOKUP(A79, 借位!$A$1:$D$50, 4, FALSE)</f>
        <v>#N/A</v>
      </c>
      <c r="M79">
        <v>0</v>
      </c>
      <c r="N79" t="b">
        <f>IF(J79&gt;(K79+M79), TRUE, 0)</f>
        <v>1</v>
      </c>
      <c r="O79" s="24">
        <f>(J79-K79)/J79*100</f>
        <v>35</v>
      </c>
      <c r="P79" s="24">
        <f>(J79-(K79+M79))/J79*100</f>
        <v>35</v>
      </c>
      <c r="Q79" t="str">
        <f>"update entity set admitted=" &amp; K79 &amp; " ,vacancy=" &amp; J79 &amp; " where entityid = (select id from entity where name = '" &amp; I79 &amp; "') and year=2015;"</f>
        <v>update entity set admitted=65 ,vacancy=100 where entityid = (select id from entity where name = '循理會美林小學') and year=2015;</v>
      </c>
    </row>
    <row r="80" spans="1:17" ht="45">
      <c r="A80" s="2">
        <v>1614</v>
      </c>
      <c r="B80" s="6" t="s">
        <v>93</v>
      </c>
      <c r="C80" s="6" t="s">
        <v>1046</v>
      </c>
      <c r="D80" s="3">
        <v>64</v>
      </c>
      <c r="E80" t="str">
        <f>VLOOKUP(C80, 自行Original!$A$1:$C$455, 1, FALSE)</f>
        <v>救世軍中原慈善基金學校</v>
      </c>
      <c r="F80">
        <f>VLOOKUP(C80, 自行Original!$A$1:$C$455, 3, FALSE)</f>
        <v>50</v>
      </c>
      <c r="H80" t="str">
        <f>LEFT(A80, 2)</f>
        <v>16</v>
      </c>
      <c r="I80" t="str">
        <f>C80</f>
        <v>救世軍中原慈善基金學校</v>
      </c>
      <c r="J80">
        <f>IF(F80*2/5=CEILING(F80*2/5, 1), F80*2, F80*2-1)</f>
        <v>100</v>
      </c>
      <c r="K80">
        <f>D80</f>
        <v>64</v>
      </c>
      <c r="L80" t="e">
        <f>VLOOKUP(A80, 借位!$A$1:$D$50, 4, FALSE)</f>
        <v>#N/A</v>
      </c>
      <c r="M80">
        <v>0</v>
      </c>
      <c r="N80" t="b">
        <f>IF(J80&gt;(K80+M80), TRUE, 0)</f>
        <v>1</v>
      </c>
      <c r="O80" s="24">
        <f>(J80-K80)/J80*100</f>
        <v>36</v>
      </c>
      <c r="P80" s="24">
        <f>(J80-(K80+M80))/J80*100</f>
        <v>36</v>
      </c>
      <c r="Q80" t="str">
        <f>"update entity set admitted=" &amp; K80 &amp; " ,vacancy=" &amp; J80 &amp; " where entityid = (select id from entity where name = '" &amp; I80 &amp; "') and year=2015;"</f>
        <v>update entity set admitted=64 ,vacancy=100 where entityid = (select id from entity where name = '救世軍中原慈善基金學校') and year=2015;</v>
      </c>
    </row>
    <row r="81" spans="1:17" ht="22.5">
      <c r="A81" s="2">
        <v>4010</v>
      </c>
      <c r="B81" s="6" t="s">
        <v>166</v>
      </c>
      <c r="C81" s="6" t="s">
        <v>1108</v>
      </c>
      <c r="D81" s="3">
        <v>32</v>
      </c>
      <c r="E81" t="str">
        <f>VLOOKUP(C81, 自行Original!$A$1:$C$455, 1, FALSE)</f>
        <v>深水埔街坊福利會小學</v>
      </c>
      <c r="F81">
        <f>VLOOKUP(C81, 自行Original!$A$1:$C$455, 3, FALSE)</f>
        <v>25</v>
      </c>
      <c r="H81" t="str">
        <f>LEFT(A81, 2)</f>
        <v>40</v>
      </c>
      <c r="I81" t="str">
        <f>C81</f>
        <v>深水埔街坊福利會小學</v>
      </c>
      <c r="J81">
        <f>IF(F81*2/5=CEILING(F81*2/5, 1), F81*2, F81*2-1)</f>
        <v>50</v>
      </c>
      <c r="K81">
        <f>D81</f>
        <v>32</v>
      </c>
      <c r="L81" t="e">
        <f>VLOOKUP(A81, 借位!$A$1:$D$50, 4, FALSE)</f>
        <v>#N/A</v>
      </c>
      <c r="M81">
        <v>0</v>
      </c>
      <c r="N81" t="b">
        <f>IF(J81&gt;(K81+M81), TRUE, 0)</f>
        <v>1</v>
      </c>
      <c r="O81" s="24">
        <f>(J81-K81)/J81*100</f>
        <v>36</v>
      </c>
      <c r="P81" s="24">
        <f>(J81-(K81+M81))/J81*100</f>
        <v>36</v>
      </c>
      <c r="Q81" t="str">
        <f>"update entity set admitted=" &amp; K81 &amp; " ,vacancy=" &amp; J81 &amp; " where entityid = (select id from entity where name = '" &amp; I81 &amp; "') and year=2015;"</f>
        <v>update entity set admitted=32 ,vacancy=50 where entityid = (select id from entity where name = '深水埔街坊福利會小學') and year=2015;</v>
      </c>
    </row>
    <row r="82" spans="1:17">
      <c r="A82" s="2">
        <v>6605</v>
      </c>
      <c r="B82" s="9" t="s">
        <v>318</v>
      </c>
      <c r="C82" s="9" t="s">
        <v>1226</v>
      </c>
      <c r="D82" s="3">
        <v>42</v>
      </c>
      <c r="E82" t="str">
        <f>VLOOKUP(C82, 自行Original!$A$1:$C$455, 1, FALSE)</f>
        <v>中華傳道會呂明才小學</v>
      </c>
      <c r="F82">
        <f>VLOOKUP(C82, 自行Original!$A$1:$C$455, 3, FALSE)</f>
        <v>50</v>
      </c>
      <c r="H82" t="str">
        <f>LEFT(A82, 2)</f>
        <v>66</v>
      </c>
      <c r="I82" t="str">
        <f>C82</f>
        <v>中華傳道會呂明才小學</v>
      </c>
      <c r="J82">
        <f>IF(F82*2/5=CEILING(F82*2/5, 1), F82*2, F82*2-1)</f>
        <v>100</v>
      </c>
      <c r="K82">
        <f>D82</f>
        <v>42</v>
      </c>
      <c r="L82">
        <f>VLOOKUP(A82, 借位!$A$1:$D$50, 4, FALSE)</f>
        <v>20</v>
      </c>
      <c r="M82">
        <v>20</v>
      </c>
      <c r="N82" t="b">
        <f>IF(J82&gt;(K82+M82), TRUE, 0)</f>
        <v>1</v>
      </c>
      <c r="O82" s="24">
        <f>(J82-K82)/J82*100</f>
        <v>57.999999999999993</v>
      </c>
      <c r="P82" s="24">
        <f>(J82-(K82+M82))/J82*100</f>
        <v>38</v>
      </c>
      <c r="Q82" t="str">
        <f>"update entity set admitted=" &amp; K82 &amp; " ,vacancy=" &amp; J82 &amp; " where entityid = (select id from entity where name = '" &amp; I82 &amp; "') and year=2015;"</f>
        <v>update entity set admitted=42 ,vacancy=100 where entityid = (select id from entity where name = '中華傳道會呂明才小學') and year=2015;</v>
      </c>
    </row>
    <row r="83" spans="1:17" ht="22.5">
      <c r="A83" s="2">
        <v>3101</v>
      </c>
      <c r="B83" s="6" t="s">
        <v>106</v>
      </c>
      <c r="C83" s="6" t="s">
        <v>1060</v>
      </c>
      <c r="D83" s="3">
        <v>62</v>
      </c>
      <c r="E83" t="str">
        <f>VLOOKUP(C83, 自行Original!$A$1:$C$455, 1, FALSE)</f>
        <v>佐敦道官立小學</v>
      </c>
      <c r="F83">
        <f>VLOOKUP(C83, 自行Original!$A$1:$C$455, 3, FALSE)</f>
        <v>50</v>
      </c>
      <c r="H83" t="str">
        <f>LEFT(A83, 2)</f>
        <v>31</v>
      </c>
      <c r="I83" t="str">
        <f>C83</f>
        <v>佐敦道官立小學</v>
      </c>
      <c r="J83">
        <f>IF(F83*2/5=CEILING(F83*2/5, 1), F83*2, F83*2-1)</f>
        <v>100</v>
      </c>
      <c r="K83">
        <f>D83</f>
        <v>62</v>
      </c>
      <c r="L83" t="e">
        <f>VLOOKUP(A83, 借位!$A$1:$D$50, 4, FALSE)</f>
        <v>#N/A</v>
      </c>
      <c r="M83">
        <v>0</v>
      </c>
      <c r="N83" t="b">
        <f>IF(J83&gt;(K83+M83), TRUE, 0)</f>
        <v>1</v>
      </c>
      <c r="O83" s="24">
        <f>(J83-K83)/J83*100</f>
        <v>38</v>
      </c>
      <c r="P83" s="24">
        <f>(J83-(K83+M83))/J83*100</f>
        <v>38</v>
      </c>
      <c r="Q83" t="str">
        <f>"update entity set admitted=" &amp; K83 &amp; " ,vacancy=" &amp; J83 &amp; " where entityid = (select id from entity where name = '" &amp; I83 &amp; "') and year=2015;"</f>
        <v>update entity set admitted=62 ,vacancy=100 where entityid = (select id from entity where name = '佐敦道官立小學') and year=2015;</v>
      </c>
    </row>
    <row r="84" spans="1:17" ht="22.5">
      <c r="A84" s="2">
        <v>7307</v>
      </c>
      <c r="B84" s="6" t="s">
        <v>391</v>
      </c>
      <c r="C84" s="6" t="s">
        <v>1292</v>
      </c>
      <c r="D84" s="3">
        <v>46</v>
      </c>
      <c r="E84" t="str">
        <f>VLOOKUP(C84, 自行Original!$A$1:$C$455, 1, FALSE)</f>
        <v>元朗朗屏邨惠州學校</v>
      </c>
      <c r="F84">
        <f>VLOOKUP(C84, 自行Original!$A$1:$C$455, 3, FALSE)</f>
        <v>38</v>
      </c>
      <c r="H84" t="str">
        <f>LEFT(A84, 2)</f>
        <v>73</v>
      </c>
      <c r="I84" t="str">
        <f>C84</f>
        <v>元朗朗屏邨惠州學校</v>
      </c>
      <c r="J84">
        <f>IF(F84*2/5=CEILING(F84*2/5, 1), F84*2, F84*2-1)</f>
        <v>75</v>
      </c>
      <c r="K84">
        <f>D84</f>
        <v>46</v>
      </c>
      <c r="L84" t="e">
        <f>VLOOKUP(A84, 借位!$A$1:$D$50, 4, FALSE)</f>
        <v>#N/A</v>
      </c>
      <c r="M84">
        <v>0</v>
      </c>
      <c r="N84" t="b">
        <f>IF(J84&gt;(K84+M84), TRUE, 0)</f>
        <v>1</v>
      </c>
      <c r="O84" s="24">
        <f>(J84-K84)/J84*100</f>
        <v>38.666666666666664</v>
      </c>
      <c r="P84" s="24">
        <f>(J84-(K84+M84))/J84*100</f>
        <v>38.666666666666664</v>
      </c>
      <c r="Q84" t="str">
        <f>"update entity set admitted=" &amp; K84 &amp; " ,vacancy=" &amp; J84 &amp; " where entityid = (select id from entity where name = '" &amp; I84 &amp; "') and year=2015;"</f>
        <v>update entity set admitted=46 ,vacancy=75 where entityid = (select id from entity where name = '元朗朗屏邨惠州學校') and year=2015;</v>
      </c>
    </row>
    <row r="85" spans="1:17" ht="56.25">
      <c r="A85" s="2">
        <v>9501</v>
      </c>
      <c r="B85" s="6" t="s">
        <v>511</v>
      </c>
      <c r="C85" s="6" t="s">
        <v>1404</v>
      </c>
      <c r="D85" s="3">
        <v>46</v>
      </c>
      <c r="E85" t="str">
        <f>VLOOKUP(C85, 自行Original!$A$1:$C$455, 1, FALSE)</f>
        <v>西貢崇真天主教學校（小學部）</v>
      </c>
      <c r="F85">
        <f>VLOOKUP(C85, 自行Original!$A$1:$C$455, 3, FALSE)</f>
        <v>38</v>
      </c>
      <c r="H85" t="str">
        <f>LEFT(A85, 2)</f>
        <v>95</v>
      </c>
      <c r="I85" t="str">
        <f>C85</f>
        <v>西貢崇真天主教學校（小學部）</v>
      </c>
      <c r="J85">
        <f>IF(F85*2/5=CEILING(F85*2/5, 1), F85*2, F85*2-1)</f>
        <v>75</v>
      </c>
      <c r="K85">
        <f>D85</f>
        <v>46</v>
      </c>
      <c r="L85" t="e">
        <f>VLOOKUP(A85, 借位!$A$1:$D$50, 4, FALSE)</f>
        <v>#N/A</v>
      </c>
      <c r="M85">
        <v>0</v>
      </c>
      <c r="N85" t="b">
        <f>IF(J85&gt;(K85+M85), TRUE, 0)</f>
        <v>1</v>
      </c>
      <c r="O85" s="24">
        <f>(J85-K85)/J85*100</f>
        <v>38.666666666666664</v>
      </c>
      <c r="P85" s="24">
        <f>(J85-(K85+M85))/J85*100</f>
        <v>38.666666666666664</v>
      </c>
      <c r="Q85" t="str">
        <f>"update entity set admitted=" &amp; K85 &amp; " ,vacancy=" &amp; J85 &amp; " where entityid = (select id from entity where name = '" &amp; I85 &amp; "') and year=2015;"</f>
        <v>update entity set admitted=46 ,vacancy=75 where entityid = (select id from entity where name = '西貢崇真天主教學校（小學部）') and year=2015;</v>
      </c>
    </row>
    <row r="86" spans="1:17" ht="22.5">
      <c r="A86" s="2">
        <v>1612</v>
      </c>
      <c r="B86" s="6" t="s">
        <v>91</v>
      </c>
      <c r="C86" s="6" t="s">
        <v>1033</v>
      </c>
      <c r="D86" s="3">
        <v>61</v>
      </c>
      <c r="E86" t="str">
        <f>VLOOKUP(C86, 自行Original!$A$1:$C$455, 1, FALSE)</f>
        <v>筲箕灣官立小學</v>
      </c>
      <c r="F86">
        <f>VLOOKUP(C86, 自行Original!$A$1:$C$455, 3, FALSE)</f>
        <v>50</v>
      </c>
      <c r="H86" t="str">
        <f>LEFT(A86, 2)</f>
        <v>16</v>
      </c>
      <c r="I86" t="str">
        <f>C86</f>
        <v>筲箕灣官立小學</v>
      </c>
      <c r="J86">
        <f>IF(F86*2/5=CEILING(F86*2/5, 1), F86*2, F86*2-1)</f>
        <v>100</v>
      </c>
      <c r="K86">
        <f>D86</f>
        <v>61</v>
      </c>
      <c r="L86" t="e">
        <f>VLOOKUP(A86, 借位!$A$1:$D$50, 4, FALSE)</f>
        <v>#N/A</v>
      </c>
      <c r="M86">
        <v>0</v>
      </c>
      <c r="N86" t="b">
        <f>IF(J86&gt;(K86+M86), TRUE, 0)</f>
        <v>1</v>
      </c>
      <c r="O86" s="24">
        <f>(J86-K86)/J86*100</f>
        <v>39</v>
      </c>
      <c r="P86" s="24">
        <f>(J86-(K86+M86))/J86*100</f>
        <v>39</v>
      </c>
      <c r="Q86" t="str">
        <f>"update entity set admitted=" &amp; K86 &amp; " ,vacancy=" &amp; J86 &amp; " where entityid = (select id from entity where name = '" &amp; I86 &amp; "') and year=2015;"</f>
        <v>update entity set admitted=61 ,vacancy=100 where entityid = (select id from entity where name = '筲箕灣官立小學') and year=2015;</v>
      </c>
    </row>
    <row r="87" spans="1:17" ht="33.75">
      <c r="A87" s="2">
        <v>6508</v>
      </c>
      <c r="B87" s="6" t="s">
        <v>308</v>
      </c>
      <c r="C87" s="6" t="s">
        <v>1216</v>
      </c>
      <c r="D87" s="3">
        <v>61</v>
      </c>
      <c r="E87" t="str">
        <f>VLOOKUP(C87, 自行Original!$A$1:$C$455, 1, FALSE)</f>
        <v>東華三院高可寧紀念小學</v>
      </c>
      <c r="F87">
        <f>VLOOKUP(C87, 自行Original!$A$1:$C$455, 3, FALSE)</f>
        <v>50</v>
      </c>
      <c r="H87" t="str">
        <f>LEFT(A87, 2)</f>
        <v>65</v>
      </c>
      <c r="I87" t="str">
        <f>C87</f>
        <v>東華三院高可寧紀念小學</v>
      </c>
      <c r="J87">
        <f>IF(F87*2/5=CEILING(F87*2/5, 1), F87*2, F87*2-1)</f>
        <v>100</v>
      </c>
      <c r="K87">
        <f>D87</f>
        <v>61</v>
      </c>
      <c r="L87" t="e">
        <f>VLOOKUP(A87, 借位!$A$1:$D$50, 4, FALSE)</f>
        <v>#N/A</v>
      </c>
      <c r="M87">
        <v>0</v>
      </c>
      <c r="N87" t="b">
        <f>IF(J87&gt;(K87+M87), TRUE, 0)</f>
        <v>1</v>
      </c>
      <c r="O87" s="24">
        <f>(J87-K87)/J87*100</f>
        <v>39</v>
      </c>
      <c r="P87" s="24">
        <f>(J87-(K87+M87))/J87*100</f>
        <v>39</v>
      </c>
      <c r="Q87" t="str">
        <f>"update entity set admitted=" &amp; K87 &amp; " ,vacancy=" &amp; J87 &amp; " where entityid = (select id from entity where name = '" &amp; I87 &amp; "') and year=2015;"</f>
        <v>update entity set admitted=61 ,vacancy=100 where entityid = (select id from entity where name = '東華三院高可寧紀念小學') and year=2015;</v>
      </c>
    </row>
    <row r="88" spans="1:17" ht="33.75">
      <c r="A88" s="2">
        <v>4509</v>
      </c>
      <c r="B88" s="6" t="s">
        <v>214</v>
      </c>
      <c r="C88" s="6" t="s">
        <v>1147</v>
      </c>
      <c r="D88" s="3">
        <v>75</v>
      </c>
      <c r="E88" t="str">
        <f>VLOOKUP(C88, 自行Original!$A$1:$C$455, 1, FALSE)</f>
        <v>慈雲山聖文德天主教小學</v>
      </c>
      <c r="F88">
        <f>VLOOKUP(C88, 自行Original!$A$1:$C$455, 3, FALSE)</f>
        <v>63</v>
      </c>
      <c r="H88" t="str">
        <f>LEFT(A88, 2)</f>
        <v>45</v>
      </c>
      <c r="I88" t="str">
        <f>C88</f>
        <v>慈雲山聖文德天主教小學</v>
      </c>
      <c r="J88">
        <f>IF(F88*2/5=CEILING(F88*2/5, 1), F88*2, F88*2-1)</f>
        <v>125</v>
      </c>
      <c r="K88">
        <f>D88</f>
        <v>75</v>
      </c>
      <c r="L88" t="e">
        <f>VLOOKUP(A88, 借位!$A$1:$D$50, 4, FALSE)</f>
        <v>#N/A</v>
      </c>
      <c r="M88">
        <v>0</v>
      </c>
      <c r="N88" t="b">
        <f>IF(J88&gt;(K88+M88), TRUE, 0)</f>
        <v>1</v>
      </c>
      <c r="O88" s="24">
        <f>(J88-K88)/J88*100</f>
        <v>40</v>
      </c>
      <c r="P88" s="24">
        <f>(J88-(K88+M88))/J88*100</f>
        <v>40</v>
      </c>
      <c r="Q88" t="str">
        <f>"update entity set admitted=" &amp; K88 &amp; " ,vacancy=" &amp; J88 &amp; " where entityid = (select id from entity where name = '" &amp; I88 &amp; "') and year=2015;"</f>
        <v>update entity set admitted=75 ,vacancy=125 where entityid = (select id from entity where name = '慈雲山聖文德天主教小學') and year=2015;</v>
      </c>
    </row>
    <row r="89" spans="1:17" ht="22.5">
      <c r="A89" s="2">
        <v>9802</v>
      </c>
      <c r="B89" s="6" t="s">
        <v>538</v>
      </c>
      <c r="C89" s="6" t="s">
        <v>1417</v>
      </c>
      <c r="D89" s="3">
        <v>15</v>
      </c>
      <c r="E89" t="str">
        <f>VLOOKUP(C89, 自行Original!$A$1:$C$455, 1, FALSE)</f>
        <v>中華基督教會大澳小學</v>
      </c>
      <c r="F89">
        <f>VLOOKUP(C89, 自行Original!$A$1:$C$455, 3, FALSE)</f>
        <v>13</v>
      </c>
      <c r="H89" t="str">
        <f>LEFT(A89, 2)</f>
        <v>98</v>
      </c>
      <c r="I89" t="str">
        <f>C89</f>
        <v>中華基督教會大澳小學</v>
      </c>
      <c r="J89">
        <f>IF(F89*2/5=CEILING(F89*2/5, 1), F89*2, F89*2-1)</f>
        <v>25</v>
      </c>
      <c r="K89">
        <f>D89</f>
        <v>15</v>
      </c>
      <c r="L89" t="e">
        <f>VLOOKUP(A89, 借位!$A$1:$D$50, 4, FALSE)</f>
        <v>#N/A</v>
      </c>
      <c r="M89">
        <v>0</v>
      </c>
      <c r="N89" t="b">
        <f>IF(J89&gt;(K89+M89), TRUE, 0)</f>
        <v>1</v>
      </c>
      <c r="O89" s="24">
        <f>(J89-K89)/J89*100</f>
        <v>40</v>
      </c>
      <c r="P89" s="24">
        <f>(J89-(K89+M89))/J89*100</f>
        <v>40</v>
      </c>
      <c r="Q89" t="str">
        <f>"update entity set admitted=" &amp; K89 &amp; " ,vacancy=" &amp; J89 &amp; " where entityid = (select id from entity where name = '" &amp; I89 &amp; "') and year=2015;"</f>
        <v>update entity set admitted=15 ,vacancy=25 where entityid = (select id from entity where name = '中華基督教會大澳小學') and year=2015;</v>
      </c>
    </row>
    <row r="90" spans="1:17" ht="22.5">
      <c r="A90" s="2">
        <v>8106</v>
      </c>
      <c r="B90" s="6" t="s">
        <v>444</v>
      </c>
      <c r="C90" s="6" t="s">
        <v>1328</v>
      </c>
      <c r="D90" s="3">
        <v>74</v>
      </c>
      <c r="E90" t="str">
        <f>VLOOKUP(C90, 自行Original!$A$1:$C$455, 1, FALSE)</f>
        <v>方樹福堂基金方樹泉小學</v>
      </c>
      <c r="F90">
        <f>VLOOKUP(C90, 自行Original!$A$1:$C$455, 3, FALSE)</f>
        <v>63</v>
      </c>
      <c r="H90" t="str">
        <f>LEFT(A90, 2)</f>
        <v>81</v>
      </c>
      <c r="I90" t="str">
        <f>C90</f>
        <v>方樹福堂基金方樹泉小學</v>
      </c>
      <c r="J90">
        <f>IF(F90*2/5=CEILING(F90*2/5, 1), F90*2, F90*2-1)</f>
        <v>125</v>
      </c>
      <c r="K90">
        <f>D90</f>
        <v>74</v>
      </c>
      <c r="L90" t="e">
        <f>VLOOKUP(A90, 借位!$A$1:$D$50, 4, FALSE)</f>
        <v>#N/A</v>
      </c>
      <c r="M90">
        <v>0</v>
      </c>
      <c r="N90" t="b">
        <f>IF(J90&gt;(K90+M90), TRUE, 0)</f>
        <v>1</v>
      </c>
      <c r="O90" s="24">
        <f>(J90-K90)/J90*100</f>
        <v>40.799999999999997</v>
      </c>
      <c r="P90" s="24">
        <f>(J90-(K90+M90))/J90*100</f>
        <v>40.799999999999997</v>
      </c>
      <c r="Q90" t="str">
        <f>"update entity set admitted=" &amp; K90 &amp; " ,vacancy=" &amp; J90 &amp; " where entityid = (select id from entity where name = '" &amp; I90 &amp; "') and year=2015;"</f>
        <v>update entity set admitted=74 ,vacancy=125 where entityid = (select id from entity where name = '方樹福堂基金方樹泉小學') and year=2015;</v>
      </c>
    </row>
    <row r="91" spans="1:17" ht="33.75">
      <c r="A91" s="2">
        <v>1807</v>
      </c>
      <c r="B91" s="6" t="s">
        <v>101</v>
      </c>
      <c r="C91" s="6" t="s">
        <v>1050</v>
      </c>
      <c r="D91" s="3">
        <v>59</v>
      </c>
      <c r="E91" t="str">
        <f>VLOOKUP(C91, 自行Original!$A$1:$C$455, 1, FALSE)</f>
        <v>華富邨寶血小學</v>
      </c>
      <c r="F91">
        <f>VLOOKUP(C91, 自行Original!$A$1:$C$455, 3, FALSE)</f>
        <v>50</v>
      </c>
      <c r="H91" t="str">
        <f>LEFT(A91, 2)</f>
        <v>18</v>
      </c>
      <c r="I91" t="str">
        <f>C91</f>
        <v>華富邨寶血小學</v>
      </c>
      <c r="J91">
        <f>IF(F91*2/5=CEILING(F91*2/5, 1), F91*2, F91*2-1)</f>
        <v>100</v>
      </c>
      <c r="K91">
        <f>D91</f>
        <v>59</v>
      </c>
      <c r="L91" t="e">
        <f>VLOOKUP(A91, 借位!$A$1:$D$50, 4, FALSE)</f>
        <v>#N/A</v>
      </c>
      <c r="M91">
        <v>0</v>
      </c>
      <c r="N91" t="b">
        <f>IF(J91&gt;(K91+M91), TRUE, 0)</f>
        <v>1</v>
      </c>
      <c r="O91" s="24">
        <f>(J91-K91)/J91*100</f>
        <v>41</v>
      </c>
      <c r="P91" s="24">
        <f>(J91-(K91+M91))/J91*100</f>
        <v>41</v>
      </c>
      <c r="Q91" t="str">
        <f>"update entity set admitted=" &amp; K91 &amp; " ,vacancy=" &amp; J91 &amp; " where entityid = (select id from entity where name = '" &amp; I91 &amp; "') and year=2015;"</f>
        <v>update entity set admitted=59 ,vacancy=100 where entityid = (select id from entity where name = '華富邨寶血小學') and year=2015;</v>
      </c>
    </row>
    <row r="92" spans="1:17" ht="33.75">
      <c r="A92" s="2">
        <v>9804</v>
      </c>
      <c r="B92" s="6" t="s">
        <v>540</v>
      </c>
      <c r="C92" s="6" t="s">
        <v>1419</v>
      </c>
      <c r="D92" s="3">
        <v>73</v>
      </c>
      <c r="E92" t="str">
        <f>VLOOKUP(C92, 自行Original!$A$1:$C$455, 1, FALSE)</f>
        <v>寶安商會溫浩根小學</v>
      </c>
      <c r="F92">
        <f>VLOOKUP(C92, 自行Original!$A$1:$C$455, 3, FALSE)</f>
        <v>63</v>
      </c>
      <c r="H92" t="str">
        <f>LEFT(A92, 2)</f>
        <v>98</v>
      </c>
      <c r="I92" t="str">
        <f>C92</f>
        <v>寶安商會溫浩根小學</v>
      </c>
      <c r="J92">
        <f>IF(F92*2/5=CEILING(F92*2/5, 1), F92*2, F92*2-1)</f>
        <v>125</v>
      </c>
      <c r="K92">
        <f>D92</f>
        <v>73</v>
      </c>
      <c r="L92" t="e">
        <f>VLOOKUP(A92, 借位!$A$1:$D$50, 4, FALSE)</f>
        <v>#N/A</v>
      </c>
      <c r="M92">
        <v>0</v>
      </c>
      <c r="N92" t="b">
        <f>IF(J92&gt;(K92+M92), TRUE, 0)</f>
        <v>1</v>
      </c>
      <c r="O92" s="24">
        <f>(J92-K92)/J92*100</f>
        <v>41.6</v>
      </c>
      <c r="P92" s="24">
        <f>(J92-(K92+M92))/J92*100</f>
        <v>41.6</v>
      </c>
      <c r="Q92" t="str">
        <f>"update entity set admitted=" &amp; K92 &amp; " ,vacancy=" &amp; J92 &amp; " where entityid = (select id from entity where name = '" &amp; I92 &amp; "') and year=2015;"</f>
        <v>update entity set admitted=73 ,vacancy=125 where entityid = (select id from entity where name = '寶安商會溫浩根小學') and year=2015;</v>
      </c>
    </row>
    <row r="93" spans="1:17" ht="22.5">
      <c r="A93" s="2">
        <v>4304</v>
      </c>
      <c r="B93" s="6" t="s">
        <v>198</v>
      </c>
      <c r="C93" s="6" t="s">
        <v>1138</v>
      </c>
      <c r="D93" s="3">
        <v>39</v>
      </c>
      <c r="E93" t="str">
        <f>VLOOKUP(C93, 自行Original!$A$1:$C$455, 1, FALSE)</f>
        <v>黃大仙天主教小學</v>
      </c>
      <c r="F93">
        <f>VLOOKUP(C93, 自行Original!$A$1:$C$455, 3, FALSE)</f>
        <v>50</v>
      </c>
      <c r="H93" t="str">
        <f>LEFT(A93, 2)</f>
        <v>43</v>
      </c>
      <c r="I93" t="str">
        <f>C93</f>
        <v>黃大仙天主教小學</v>
      </c>
      <c r="J93">
        <f>IF(F93*2/5=CEILING(F93*2/5, 1), F93*2, F93*2-1)</f>
        <v>100</v>
      </c>
      <c r="K93">
        <f>D93</f>
        <v>39</v>
      </c>
      <c r="L93">
        <f>VLOOKUP(A93, 借位!$A$1:$D$50, 4, FALSE)</f>
        <v>19</v>
      </c>
      <c r="M93">
        <v>19</v>
      </c>
      <c r="N93" t="b">
        <f>IF(J93&gt;(K93+M93), TRUE, 0)</f>
        <v>1</v>
      </c>
      <c r="O93" s="24">
        <f>(J93-K93)/J93*100</f>
        <v>61</v>
      </c>
      <c r="P93" s="24">
        <f>(J93-(K93+M93))/J93*100</f>
        <v>42</v>
      </c>
      <c r="Q93" t="str">
        <f>"update entity set admitted=" &amp; K93 &amp; " ,vacancy=" &amp; J93 &amp; " where entityid = (select id from entity where name = '" &amp; I93 &amp; "') and year=2015;"</f>
        <v>update entity set admitted=39 ,vacancy=100 where entityid = (select id from entity where name = '黃大仙天主教小學') and year=2015;</v>
      </c>
    </row>
    <row r="94" spans="1:17" ht="38.25">
      <c r="A94" s="2">
        <v>3404</v>
      </c>
      <c r="B94" s="6" t="s">
        <v>128</v>
      </c>
      <c r="C94" s="20" t="s">
        <v>1453</v>
      </c>
      <c r="D94" s="21">
        <v>43</v>
      </c>
      <c r="E94" s="19" t="e">
        <f>VLOOKUP(C94, 自行Original!$A$1:$C$455, 1, FALSE)</f>
        <v>#N/A</v>
      </c>
      <c r="F94" s="19">
        <v>38</v>
      </c>
      <c r="G94" s="17" t="s">
        <v>1461</v>
      </c>
      <c r="H94" t="str">
        <f>LEFT(A94, 2)</f>
        <v>34</v>
      </c>
      <c r="I94" t="str">
        <f>C94</f>
        <v>聖公會聖匠小學</v>
      </c>
      <c r="J94">
        <f>IF(F94*2/5=CEILING(F94*2/5, 1), F94*2, F94*2-1)</f>
        <v>75</v>
      </c>
      <c r="K94">
        <f>D94</f>
        <v>43</v>
      </c>
      <c r="L94" t="e">
        <f>VLOOKUP(A94, 借位!$A$1:$D$50, 4, FALSE)</f>
        <v>#N/A</v>
      </c>
      <c r="M94">
        <v>0</v>
      </c>
      <c r="N94" t="b">
        <f>IF(J94&gt;(K94+M94), TRUE, 0)</f>
        <v>1</v>
      </c>
      <c r="O94" s="24">
        <f>(J94-K94)/J94*100</f>
        <v>42.666666666666671</v>
      </c>
      <c r="P94" s="24">
        <f>(J94-(K94+M94))/J94*100</f>
        <v>42.666666666666671</v>
      </c>
      <c r="Q94" t="str">
        <f>"update entity set admitted=" &amp; K94 &amp; " ,vacancy=" &amp; J94 &amp; " where entityid = (select id from entity where name = '" &amp; I94 &amp; "') and year=2015;"</f>
        <v>update entity set admitted=43 ,vacancy=75 where entityid = (select id from entity where name = '聖公會聖匠小學') and year=2015;</v>
      </c>
    </row>
    <row r="95" spans="1:17" ht="33.75">
      <c r="A95" s="2">
        <v>1410</v>
      </c>
      <c r="B95" s="6" t="s">
        <v>77</v>
      </c>
      <c r="C95" s="6" t="s">
        <v>1024</v>
      </c>
      <c r="D95" s="3">
        <v>57</v>
      </c>
      <c r="E95" t="str">
        <f>VLOOKUP(C95, 自行Original!$A$1:$C$455, 1, FALSE)</f>
        <v>佛教中華康山學校</v>
      </c>
      <c r="F95">
        <f>VLOOKUP(C95, 自行Original!$A$1:$C$455, 3, FALSE)</f>
        <v>50</v>
      </c>
      <c r="H95" t="str">
        <f>LEFT(A95, 2)</f>
        <v>14</v>
      </c>
      <c r="I95" t="str">
        <f>C95</f>
        <v>佛教中華康山學校</v>
      </c>
      <c r="J95">
        <f>IF(F95*2/5=CEILING(F95*2/5, 1), F95*2, F95*2-1)</f>
        <v>100</v>
      </c>
      <c r="K95">
        <f>D95</f>
        <v>57</v>
      </c>
      <c r="L95" t="e">
        <f>VLOOKUP(A95, 借位!$A$1:$D$50, 4, FALSE)</f>
        <v>#N/A</v>
      </c>
      <c r="M95">
        <v>0</v>
      </c>
      <c r="N95" t="b">
        <f>IF(J95&gt;(K95+M95), TRUE, 0)</f>
        <v>1</v>
      </c>
      <c r="O95" s="24">
        <f>(J95-K95)/J95*100</f>
        <v>43</v>
      </c>
      <c r="P95" s="24">
        <f>(J95-(K95+M95))/J95*100</f>
        <v>43</v>
      </c>
      <c r="Q95" t="str">
        <f>"update entity set admitted=" &amp; K95 &amp; " ,vacancy=" &amp; J95 &amp; " where entityid = (select id from entity where name = '" &amp; I95 &amp; "') and year=2015;"</f>
        <v>update entity set admitted=57 ,vacancy=100 where entityid = (select id from entity where name = '佛教中華康山學校') and year=2015;</v>
      </c>
    </row>
    <row r="96" spans="1:17" ht="56.25">
      <c r="A96" s="2">
        <v>8906</v>
      </c>
      <c r="B96" s="6" t="s">
        <v>489</v>
      </c>
      <c r="C96" s="6" t="s">
        <v>1363</v>
      </c>
      <c r="D96" s="3">
        <v>57</v>
      </c>
      <c r="E96" t="str">
        <f>VLOOKUP(C96, 自行Original!$A$1:$C$455, 1, FALSE)</f>
        <v>基督教香港信義會馬鞍山信義學校</v>
      </c>
      <c r="F96">
        <f>VLOOKUP(C96, 自行Original!$A$1:$C$455, 3, FALSE)</f>
        <v>50</v>
      </c>
      <c r="H96" t="str">
        <f>LEFT(A96, 2)</f>
        <v>89</v>
      </c>
      <c r="I96" t="str">
        <f>C96</f>
        <v>基督教香港信義會馬鞍山信義學校</v>
      </c>
      <c r="J96">
        <f>IF(F96*2/5=CEILING(F96*2/5, 1), F96*2, F96*2-1)</f>
        <v>100</v>
      </c>
      <c r="K96">
        <f>D96</f>
        <v>57</v>
      </c>
      <c r="L96" t="e">
        <f>VLOOKUP(A96, 借位!$A$1:$D$50, 4, FALSE)</f>
        <v>#N/A</v>
      </c>
      <c r="M96">
        <v>0</v>
      </c>
      <c r="N96" t="b">
        <f>IF(J96&gt;(K96+M96), TRUE, 0)</f>
        <v>1</v>
      </c>
      <c r="O96" s="24">
        <f>(J96-K96)/J96*100</f>
        <v>43</v>
      </c>
      <c r="P96" s="24">
        <f>(J96-(K96+M96))/J96*100</f>
        <v>43</v>
      </c>
      <c r="Q96" t="str">
        <f>"update entity set admitted=" &amp; K96 &amp; " ,vacancy=" &amp; J96 &amp; " where entityid = (select id from entity where name = '" &amp; I96 &amp; "') and year=2015;"</f>
        <v>update entity set admitted=57 ,vacancy=100 where entityid = (select id from entity where name = '基督教香港信義會馬鞍山信義學校') and year=2015;</v>
      </c>
    </row>
    <row r="97" spans="1:17" ht="22.5">
      <c r="A97" s="2">
        <v>1113</v>
      </c>
      <c r="B97" s="6" t="s">
        <v>48</v>
      </c>
      <c r="C97" s="6" t="s">
        <v>1000</v>
      </c>
      <c r="D97" s="3">
        <v>28</v>
      </c>
      <c r="E97" t="str">
        <f>VLOOKUP(C97, 自行Original!$A$1:$C$455, 1, FALSE)</f>
        <v>李陞小學</v>
      </c>
      <c r="F97">
        <f>VLOOKUP(C97, 自行Original!$A$1:$C$455, 3, FALSE)</f>
        <v>25</v>
      </c>
      <c r="H97" t="str">
        <f>LEFT(A97, 2)</f>
        <v>11</v>
      </c>
      <c r="I97" t="str">
        <f>C97</f>
        <v>李陞小學</v>
      </c>
      <c r="J97">
        <f>IF(F97*2/5=CEILING(F97*2/5, 1), F97*2, F97*2-1)</f>
        <v>50</v>
      </c>
      <c r="K97">
        <f>D97</f>
        <v>28</v>
      </c>
      <c r="L97" t="e">
        <f>VLOOKUP(A97, 借位!$A$1:$D$50, 4, FALSE)</f>
        <v>#N/A</v>
      </c>
      <c r="M97">
        <v>0</v>
      </c>
      <c r="N97" t="b">
        <f>IF(J97&gt;(K97+M97), TRUE, 0)</f>
        <v>1</v>
      </c>
      <c r="O97" s="24">
        <f>(J97-K97)/J97*100</f>
        <v>44</v>
      </c>
      <c r="P97" s="24">
        <f>(J97-(K97+M97))/J97*100</f>
        <v>44</v>
      </c>
      <c r="Q97" t="str">
        <f>"update entity set admitted=" &amp; K97 &amp; " ,vacancy=" &amp; J97 &amp; " where entityid = (select id from entity where name = '" &amp; I97 &amp; "') and year=2015;"</f>
        <v>update entity set admitted=28 ,vacancy=50 where entityid = (select id from entity where name = '李陞小學') and year=2015;</v>
      </c>
    </row>
    <row r="98" spans="1:17" ht="33.75">
      <c r="A98" s="2">
        <v>4006</v>
      </c>
      <c r="B98" s="6" t="s">
        <v>162</v>
      </c>
      <c r="C98" s="6" t="s">
        <v>1098</v>
      </c>
      <c r="D98" s="3">
        <v>56</v>
      </c>
      <c r="E98" t="str">
        <f>VLOOKUP(C98, 自行Original!$A$1:$C$455, 1, FALSE)</f>
        <v>福榮街官立小學</v>
      </c>
      <c r="F98">
        <f>VLOOKUP(C98, 自行Original!$A$1:$C$455, 3, FALSE)</f>
        <v>50</v>
      </c>
      <c r="H98" t="str">
        <f>LEFT(A98, 2)</f>
        <v>40</v>
      </c>
      <c r="I98" t="str">
        <f>C98</f>
        <v>福榮街官立小學</v>
      </c>
      <c r="J98">
        <f>IF(F98*2/5=CEILING(F98*2/5, 1), F98*2, F98*2-1)</f>
        <v>100</v>
      </c>
      <c r="K98">
        <f>D98</f>
        <v>56</v>
      </c>
      <c r="L98" t="e">
        <f>VLOOKUP(A98, 借位!$A$1:$D$50, 4, FALSE)</f>
        <v>#N/A</v>
      </c>
      <c r="M98">
        <v>0</v>
      </c>
      <c r="N98" t="b">
        <f>IF(J98&gt;(K98+M98), TRUE, 0)</f>
        <v>1</v>
      </c>
      <c r="O98" s="24">
        <f>(J98-K98)/J98*100</f>
        <v>44</v>
      </c>
      <c r="P98" s="24">
        <f>(J98-(K98+M98))/J98*100</f>
        <v>44</v>
      </c>
      <c r="Q98" t="str">
        <f>"update entity set admitted=" &amp; K98 &amp; " ,vacancy=" &amp; J98 &amp; " where entityid = (select id from entity where name = '" &amp; I98 &amp; "') and year=2015;"</f>
        <v>update entity set admitted=56 ,vacancy=100 where entityid = (select id from entity where name = '福榮街官立小學') and year=2015;</v>
      </c>
    </row>
    <row r="99" spans="1:17" ht="22.5">
      <c r="A99" s="2">
        <v>6603</v>
      </c>
      <c r="B99" s="6" t="s">
        <v>316</v>
      </c>
      <c r="C99" s="6" t="s">
        <v>1233</v>
      </c>
      <c r="D99" s="3">
        <v>42</v>
      </c>
      <c r="E99" t="str">
        <f>VLOOKUP(C99, 自行Original!$A$1:$C$455, 1, FALSE)</f>
        <v>東華三院周演森小學</v>
      </c>
      <c r="F99">
        <f>VLOOKUP(C99, 自行Original!$A$1:$C$455, 3, FALSE)</f>
        <v>38</v>
      </c>
      <c r="H99" t="str">
        <f>LEFT(A99, 2)</f>
        <v>66</v>
      </c>
      <c r="I99" t="str">
        <f>C99</f>
        <v>東華三院周演森小學</v>
      </c>
      <c r="J99">
        <f>IF(F99*2/5=CEILING(F99*2/5, 1), F99*2, F99*2-1)</f>
        <v>75</v>
      </c>
      <c r="K99">
        <f>D99</f>
        <v>42</v>
      </c>
      <c r="L99" t="e">
        <f>VLOOKUP(A99, 借位!$A$1:$D$50, 4, FALSE)</f>
        <v>#N/A</v>
      </c>
      <c r="M99">
        <v>0</v>
      </c>
      <c r="N99" t="b">
        <f>IF(J99&gt;(K99+M99), TRUE, 0)</f>
        <v>1</v>
      </c>
      <c r="O99" s="24">
        <f>(J99-K99)/J99*100</f>
        <v>44</v>
      </c>
      <c r="P99" s="24">
        <f>(J99-(K99+M99))/J99*100</f>
        <v>44</v>
      </c>
      <c r="Q99" t="str">
        <f>"update entity set admitted=" &amp; K99 &amp; " ,vacancy=" &amp; J99 &amp; " where entityid = (select id from entity where name = '" &amp; I99 &amp; "') and year=2015;"</f>
        <v>update entity set admitted=42 ,vacancy=75 where entityid = (select id from entity where name = '東華三院周演森小學') and year=2015;</v>
      </c>
    </row>
    <row r="100" spans="1:17" ht="22.5">
      <c r="A100" s="2">
        <v>7408</v>
      </c>
      <c r="B100" s="6" t="s">
        <v>416</v>
      </c>
      <c r="C100" s="6" t="s">
        <v>1299</v>
      </c>
      <c r="D100" s="3">
        <v>14</v>
      </c>
      <c r="E100" t="str">
        <f>VLOOKUP(C100, 自行Original!$A$1:$C$455, 1, FALSE)</f>
        <v>通德學校</v>
      </c>
      <c r="F100">
        <f>VLOOKUP(C100, 自行Original!$A$1:$C$455, 3, FALSE)</f>
        <v>13</v>
      </c>
      <c r="H100" t="str">
        <f>LEFT(A100, 2)</f>
        <v>74</v>
      </c>
      <c r="I100" t="str">
        <f>C100</f>
        <v>通德學校</v>
      </c>
      <c r="J100">
        <f>IF(F100*2/5=CEILING(F100*2/5, 1), F100*2, F100*2-1)</f>
        <v>25</v>
      </c>
      <c r="K100">
        <f>D100</f>
        <v>14</v>
      </c>
      <c r="L100" t="e">
        <f>VLOOKUP(A100, 借位!$A$1:$D$50, 4, FALSE)</f>
        <v>#N/A</v>
      </c>
      <c r="M100">
        <v>0</v>
      </c>
      <c r="N100" t="b">
        <f>IF(J100&gt;(K100+M100), TRUE, 0)</f>
        <v>1</v>
      </c>
      <c r="O100" s="24">
        <f>(J100-K100)/J100*100</f>
        <v>44</v>
      </c>
      <c r="P100" s="24">
        <f>(J100-(K100+M100))/J100*100</f>
        <v>44</v>
      </c>
      <c r="Q100" t="str">
        <f>"update entity set admitted=" &amp; K100 &amp; " ,vacancy=" &amp; J100 &amp; " where entityid = (select id from entity where name = '" &amp; I100 &amp; "') and year=2015;"</f>
        <v>update entity set admitted=14 ,vacancy=25 where entityid = (select id from entity where name = '通德學校') and year=2015;</v>
      </c>
    </row>
    <row r="101" spans="1:17" ht="22.5">
      <c r="A101" s="2">
        <v>9514</v>
      </c>
      <c r="B101" s="6" t="s">
        <v>524</v>
      </c>
      <c r="C101" s="6" t="s">
        <v>1391</v>
      </c>
      <c r="D101" s="3">
        <v>56</v>
      </c>
      <c r="E101" t="str">
        <f>VLOOKUP(C101, 自行Original!$A$1:$C$455, 1, FALSE)</f>
        <v>景林天主教小學</v>
      </c>
      <c r="F101">
        <f>VLOOKUP(C101, 自行Original!$A$1:$C$455, 3, FALSE)</f>
        <v>50</v>
      </c>
      <c r="H101" t="str">
        <f>LEFT(A101, 2)</f>
        <v>95</v>
      </c>
      <c r="I101" t="str">
        <f>C101</f>
        <v>景林天主教小學</v>
      </c>
      <c r="J101">
        <f>IF(F101*2/5=CEILING(F101*2/5, 1), F101*2, F101*2-1)</f>
        <v>100</v>
      </c>
      <c r="K101">
        <f>D101</f>
        <v>56</v>
      </c>
      <c r="L101" t="e">
        <f>VLOOKUP(A101, 借位!$A$1:$D$50, 4, FALSE)</f>
        <v>#N/A</v>
      </c>
      <c r="M101">
        <v>0</v>
      </c>
      <c r="N101" t="b">
        <f>IF(J101&gt;(K101+M101), TRUE, 0)</f>
        <v>1</v>
      </c>
      <c r="O101" s="24">
        <f>(J101-K101)/J101*100</f>
        <v>44</v>
      </c>
      <c r="P101" s="24">
        <f>(J101-(K101+M101))/J101*100</f>
        <v>44</v>
      </c>
      <c r="Q101" t="str">
        <f>"update entity set admitted=" &amp; K101 &amp; " ,vacancy=" &amp; J101 &amp; " where entityid = (select id from entity where name = '" &amp; I101 &amp; "') and year=2015;"</f>
        <v>update entity set admitted=56 ,vacancy=100 where entityid = (select id from entity where name = '景林天主教小學') and year=2015;</v>
      </c>
    </row>
    <row r="102" spans="1:17" ht="22.5">
      <c r="A102" s="2">
        <v>8001</v>
      </c>
      <c r="B102" s="6" t="s">
        <v>425</v>
      </c>
      <c r="C102" s="6" t="s">
        <v>1311</v>
      </c>
      <c r="D102" s="3">
        <v>70</v>
      </c>
      <c r="E102" t="str">
        <f>VLOOKUP(C102, 自行Original!$A$1:$C$455, 1, FALSE)</f>
        <v>鳳溪第一小學</v>
      </c>
      <c r="F102">
        <f>VLOOKUP(C102, 自行Original!$A$1:$C$455, 3, FALSE)</f>
        <v>90</v>
      </c>
      <c r="H102" t="str">
        <f>LEFT(A102, 2)</f>
        <v>80</v>
      </c>
      <c r="I102" t="str">
        <f>C102</f>
        <v>鳳溪第一小學</v>
      </c>
      <c r="J102">
        <f>IF(F102*2/5=CEILING(F102*2/5, 1), F102*2, F102*2-1)</f>
        <v>180</v>
      </c>
      <c r="K102">
        <f>D102</f>
        <v>70</v>
      </c>
      <c r="L102">
        <f>VLOOKUP(A102, 借位!$A$1:$D$50, 4, FALSE)</f>
        <v>30</v>
      </c>
      <c r="M102">
        <v>30</v>
      </c>
      <c r="N102" t="b">
        <f>IF(J102&gt;(K102+M102), TRUE, 0)</f>
        <v>1</v>
      </c>
      <c r="O102" s="24">
        <f>(J102-K102)/J102*100</f>
        <v>61.111111111111114</v>
      </c>
      <c r="P102" s="24">
        <f>(J102-(K102+M102))/J102*100</f>
        <v>44.444444444444443</v>
      </c>
      <c r="Q102" t="str">
        <f>"update entity set admitted=" &amp; K102 &amp; " ,vacancy=" &amp; J102 &amp; " where entityid = (select id from entity where name = '" &amp; I102 &amp; "') and year=2015;"</f>
        <v>update entity set admitted=70 ,vacancy=180 where entityid = (select id from entity where name = '鳳溪第一小學') and year=2015;</v>
      </c>
    </row>
    <row r="103" spans="1:17" ht="22.5">
      <c r="A103" s="2">
        <v>4820</v>
      </c>
      <c r="B103" s="6" t="s">
        <v>249</v>
      </c>
      <c r="C103" s="6" t="s">
        <v>1169</v>
      </c>
      <c r="D103" s="3">
        <v>68</v>
      </c>
      <c r="E103" t="str">
        <f>VLOOKUP(C103, 自行Original!$A$1:$C$455, 1, FALSE)</f>
        <v>秀茂坪天主教小學</v>
      </c>
      <c r="F103">
        <f>VLOOKUP(C103, 自行Original!$A$1:$C$455, 3, FALSE)</f>
        <v>63</v>
      </c>
      <c r="H103" t="str">
        <f>LEFT(A103, 2)</f>
        <v>48</v>
      </c>
      <c r="I103" t="str">
        <f>C103</f>
        <v>秀茂坪天主教小學</v>
      </c>
      <c r="J103">
        <f>IF(F103*2/5=CEILING(F103*2/5, 1), F103*2, F103*2-1)</f>
        <v>125</v>
      </c>
      <c r="K103">
        <f>D103</f>
        <v>68</v>
      </c>
      <c r="L103" t="e">
        <f>VLOOKUP(A103, 借位!$A$1:$D$50, 4, FALSE)</f>
        <v>#N/A</v>
      </c>
      <c r="M103">
        <v>0</v>
      </c>
      <c r="N103" t="b">
        <f>IF(J103&gt;(K103+M103), TRUE, 0)</f>
        <v>1</v>
      </c>
      <c r="O103" s="24">
        <f>(J103-K103)/J103*100</f>
        <v>45.6</v>
      </c>
      <c r="P103" s="24">
        <f>(J103-(K103+M103))/J103*100</f>
        <v>45.6</v>
      </c>
      <c r="Q103" t="str">
        <f>"update entity set admitted=" &amp; K103 &amp; " ,vacancy=" &amp; J103 &amp; " where entityid = (select id from entity where name = '" &amp; I103 &amp; "') and year=2015;"</f>
        <v>update entity set admitted=68 ,vacancy=125 where entityid = (select id from entity where name = '秀茂坪天主教小學') and year=2015;</v>
      </c>
    </row>
    <row r="104" spans="1:17" ht="22.5">
      <c r="A104" s="2">
        <v>4601</v>
      </c>
      <c r="B104" s="6" t="s">
        <v>219</v>
      </c>
      <c r="C104" s="6" t="s">
        <v>1152</v>
      </c>
      <c r="D104" s="3">
        <v>44</v>
      </c>
      <c r="E104" t="str">
        <f>VLOOKUP(C104, 自行Original!$A$1:$C$455, 1, FALSE)</f>
        <v>佛教慈敬學校</v>
      </c>
      <c r="F104">
        <f>VLOOKUP(C104, 自行Original!$A$1:$C$455, 3, FALSE)</f>
        <v>50</v>
      </c>
      <c r="H104" t="str">
        <f>LEFT(A104, 2)</f>
        <v>46</v>
      </c>
      <c r="I104" t="str">
        <f>C104</f>
        <v>佛教慈敬學校</v>
      </c>
      <c r="J104">
        <f>IF(F104*2/5=CEILING(F104*2/5, 1), F104*2, F104*2-1)</f>
        <v>100</v>
      </c>
      <c r="K104">
        <f>D104</f>
        <v>44</v>
      </c>
      <c r="L104">
        <f>VLOOKUP(A104, 借位!$A$1:$D$50, 4, FALSE)</f>
        <v>10</v>
      </c>
      <c r="M104">
        <v>10</v>
      </c>
      <c r="N104" t="b">
        <f>IF(J104&gt;(K104+M104), TRUE, 0)</f>
        <v>1</v>
      </c>
      <c r="O104" s="24">
        <f>(J104-K104)/J104*100</f>
        <v>56.000000000000007</v>
      </c>
      <c r="P104" s="24">
        <f>(J104-(K104+M104))/J104*100</f>
        <v>46</v>
      </c>
      <c r="Q104" t="str">
        <f>"update entity set admitted=" &amp; K104 &amp; " ,vacancy=" &amp; J104 &amp; " where entityid = (select id from entity where name = '" &amp; I104 &amp; "') and year=2015;"</f>
        <v>update entity set admitted=44 ,vacancy=100 where entityid = (select id from entity where name = '佛教慈敬學校') and year=2015;</v>
      </c>
    </row>
    <row r="105" spans="1:17" ht="22.5">
      <c r="A105" s="2">
        <v>1803</v>
      </c>
      <c r="B105" s="6" t="s">
        <v>97</v>
      </c>
      <c r="C105" s="6" t="s">
        <v>1051</v>
      </c>
      <c r="D105" s="3">
        <v>27</v>
      </c>
      <c r="E105" t="str">
        <f>VLOOKUP(C105, 自行Original!$A$1:$C$455, 1, FALSE)</f>
        <v>嘉諾撒培德學校</v>
      </c>
      <c r="F105">
        <f>VLOOKUP(C105, 自行Original!$A$1:$C$455, 3, FALSE)</f>
        <v>25</v>
      </c>
      <c r="H105" t="str">
        <f>LEFT(A105, 2)</f>
        <v>18</v>
      </c>
      <c r="I105" t="str">
        <f>C105</f>
        <v>嘉諾撒培德學校</v>
      </c>
      <c r="J105">
        <f>IF(F105*2/5=CEILING(F105*2/5, 1), F105*2, F105*2-1)</f>
        <v>50</v>
      </c>
      <c r="K105">
        <f>D105</f>
        <v>27</v>
      </c>
      <c r="L105" t="e">
        <f>VLOOKUP(A105, 借位!$A$1:$D$50, 4, FALSE)</f>
        <v>#N/A</v>
      </c>
      <c r="M105">
        <v>0</v>
      </c>
      <c r="N105" t="b">
        <f>IF(J105&gt;(K105+M105), TRUE, 0)</f>
        <v>1</v>
      </c>
      <c r="O105" s="24">
        <f>(J105-K105)/J105*100</f>
        <v>46</v>
      </c>
      <c r="P105" s="24">
        <f>(J105-(K105+M105))/J105*100</f>
        <v>46</v>
      </c>
      <c r="Q105" t="str">
        <f>"update entity set admitted=" &amp; K105 &amp; " ,vacancy=" &amp; J105 &amp; " where entityid = (select id from entity where name = '" &amp; I105 &amp; "') and year=2015;"</f>
        <v>update entity set admitted=27 ,vacancy=50 where entityid = (select id from entity where name = '嘉諾撒培德學校') and year=2015;</v>
      </c>
    </row>
    <row r="106" spans="1:17" ht="33.75">
      <c r="A106" s="2">
        <v>1613</v>
      </c>
      <c r="B106" s="6" t="s">
        <v>92</v>
      </c>
      <c r="C106" s="6" t="s">
        <v>1041</v>
      </c>
      <c r="D106" s="3">
        <v>66</v>
      </c>
      <c r="E106" t="str">
        <f>VLOOKUP(C106, 自行Original!$A$1:$C$455, 1, FALSE)</f>
        <v>勵志會梁李秀娛紀念小學</v>
      </c>
      <c r="F106">
        <f>VLOOKUP(C106, 自行Original!$A$1:$C$455, 3, FALSE)</f>
        <v>63</v>
      </c>
      <c r="H106" t="str">
        <f>LEFT(A106, 2)</f>
        <v>16</v>
      </c>
      <c r="I106" t="str">
        <f>C106</f>
        <v>勵志會梁李秀娛紀念小學</v>
      </c>
      <c r="J106">
        <f>IF(F106*2/5=CEILING(F106*2/5, 1), F106*2, F106*2-1)</f>
        <v>125</v>
      </c>
      <c r="K106">
        <f>D106</f>
        <v>66</v>
      </c>
      <c r="L106" t="e">
        <f>VLOOKUP(A106, 借位!$A$1:$D$50, 4, FALSE)</f>
        <v>#N/A</v>
      </c>
      <c r="M106">
        <v>0</v>
      </c>
      <c r="N106" t="b">
        <f>IF(J106&gt;(K106+M106), TRUE, 0)</f>
        <v>1</v>
      </c>
      <c r="O106" s="24">
        <f>(J106-K106)/J106*100</f>
        <v>47.199999999999996</v>
      </c>
      <c r="P106" s="24">
        <f>(J106-(K106+M106))/J106*100</f>
        <v>47.199999999999996</v>
      </c>
      <c r="Q106" t="str">
        <f>"update entity set admitted=" &amp; K106 &amp; " ,vacancy=" &amp; J106 &amp; " where entityid = (select id from entity where name = '" &amp; I106 &amp; "') and year=2015;"</f>
        <v>update entity set admitted=66 ,vacancy=125 where entityid = (select id from entity where name = '勵志會梁李秀娛紀念小學') and year=2015;</v>
      </c>
    </row>
    <row r="107" spans="1:17">
      <c r="A107" s="2">
        <v>4013</v>
      </c>
      <c r="B107" s="9" t="s">
        <v>169</v>
      </c>
      <c r="C107" s="9" t="s">
        <v>1101</v>
      </c>
      <c r="D107" s="3">
        <v>26</v>
      </c>
      <c r="E107" t="str">
        <f>VLOOKUP(C107, 自行Original!$A$1:$C$455, 1, FALSE)</f>
        <v>基督教香港信義會深信學校</v>
      </c>
      <c r="F107">
        <f>VLOOKUP(C107, 自行Original!$A$1:$C$455, 3, FALSE)</f>
        <v>25</v>
      </c>
      <c r="H107" t="str">
        <f>LEFT(A107, 2)</f>
        <v>40</v>
      </c>
      <c r="I107" t="str">
        <f>C107</f>
        <v>基督教香港信義會深信學校</v>
      </c>
      <c r="J107">
        <f>IF(F107*2/5=CEILING(F107*2/5, 1), F107*2, F107*2-1)</f>
        <v>50</v>
      </c>
      <c r="K107">
        <f>D107</f>
        <v>26</v>
      </c>
      <c r="L107" t="e">
        <f>VLOOKUP(A107, 借位!$A$1:$D$50, 4, FALSE)</f>
        <v>#N/A</v>
      </c>
      <c r="M107">
        <v>0</v>
      </c>
      <c r="N107" t="b">
        <f>IF(J107&gt;(K107+M107), TRUE, 0)</f>
        <v>1</v>
      </c>
      <c r="O107" s="24">
        <f>(J107-K107)/J107*100</f>
        <v>48</v>
      </c>
      <c r="P107" s="24">
        <f>(J107-(K107+M107))/J107*100</f>
        <v>48</v>
      </c>
      <c r="Q107" t="str">
        <f>"update entity set admitted=" &amp; K107 &amp; " ,vacancy=" &amp; J107 &amp; " where entityid = (select id from entity where name = '" &amp; I107 &amp; "') and year=2015;"</f>
        <v>update entity set admitted=26 ,vacancy=50 where entityid = (select id from entity where name = '基督教香港信義會深信學校') and year=2015;</v>
      </c>
    </row>
    <row r="108" spans="1:17" ht="22.5">
      <c r="A108" s="2">
        <v>4106</v>
      </c>
      <c r="B108" s="6" t="s">
        <v>183</v>
      </c>
      <c r="C108" s="6" t="s">
        <v>1117</v>
      </c>
      <c r="D108" s="3">
        <v>13</v>
      </c>
      <c r="E108" t="str">
        <f>VLOOKUP(C108, 自行Original!$A$1:$C$455, 1, FALSE)</f>
        <v>耀山學校</v>
      </c>
      <c r="F108">
        <f>VLOOKUP(C108, 自行Original!$A$1:$C$455, 3, FALSE)</f>
        <v>13</v>
      </c>
      <c r="H108" t="str">
        <f>LEFT(A108, 2)</f>
        <v>41</v>
      </c>
      <c r="I108" t="str">
        <f>C108</f>
        <v>耀山學校</v>
      </c>
      <c r="J108">
        <f>IF(F108*2/5=CEILING(F108*2/5, 1), F108*2, F108*2-1)</f>
        <v>25</v>
      </c>
      <c r="K108">
        <f>D108</f>
        <v>13</v>
      </c>
      <c r="L108" t="e">
        <f>VLOOKUP(A108, 借位!$A$1:$D$50, 4, FALSE)</f>
        <v>#N/A</v>
      </c>
      <c r="M108">
        <v>0</v>
      </c>
      <c r="N108" t="b">
        <f>IF(J108&gt;(K108+M108), TRUE, 0)</f>
        <v>1</v>
      </c>
      <c r="O108" s="24">
        <f>(J108-K108)/J108*100</f>
        <v>48</v>
      </c>
      <c r="P108" s="24">
        <f>(J108-(K108+M108))/J108*100</f>
        <v>48</v>
      </c>
      <c r="Q108" t="str">
        <f>"update entity set admitted=" &amp; K108 &amp; " ,vacancy=" &amp; J108 &amp; " where entityid = (select id from entity where name = '" &amp; I108 &amp; "') and year=2015;"</f>
        <v>update entity set admitted=13 ,vacancy=25 where entityid = (select id from entity where name = '耀山學校') and year=2015;</v>
      </c>
    </row>
    <row r="109" spans="1:17" ht="45">
      <c r="A109" s="2">
        <v>7005</v>
      </c>
      <c r="B109" s="6" t="s">
        <v>330</v>
      </c>
      <c r="C109" s="6" t="s">
        <v>1245</v>
      </c>
      <c r="D109" s="3">
        <v>52</v>
      </c>
      <c r="E109" t="str">
        <f>VLOOKUP(C109, 自行Original!$A$1:$C$455, 1, FALSE)</f>
        <v>香港紅卍字會屯門卍慈小學</v>
      </c>
      <c r="F109">
        <f>VLOOKUP(C109, 自行Original!$A$1:$C$455, 3, FALSE)</f>
        <v>50</v>
      </c>
      <c r="H109" t="str">
        <f>LEFT(A109, 2)</f>
        <v>70</v>
      </c>
      <c r="I109" t="str">
        <f>C109</f>
        <v>香港紅卍字會屯門卍慈小學</v>
      </c>
      <c r="J109">
        <f>IF(F109*2/5=CEILING(F109*2/5, 1), F109*2, F109*2-1)</f>
        <v>100</v>
      </c>
      <c r="K109">
        <f>D109</f>
        <v>52</v>
      </c>
      <c r="L109" t="e">
        <f>VLOOKUP(A109, 借位!$A$1:$D$50, 4, FALSE)</f>
        <v>#N/A</v>
      </c>
      <c r="M109">
        <v>0</v>
      </c>
      <c r="N109" t="b">
        <f>IF(J109&gt;(K109+M109), TRUE, 0)</f>
        <v>1</v>
      </c>
      <c r="O109" s="24">
        <f>(J109-K109)/J109*100</f>
        <v>48</v>
      </c>
      <c r="P109" s="24">
        <f>(J109-(K109+M109))/J109*100</f>
        <v>48</v>
      </c>
      <c r="Q109" t="str">
        <f>"update entity set admitted=" &amp; K109 &amp; " ,vacancy=" &amp; J109 &amp; " where entityid = (select id from entity where name = '" &amp; I109 &amp; "') and year=2015;"</f>
        <v>update entity set admitted=52 ,vacancy=100 where entityid = (select id from entity where name = '香港紅卍字會屯門卍慈小學') and year=2015;</v>
      </c>
    </row>
    <row r="110" spans="1:17" ht="22.5">
      <c r="A110" s="2">
        <v>7402</v>
      </c>
      <c r="B110" s="6" t="s">
        <v>410</v>
      </c>
      <c r="C110" s="6" t="s">
        <v>1305</v>
      </c>
      <c r="D110" s="3">
        <v>13</v>
      </c>
      <c r="E110" t="str">
        <f>VLOOKUP(C110, 自行Original!$A$1:$C$455, 1, FALSE)</f>
        <v>錦田公立蒙養學校</v>
      </c>
      <c r="F110">
        <f>VLOOKUP(C110, 自行Original!$A$1:$C$455, 3, FALSE)</f>
        <v>13</v>
      </c>
      <c r="H110" t="str">
        <f>LEFT(A110, 2)</f>
        <v>74</v>
      </c>
      <c r="I110" t="str">
        <f>C110</f>
        <v>錦田公立蒙養學校</v>
      </c>
      <c r="J110">
        <f>IF(F110*2/5=CEILING(F110*2/5, 1), F110*2, F110*2-1)</f>
        <v>25</v>
      </c>
      <c r="K110">
        <f>D110</f>
        <v>13</v>
      </c>
      <c r="L110" t="e">
        <f>VLOOKUP(A110, 借位!$A$1:$D$50, 4, FALSE)</f>
        <v>#N/A</v>
      </c>
      <c r="M110">
        <v>0</v>
      </c>
      <c r="N110" t="b">
        <f>IF(J110&gt;(K110+M110), TRUE, 0)</f>
        <v>1</v>
      </c>
      <c r="O110" s="24">
        <f>(J110-K110)/J110*100</f>
        <v>48</v>
      </c>
      <c r="P110" s="24">
        <f>(J110-(K110+M110))/J110*100</f>
        <v>48</v>
      </c>
      <c r="Q110" t="str">
        <f>"update entity set admitted=" &amp; K110 &amp; " ,vacancy=" &amp; J110 &amp; " where entityid = (select id from entity where name = '" &amp; I110 &amp; "') and year=2015;"</f>
        <v>update entity set admitted=13 ,vacancy=25 where entityid = (select id from entity where name = '錦田公立蒙養學校') and year=2015;</v>
      </c>
    </row>
    <row r="111" spans="1:17">
      <c r="A111" s="2">
        <v>3206</v>
      </c>
      <c r="B111" s="9" t="s">
        <v>122</v>
      </c>
      <c r="C111" s="9" t="s">
        <v>1072</v>
      </c>
      <c r="D111" s="3">
        <v>64</v>
      </c>
      <c r="E111" t="str">
        <f>VLOOKUP(C111, 自行Original!$A$1:$C$455, 1, FALSE)</f>
        <v>路德會沙崙學校</v>
      </c>
      <c r="F111">
        <f>VLOOKUP(C111, 自行Original!$A$1:$C$455, 3, FALSE)</f>
        <v>63</v>
      </c>
      <c r="H111" t="str">
        <f>LEFT(A111, 2)</f>
        <v>32</v>
      </c>
      <c r="I111" t="str">
        <f>C111</f>
        <v>路德會沙崙學校</v>
      </c>
      <c r="J111">
        <f>IF(F111*2/5=CEILING(F111*2/5, 1), F111*2, F111*2-1)</f>
        <v>125</v>
      </c>
      <c r="K111">
        <f>D111</f>
        <v>64</v>
      </c>
      <c r="L111" t="e">
        <f>VLOOKUP(A111, 借位!$A$1:$D$50, 4, FALSE)</f>
        <v>#N/A</v>
      </c>
      <c r="M111">
        <v>0</v>
      </c>
      <c r="N111" t="b">
        <f>IF(J111&gt;(K111+M111), TRUE, 0)</f>
        <v>1</v>
      </c>
      <c r="O111" s="24">
        <f>(J111-K111)/J111*100</f>
        <v>48.8</v>
      </c>
      <c r="P111" s="24">
        <f>(J111-(K111+M111))/J111*100</f>
        <v>48.8</v>
      </c>
      <c r="Q111" t="str">
        <f>"update entity set admitted=" &amp; K111 &amp; " ,vacancy=" &amp; J111 &amp; " where entityid = (select id from entity where name = '" &amp; I111 &amp; "') and year=2015;"</f>
        <v>update entity set admitted=64 ,vacancy=125 where entityid = (select id from entity where name = '路德會沙崙學校') and year=2015;</v>
      </c>
    </row>
    <row r="112" spans="1:17" ht="22.5">
      <c r="A112" s="2">
        <v>1403</v>
      </c>
      <c r="B112" s="6" t="s">
        <v>70</v>
      </c>
      <c r="C112" s="6" t="s">
        <v>1025</v>
      </c>
      <c r="D112" s="3">
        <v>92</v>
      </c>
      <c r="E112" t="str">
        <f>VLOOKUP(C112, 自行Original!$A$1:$C$455, 1, FALSE)</f>
        <v>香港嘉諾撒學校</v>
      </c>
      <c r="F112">
        <f>VLOOKUP(C112, 自行Original!$A$1:$C$455, 3, FALSE)</f>
        <v>90</v>
      </c>
      <c r="H112" t="str">
        <f>LEFT(A112, 2)</f>
        <v>14</v>
      </c>
      <c r="I112" t="str">
        <f>C112</f>
        <v>香港嘉諾撒學校</v>
      </c>
      <c r="J112">
        <f>IF(F112*2/5=CEILING(F112*2/5, 1), F112*2, F112*2-1)</f>
        <v>180</v>
      </c>
      <c r="K112">
        <f>D112</f>
        <v>92</v>
      </c>
      <c r="L112" t="e">
        <f>VLOOKUP(A112, 借位!$A$1:$D$50, 4, FALSE)</f>
        <v>#N/A</v>
      </c>
      <c r="M112">
        <v>0</v>
      </c>
      <c r="N112" t="b">
        <f>IF(J112&gt;(K112+M112), TRUE, 0)</f>
        <v>1</v>
      </c>
      <c r="O112" s="24">
        <f>(J112-K112)/J112*100</f>
        <v>48.888888888888886</v>
      </c>
      <c r="P112" s="24">
        <f>(J112-(K112+M112))/J112*100</f>
        <v>48.888888888888886</v>
      </c>
      <c r="Q112" t="str">
        <f>"update entity set admitted=" &amp; K112 &amp; " ,vacancy=" &amp; J112 &amp; " where entityid = (select id from entity where name = '" &amp; I112 &amp; "') and year=2015;"</f>
        <v>update entity set admitted=92 ,vacancy=180 where entityid = (select id from entity where name = '香港嘉諾撒學校') and year=2015;</v>
      </c>
    </row>
    <row r="113" spans="1:17" ht="33.75">
      <c r="A113" s="2">
        <v>8414</v>
      </c>
      <c r="B113" s="6" t="s">
        <v>468</v>
      </c>
      <c r="C113" s="6" t="s">
        <v>1347</v>
      </c>
      <c r="D113" s="3">
        <v>51</v>
      </c>
      <c r="E113" t="str">
        <f>VLOOKUP(C113, 自行Original!$A$1:$C$455, 1, FALSE)</f>
        <v>仁濟醫院蔡衍濤小學</v>
      </c>
      <c r="F113">
        <f>VLOOKUP(C113, 自行Original!$A$1:$C$455, 3, FALSE)</f>
        <v>50</v>
      </c>
      <c r="H113" t="str">
        <f>LEFT(A113, 2)</f>
        <v>84</v>
      </c>
      <c r="I113" t="str">
        <f>C113</f>
        <v>仁濟醫院蔡衍濤小學</v>
      </c>
      <c r="J113">
        <f>IF(F113*2/5=CEILING(F113*2/5, 1), F113*2, F113*2-1)</f>
        <v>100</v>
      </c>
      <c r="K113">
        <f>D113</f>
        <v>51</v>
      </c>
      <c r="L113" t="e">
        <f>VLOOKUP(A113, 借位!$A$1:$D$50, 4, FALSE)</f>
        <v>#N/A</v>
      </c>
      <c r="M113">
        <v>0</v>
      </c>
      <c r="N113" t="b">
        <f>IF(J113&gt;(K113+M113), TRUE, 0)</f>
        <v>1</v>
      </c>
      <c r="O113" s="24">
        <f>(J113-K113)/J113*100</f>
        <v>49</v>
      </c>
      <c r="P113" s="24">
        <f>(J113-(K113+M113))/J113*100</f>
        <v>49</v>
      </c>
      <c r="Q113" t="str">
        <f>"update entity set admitted=" &amp; K113 &amp; " ,vacancy=" &amp; J113 &amp; " where entityid = (select id from entity where name = '" &amp; I113 &amp; "') and year=2015;"</f>
        <v>update entity set admitted=51 ,vacancy=100 where entityid = (select id from entity where name = '仁濟醫院蔡衍濤小學') and year=2015;</v>
      </c>
    </row>
    <row r="114" spans="1:17" ht="22.5">
      <c r="A114" s="2">
        <v>7211</v>
      </c>
      <c r="B114" s="6" t="s">
        <v>370</v>
      </c>
      <c r="C114" s="6" t="s">
        <v>1275</v>
      </c>
      <c r="D114" s="3">
        <v>43</v>
      </c>
      <c r="E114" t="str">
        <f>VLOOKUP(C114, 自行Original!$A$1:$C$455, 1, FALSE)</f>
        <v>東華三院李東海小學</v>
      </c>
      <c r="F114">
        <f>VLOOKUP(C114, 自行Original!$A$1:$C$455, 3, FALSE)</f>
        <v>63</v>
      </c>
      <c r="H114" t="str">
        <f>LEFT(A114, 2)</f>
        <v>72</v>
      </c>
      <c r="I114" t="str">
        <f>C114</f>
        <v>東華三院李東海小學</v>
      </c>
      <c r="J114">
        <f>IF(F114*2/5=CEILING(F114*2/5, 1), F114*2, F114*2-1)</f>
        <v>125</v>
      </c>
      <c r="K114">
        <f>D114</f>
        <v>43</v>
      </c>
      <c r="L114">
        <f>VLOOKUP(A114, 借位!$A$1:$D$50, 4, FALSE)</f>
        <v>20</v>
      </c>
      <c r="M114">
        <v>20</v>
      </c>
      <c r="N114" t="b">
        <f>IF(J114&gt;(K114+M114), TRUE, 0)</f>
        <v>1</v>
      </c>
      <c r="O114" s="24">
        <f>(J114-K114)/J114*100</f>
        <v>65.600000000000009</v>
      </c>
      <c r="P114" s="24">
        <f>(J114-(K114+M114))/J114*100</f>
        <v>49.6</v>
      </c>
      <c r="Q114" t="str">
        <f>"update entity set admitted=" &amp; K114 &amp; " ,vacancy=" &amp; J114 &amp; " where entityid = (select id from entity where name = '" &amp; I114 &amp; "') and year=2015;"</f>
        <v>update entity set admitted=43 ,vacancy=125 where entityid = (select id from entity where name = '東華三院李東海小學') and year=2015;</v>
      </c>
    </row>
    <row r="115" spans="1:17" ht="33.75">
      <c r="A115" s="2">
        <v>8904</v>
      </c>
      <c r="B115" s="6" t="s">
        <v>487</v>
      </c>
      <c r="C115" s="6" t="s">
        <v>1369</v>
      </c>
      <c r="D115" s="3">
        <v>63</v>
      </c>
      <c r="E115" t="str">
        <f>VLOOKUP(C115, 自行Original!$A$1:$C$455, 1, FALSE)</f>
        <v>香港道教聯合會純陽小學</v>
      </c>
      <c r="F115" s="30">
        <f>VLOOKUP(C115, 自行Original!$A$1:$C$455, 3, FALSE)</f>
        <v>63</v>
      </c>
      <c r="H115" t="str">
        <f>LEFT(A115, 2)</f>
        <v>89</v>
      </c>
      <c r="I115" t="str">
        <f>C115</f>
        <v>香港道教聯合會純陽小學</v>
      </c>
      <c r="J115">
        <f>IF(F115*2/5=CEILING(F115*2/5, 1), F115*2, F115*2-1)</f>
        <v>125</v>
      </c>
      <c r="K115">
        <f>D115</f>
        <v>63</v>
      </c>
      <c r="L115" t="e">
        <f>VLOOKUP(A115, 借位!$A$1:$D$50, 4, FALSE)</f>
        <v>#N/A</v>
      </c>
      <c r="M115">
        <v>0</v>
      </c>
      <c r="N115" t="b">
        <f>IF(J115&gt;(K115+M115), TRUE, 0)</f>
        <v>1</v>
      </c>
      <c r="O115" s="24">
        <f>(J115-K115)/J115*100</f>
        <v>49.6</v>
      </c>
      <c r="P115" s="24">
        <f>(J115-(K115+M115))/J115*100</f>
        <v>49.6</v>
      </c>
      <c r="Q115" t="str">
        <f>"update entity set admitted=" &amp; K115 &amp; " ,vacancy=" &amp; J115 &amp; " where entityid = (select id from entity where name = '" &amp; I115 &amp; "') and year=2015;"</f>
        <v>update entity set admitted=63 ,vacancy=125 where entityid = (select id from entity where name = '香港道教聯合會純陽小學') and year=2015;</v>
      </c>
    </row>
    <row r="116" spans="1:17" ht="22.5">
      <c r="A116" s="2">
        <v>9521</v>
      </c>
      <c r="B116" s="6" t="s">
        <v>531</v>
      </c>
      <c r="C116" s="6" t="s">
        <v>1409</v>
      </c>
      <c r="D116" s="3">
        <v>63</v>
      </c>
      <c r="E116" t="str">
        <f>VLOOKUP(C116, 自行Original!$A$1:$C$455, 1, FALSE)</f>
        <v>將軍澳循道衛理小學</v>
      </c>
      <c r="F116">
        <f>VLOOKUP(C116, 自行Original!$A$1:$C$455, 3, FALSE)</f>
        <v>63</v>
      </c>
      <c r="H116" t="str">
        <f>LEFT(A116, 2)</f>
        <v>95</v>
      </c>
      <c r="I116" t="str">
        <f>C116</f>
        <v>將軍澳循道衛理小學</v>
      </c>
      <c r="J116">
        <f>IF(F116*2/5=CEILING(F116*2/5, 1), F116*2, F116*2-1)</f>
        <v>125</v>
      </c>
      <c r="K116">
        <f>D116</f>
        <v>63</v>
      </c>
      <c r="L116" t="e">
        <f>VLOOKUP(A116, 借位!$A$1:$D$50, 4, FALSE)</f>
        <v>#N/A</v>
      </c>
      <c r="M116">
        <v>0</v>
      </c>
      <c r="N116" t="b">
        <f>IF(J116&gt;(K116+M116), TRUE, 0)</f>
        <v>1</v>
      </c>
      <c r="O116" s="24">
        <f>(J116-K116)/J116*100</f>
        <v>49.6</v>
      </c>
      <c r="P116" s="24">
        <f>(J116-(K116+M116))/J116*100</f>
        <v>49.6</v>
      </c>
      <c r="Q116" t="str">
        <f>"update entity set admitted=" &amp; K116 &amp; " ,vacancy=" &amp; J116 &amp; " where entityid = (select id from entity where name = '" &amp; I116 &amp; "') and year=2015;"</f>
        <v>update entity set admitted=63 ,vacancy=125 where entityid = (select id from entity where name = '將軍澳循道衛理小學') and year=2015;</v>
      </c>
    </row>
    <row r="117" spans="1:17" ht="22.5">
      <c r="A117" s="2">
        <v>4306</v>
      </c>
      <c r="B117" s="6" t="s">
        <v>200</v>
      </c>
      <c r="C117" s="6" t="s">
        <v>1136</v>
      </c>
      <c r="D117" s="3">
        <v>34</v>
      </c>
      <c r="E117" t="str">
        <f>VLOOKUP(C117, 自行Original!$A$1:$C$455, 1, FALSE)</f>
        <v>聖公會基德小學</v>
      </c>
      <c r="F117">
        <f>VLOOKUP(C117, 自行Original!$A$1:$C$455, 3, FALSE)</f>
        <v>50</v>
      </c>
      <c r="H117" t="str">
        <f>LEFT(A117, 2)</f>
        <v>43</v>
      </c>
      <c r="I117" t="str">
        <f>C117</f>
        <v>聖公會基德小學</v>
      </c>
      <c r="J117">
        <f>IF(F117*2/5=CEILING(F117*2/5, 1), F117*2, F117*2-1)</f>
        <v>100</v>
      </c>
      <c r="K117">
        <f>D117</f>
        <v>34</v>
      </c>
      <c r="L117">
        <f>VLOOKUP(A117, 借位!$A$1:$D$50, 4, FALSE)</f>
        <v>16</v>
      </c>
      <c r="M117">
        <v>16</v>
      </c>
      <c r="N117" t="b">
        <f>IF(J117&gt;(K117+M117), TRUE, 0)</f>
        <v>1</v>
      </c>
      <c r="O117" s="24">
        <f>(J117-K117)/J117*100</f>
        <v>66</v>
      </c>
      <c r="P117" s="24">
        <f>(J117-(K117+M117))/J117*100</f>
        <v>50</v>
      </c>
      <c r="Q117" t="str">
        <f>"update entity set admitted=" &amp; K117 &amp; " ,vacancy=" &amp; J117 &amp; " where entityid = (select id from entity where name = '" &amp; I117 &amp; "') and year=2015;"</f>
        <v>update entity set admitted=34 ,vacancy=100 where entityid = (select id from entity where name = '聖公會基德小學') and year=2015;</v>
      </c>
    </row>
    <row r="118" spans="1:17" ht="22.5">
      <c r="A118" s="2">
        <v>4308</v>
      </c>
      <c r="B118" s="6" t="s">
        <v>202</v>
      </c>
      <c r="C118" s="6" t="s">
        <v>1133</v>
      </c>
      <c r="D118" s="3">
        <v>41</v>
      </c>
      <c r="E118" t="str">
        <f>VLOOKUP(C118, 自行Original!$A$1:$C$455, 1, FALSE)</f>
        <v>天主教伍華小學</v>
      </c>
      <c r="F118">
        <f>VLOOKUP(C118, 自行Original!$A$1:$C$455, 3, FALSE)</f>
        <v>60</v>
      </c>
      <c r="H118" t="str">
        <f>LEFT(A118, 2)</f>
        <v>43</v>
      </c>
      <c r="I118" t="str">
        <f>C118</f>
        <v>天主教伍華小學</v>
      </c>
      <c r="J118">
        <f>IF(F118*2/5=CEILING(F118*2/5, 1), F118*2, F118*2-1)</f>
        <v>120</v>
      </c>
      <c r="K118">
        <f>D118</f>
        <v>41</v>
      </c>
      <c r="L118">
        <f>VLOOKUP(A118, 借位!$A$1:$D$50, 4, FALSE)</f>
        <v>19</v>
      </c>
      <c r="M118">
        <v>19</v>
      </c>
      <c r="N118" t="b">
        <f>IF(J118&gt;(K118+M118), TRUE, 0)</f>
        <v>1</v>
      </c>
      <c r="O118" s="24">
        <f>(J118-K118)/J118*100</f>
        <v>65.833333333333329</v>
      </c>
      <c r="P118" s="24">
        <f>(J118-(K118+M118))/J118*100</f>
        <v>50</v>
      </c>
      <c r="Q118" t="str">
        <f>"update entity set admitted=" &amp; K118 &amp; " ,vacancy=" &amp; J118 &amp; " where entityid = (select id from entity where name = '" &amp; I118 &amp; "') and year=2015;"</f>
        <v>update entity set admitted=41 ,vacancy=120 where entityid = (select id from entity where name = '天主教伍華小學') and year=2015;</v>
      </c>
    </row>
    <row r="119" spans="1:17" ht="22.5">
      <c r="A119" s="2">
        <v>6407</v>
      </c>
      <c r="B119" s="6" t="s">
        <v>299</v>
      </c>
      <c r="C119" s="6" t="s">
        <v>1204</v>
      </c>
      <c r="D119" s="3">
        <v>35</v>
      </c>
      <c r="E119" t="str">
        <f>VLOOKUP(C119, 自行Original!$A$1:$C$455, 1, FALSE)</f>
        <v>梨木樹天主教小學</v>
      </c>
      <c r="F119">
        <f>VLOOKUP(C119, 自行Original!$A$1:$C$455, 3, FALSE)</f>
        <v>50</v>
      </c>
      <c r="H119" t="str">
        <f>LEFT(A119, 2)</f>
        <v>64</v>
      </c>
      <c r="I119" t="str">
        <f>C119</f>
        <v>梨木樹天主教小學</v>
      </c>
      <c r="J119">
        <f>IF(F119*2/5=CEILING(F119*2/5, 1), F119*2, F119*2-1)</f>
        <v>100</v>
      </c>
      <c r="K119">
        <f>D119</f>
        <v>35</v>
      </c>
      <c r="L119">
        <f>VLOOKUP(A119, 借位!$A$1:$D$50, 4, FALSE)</f>
        <v>15</v>
      </c>
      <c r="M119">
        <v>15</v>
      </c>
      <c r="N119" t="b">
        <f>IF(J119&gt;(K119+M119), TRUE, 0)</f>
        <v>1</v>
      </c>
      <c r="O119" s="24">
        <f>(J119-K119)/J119*100</f>
        <v>65</v>
      </c>
      <c r="P119" s="24">
        <f>(J119-(K119+M119))/J119*100</f>
        <v>50</v>
      </c>
      <c r="Q119" t="str">
        <f>"update entity set admitted=" &amp; K119 &amp; " ,vacancy=" &amp; J119 &amp; " where entityid = (select id from entity where name = '" &amp; I119 &amp; "') and year=2015;"</f>
        <v>update entity set admitted=35 ,vacancy=100 where entityid = (select id from entity where name = '梨木樹天主教小學') and year=2015;</v>
      </c>
    </row>
    <row r="120" spans="1:17" ht="33">
      <c r="A120" s="2">
        <v>6408</v>
      </c>
      <c r="B120" s="6" t="s">
        <v>300</v>
      </c>
      <c r="C120" s="6" t="s">
        <v>1449</v>
      </c>
      <c r="D120" s="3">
        <v>32</v>
      </c>
      <c r="E120" t="str">
        <f>VLOOKUP(C120, 自行Original!$A$1:$C$455, 1, FALSE)</f>
        <v>聖公會主愛小學（梨木樹）</v>
      </c>
      <c r="F120">
        <f>VLOOKUP(C120, 自行Original!$A$1:$C$455, 3, FALSE)</f>
        <v>45</v>
      </c>
      <c r="H120" t="str">
        <f>LEFT(A120, 2)</f>
        <v>64</v>
      </c>
      <c r="I120" t="str">
        <f>C120</f>
        <v>聖公會主愛小學（梨木樹）</v>
      </c>
      <c r="J120">
        <f>IF(F120*2/5=CEILING(F120*2/5, 1), F120*2, F120*2-1)</f>
        <v>90</v>
      </c>
      <c r="K120">
        <f>D120</f>
        <v>32</v>
      </c>
      <c r="L120">
        <f>VLOOKUP(A120, 借位!$A$1:$D$50, 4, FALSE)</f>
        <v>13</v>
      </c>
      <c r="M120">
        <v>13</v>
      </c>
      <c r="N120" t="b">
        <f>IF(J120&gt;(K120+M120), TRUE, 0)</f>
        <v>1</v>
      </c>
      <c r="O120" s="24">
        <f>(J120-K120)/J120*100</f>
        <v>64.444444444444443</v>
      </c>
      <c r="P120" s="24">
        <f>(J120-(K120+M120))/J120*100</f>
        <v>50</v>
      </c>
      <c r="Q120" t="str">
        <f>"update entity set admitted=" &amp; K120 &amp; " ,vacancy=" &amp; J120 &amp; " where entityid = (select id from entity where name = '" &amp; I120 &amp; "') and year=2015;"</f>
        <v>update entity set admitted=32 ,vacancy=90 where entityid = (select id from entity where name = '聖公會主愛小學（梨木樹）') and year=2015;</v>
      </c>
    </row>
    <row r="121" spans="1:17" ht="33.75">
      <c r="A121" s="2">
        <v>6503</v>
      </c>
      <c r="B121" s="6" t="s">
        <v>303</v>
      </c>
      <c r="C121" s="6" t="s">
        <v>1215</v>
      </c>
      <c r="D121" s="3">
        <v>45</v>
      </c>
      <c r="E121" t="str">
        <f>VLOOKUP(C121, 自行Original!$A$1:$C$455, 1, FALSE)</f>
        <v>基督教香港信義會葵盛信義學校</v>
      </c>
      <c r="F121">
        <f>VLOOKUP(C121, 自行Original!$A$1:$C$455, 3, FALSE)</f>
        <v>50</v>
      </c>
      <c r="H121" t="str">
        <f>LEFT(A121, 2)</f>
        <v>65</v>
      </c>
      <c r="I121" t="str">
        <f>C121</f>
        <v>基督教香港信義會葵盛信義學校</v>
      </c>
      <c r="J121">
        <f>IF(F121*2/5=CEILING(F121*2/5, 1), F121*2, F121*2-1)</f>
        <v>100</v>
      </c>
      <c r="K121">
        <f>D121</f>
        <v>45</v>
      </c>
      <c r="L121">
        <f>VLOOKUP(A121, 借位!$A$1:$D$50, 4, FALSE)</f>
        <v>5</v>
      </c>
      <c r="M121">
        <v>5</v>
      </c>
      <c r="N121" t="b">
        <f>IF(J121&gt;(K121+M121), TRUE, 0)</f>
        <v>1</v>
      </c>
      <c r="O121" s="24">
        <f>(J121-K121)/J121*100</f>
        <v>55.000000000000007</v>
      </c>
      <c r="P121" s="24">
        <f>(J121-(K121+M121))/J121*100</f>
        <v>50</v>
      </c>
      <c r="Q121" t="str">
        <f>"update entity set admitted=" &amp; K121 &amp; " ,vacancy=" &amp; J121 &amp; " where entityid = (select id from entity where name = '" &amp; I121 &amp; "') and year=2015;"</f>
        <v>update entity set admitted=45 ,vacancy=100 where entityid = (select id from entity where name = '基督教香港信義會葵盛信義學校') and year=2015;</v>
      </c>
    </row>
    <row r="122" spans="1:17" ht="22.5">
      <c r="A122" s="2">
        <v>1107</v>
      </c>
      <c r="B122" s="6" t="s">
        <v>42</v>
      </c>
      <c r="C122" s="6" t="s">
        <v>998</v>
      </c>
      <c r="D122" s="3">
        <v>25</v>
      </c>
      <c r="E122" t="str">
        <f>VLOOKUP(C122, 自行Original!$A$1:$C$455, 1, FALSE)</f>
        <v>聖嘉祿學校</v>
      </c>
      <c r="F122">
        <f>VLOOKUP(C122, 自行Original!$A$1:$C$455, 3, FALSE)</f>
        <v>25</v>
      </c>
      <c r="H122" t="str">
        <f>LEFT(A122, 2)</f>
        <v>11</v>
      </c>
      <c r="I122" t="str">
        <f>C122</f>
        <v>聖嘉祿學校</v>
      </c>
      <c r="J122">
        <f>IF(F122*2/5=CEILING(F122*2/5, 1), F122*2, F122*2-1)</f>
        <v>50</v>
      </c>
      <c r="K122">
        <f>D122</f>
        <v>25</v>
      </c>
      <c r="L122" t="e">
        <f>VLOOKUP(A122, 借位!$A$1:$D$50, 4, FALSE)</f>
        <v>#N/A</v>
      </c>
      <c r="M122">
        <v>0</v>
      </c>
      <c r="N122" t="b">
        <f>IF(J122&gt;(K122+M122), TRUE, 0)</f>
        <v>1</v>
      </c>
      <c r="O122" s="24">
        <f>(J122-K122)/J122*100</f>
        <v>50</v>
      </c>
      <c r="P122" s="24">
        <f>(J122-(K122+M122))/J122*100</f>
        <v>50</v>
      </c>
      <c r="Q122" t="str">
        <f>"update entity set admitted=" &amp; K122 &amp; " ,vacancy=" &amp; J122 &amp; " where entityid = (select id from entity where name = '" &amp; I122 &amp; "') and year=2015;"</f>
        <v>update entity set admitted=25 ,vacancy=50 where entityid = (select id from entity where name = '聖嘉祿學校') and year=2015;</v>
      </c>
    </row>
    <row r="123" spans="1:17" ht="22.5">
      <c r="A123" s="2">
        <v>1110</v>
      </c>
      <c r="B123" s="6" t="s">
        <v>45</v>
      </c>
      <c r="C123" s="6" t="s">
        <v>1002</v>
      </c>
      <c r="D123" s="3">
        <v>50</v>
      </c>
      <c r="E123" t="str">
        <f>VLOOKUP(C123, 自行Original!$A$1:$C$455, 1, FALSE)</f>
        <v>香港潮商學校</v>
      </c>
      <c r="F123">
        <f>VLOOKUP(C123, 自行Original!$A$1:$C$455, 3, FALSE)</f>
        <v>50</v>
      </c>
      <c r="H123" t="str">
        <f>LEFT(A123, 2)</f>
        <v>11</v>
      </c>
      <c r="I123" t="str">
        <f>C123</f>
        <v>香港潮商學校</v>
      </c>
      <c r="J123">
        <f>IF(F123*2/5=CEILING(F123*2/5, 1), F123*2, F123*2-1)</f>
        <v>100</v>
      </c>
      <c r="K123">
        <f>D123</f>
        <v>50</v>
      </c>
      <c r="L123" t="e">
        <f>VLOOKUP(A123, 借位!$A$1:$D$50, 4, FALSE)</f>
        <v>#N/A</v>
      </c>
      <c r="M123">
        <v>0</v>
      </c>
      <c r="N123" t="b">
        <f>IF(J123&gt;(K123+M123), TRUE, 0)</f>
        <v>1</v>
      </c>
      <c r="O123" s="24">
        <f>(J123-K123)/J123*100</f>
        <v>50</v>
      </c>
      <c r="P123" s="24">
        <f>(J123-(K123+M123))/J123*100</f>
        <v>50</v>
      </c>
      <c r="Q123" t="str">
        <f>"update entity set admitted=" &amp; K123 &amp; " ,vacancy=" &amp; J123 &amp; " where entityid = (select id from entity where name = '" &amp; I123 &amp; "') and year=2015;"</f>
        <v>update entity set admitted=50 ,vacancy=100 where entityid = (select id from entity where name = '香港潮商學校') and year=2015;</v>
      </c>
    </row>
    <row r="124" spans="1:17" ht="22.5">
      <c r="A124" s="2">
        <v>1112</v>
      </c>
      <c r="B124" s="6" t="s">
        <v>47</v>
      </c>
      <c r="C124" s="6" t="s">
        <v>1001</v>
      </c>
      <c r="D124" s="3">
        <v>50</v>
      </c>
      <c r="E124" t="str">
        <f>VLOOKUP(C124, 自行Original!$A$1:$C$455, 1, FALSE)</f>
        <v>天主教總堂區學校</v>
      </c>
      <c r="F124">
        <f>VLOOKUP(C124, 自行Original!$A$1:$C$455, 3, FALSE)</f>
        <v>50</v>
      </c>
      <c r="H124" t="str">
        <f>LEFT(A124, 2)</f>
        <v>11</v>
      </c>
      <c r="I124" t="str">
        <f>C124</f>
        <v>天主教總堂區學校</v>
      </c>
      <c r="J124">
        <f>IF(F124*2/5=CEILING(F124*2/5, 1), F124*2, F124*2-1)</f>
        <v>100</v>
      </c>
      <c r="K124">
        <f>D124</f>
        <v>50</v>
      </c>
      <c r="L124" t="e">
        <f>VLOOKUP(A124, 借位!$A$1:$D$50, 4, FALSE)</f>
        <v>#N/A</v>
      </c>
      <c r="M124">
        <v>0</v>
      </c>
      <c r="N124" t="b">
        <f>IF(J124&gt;(K124+M124), TRUE, 0)</f>
        <v>1</v>
      </c>
      <c r="O124" s="24">
        <f>(J124-K124)/J124*100</f>
        <v>50</v>
      </c>
      <c r="P124" s="24">
        <f>(J124-(K124+M124))/J124*100</f>
        <v>50</v>
      </c>
      <c r="Q124" t="str">
        <f>"update entity set admitted=" &amp; K124 &amp; " ,vacancy=" &amp; J124 &amp; " where entityid = (select id from entity where name = '" &amp; I124 &amp; "') and year=2015;"</f>
        <v>update entity set admitted=50 ,vacancy=100 where entityid = (select id from entity where name = '天主教總堂區學校') and year=2015;</v>
      </c>
    </row>
    <row r="125" spans="1:17" ht="21.75">
      <c r="A125" s="2">
        <v>1115</v>
      </c>
      <c r="B125" s="6" t="s">
        <v>50</v>
      </c>
      <c r="C125" s="6" t="s">
        <v>973</v>
      </c>
      <c r="D125" s="3">
        <v>45</v>
      </c>
      <c r="E125" t="str">
        <f>VLOOKUP(C125, 自行Original!$A$1:$C$455, 1, FALSE)</f>
        <v xml:space="preserve">聖安多尼學校
</v>
      </c>
      <c r="F125">
        <f>VLOOKUP(C125, 自行Original!$A$1:$C$455, 3, FALSE)</f>
        <v>45</v>
      </c>
      <c r="H125" t="str">
        <f>LEFT(A125, 2)</f>
        <v>11</v>
      </c>
      <c r="I125" t="str">
        <f>C125</f>
        <v xml:space="preserve">聖安多尼學校
</v>
      </c>
      <c r="J125">
        <f>IF(F125*2/5=CEILING(F125*2/5, 1), F125*2, F125*2-1)</f>
        <v>90</v>
      </c>
      <c r="K125">
        <f>D125</f>
        <v>45</v>
      </c>
      <c r="L125" t="e">
        <f>VLOOKUP(A125, 借位!$A$1:$D$50, 4, FALSE)</f>
        <v>#N/A</v>
      </c>
      <c r="M125">
        <v>0</v>
      </c>
      <c r="N125" t="b">
        <f>IF(J125&gt;(K125+M125), TRUE, 0)</f>
        <v>1</v>
      </c>
      <c r="O125" s="24">
        <f>(J125-K125)/J125*100</f>
        <v>50</v>
      </c>
      <c r="P125" s="24">
        <f>(J125-(K125+M125))/J125*100</f>
        <v>50</v>
      </c>
      <c r="Q125" t="str">
        <f>"update entity set admitted=" &amp; K125 &amp; " ,vacancy=" &amp; J125 &amp; " where entityid = (select id from entity where name = '" &amp; I125 &amp; "') and year=2015;"</f>
        <v>update entity set admitted=45 ,vacancy=90 where entityid = (select id from entity where name = '聖安多尼學校
') and year=2015;</v>
      </c>
    </row>
    <row r="126" spans="1:17" ht="22.5">
      <c r="A126" s="2">
        <v>1412</v>
      </c>
      <c r="B126" s="6" t="s">
        <v>79</v>
      </c>
      <c r="C126" s="6" t="s">
        <v>1031</v>
      </c>
      <c r="D126" s="3">
        <v>50</v>
      </c>
      <c r="E126" t="str">
        <f>VLOOKUP(C126, 自行Original!$A$1:$C$455, 1, FALSE)</f>
        <v>丹拿山循道學校</v>
      </c>
      <c r="F126">
        <f>VLOOKUP(C126, 自行Original!$A$1:$C$455, 3, FALSE)</f>
        <v>50</v>
      </c>
      <c r="H126" t="str">
        <f>LEFT(A126, 2)</f>
        <v>14</v>
      </c>
      <c r="I126" t="str">
        <f>C126</f>
        <v>丹拿山循道學校</v>
      </c>
      <c r="J126">
        <f>IF(F126*2/5=CEILING(F126*2/5, 1), F126*2, F126*2-1)</f>
        <v>100</v>
      </c>
      <c r="K126">
        <f>D126</f>
        <v>50</v>
      </c>
      <c r="L126" t="e">
        <f>VLOOKUP(A126, 借位!$A$1:$D$50, 4, FALSE)</f>
        <v>#N/A</v>
      </c>
      <c r="M126">
        <v>0</v>
      </c>
      <c r="N126" t="b">
        <f>IF(J126&gt;(K126+M126), TRUE, 0)</f>
        <v>1</v>
      </c>
      <c r="O126" s="24">
        <f>(J126-K126)/J126*100</f>
        <v>50</v>
      </c>
      <c r="P126" s="24">
        <f>(J126-(K126+M126))/J126*100</f>
        <v>50</v>
      </c>
      <c r="Q126" t="str">
        <f>"update entity set admitted=" &amp; K126 &amp; " ,vacancy=" &amp; J126 &amp; " where entityid = (select id from entity where name = '" &amp; I126 &amp; "') and year=2015;"</f>
        <v>update entity set admitted=50 ,vacancy=100 where entityid = (select id from entity where name = '丹拿山循道學校') and year=2015;</v>
      </c>
    </row>
    <row r="127" spans="1:17" ht="22.5">
      <c r="A127" s="2">
        <v>1603</v>
      </c>
      <c r="B127" s="6" t="s">
        <v>82</v>
      </c>
      <c r="C127" s="6" t="s">
        <v>1032</v>
      </c>
      <c r="D127" s="3">
        <v>50</v>
      </c>
      <c r="E127" t="str">
        <f>VLOOKUP(C127, 自行Original!$A$1:$C$455, 1, FALSE)</f>
        <v>天主教明德學校</v>
      </c>
      <c r="F127">
        <f>VLOOKUP(C127, 自行Original!$A$1:$C$455, 3, FALSE)</f>
        <v>50</v>
      </c>
      <c r="H127" t="str">
        <f>LEFT(A127, 2)</f>
        <v>16</v>
      </c>
      <c r="I127" t="str">
        <f>C127</f>
        <v>天主教明德學校</v>
      </c>
      <c r="J127">
        <f>IF(F127*2/5=CEILING(F127*2/5, 1), F127*2, F127*2-1)</f>
        <v>100</v>
      </c>
      <c r="K127">
        <f>D127</f>
        <v>50</v>
      </c>
      <c r="L127" t="e">
        <f>VLOOKUP(A127, 借位!$A$1:$D$50, 4, FALSE)</f>
        <v>#N/A</v>
      </c>
      <c r="M127">
        <v>0</v>
      </c>
      <c r="N127" t="b">
        <f>IF(J127&gt;(K127+M127), TRUE, 0)</f>
        <v>1</v>
      </c>
      <c r="O127" s="24">
        <f>(J127-K127)/J127*100</f>
        <v>50</v>
      </c>
      <c r="P127" s="24">
        <f>(J127-(K127+M127))/J127*100</f>
        <v>50</v>
      </c>
      <c r="Q127" t="str">
        <f>"update entity set admitted=" &amp; K127 &amp; " ,vacancy=" &amp; J127 &amp; " where entityid = (select id from entity where name = '" &amp; I127 &amp; "') and year=2015;"</f>
        <v>update entity set admitted=50 ,vacancy=100 where entityid = (select id from entity where name = '天主教明德學校') and year=2015;</v>
      </c>
    </row>
    <row r="128" spans="1:17" ht="33.75">
      <c r="A128" s="2">
        <v>1607</v>
      </c>
      <c r="B128" s="6" t="s">
        <v>86</v>
      </c>
      <c r="C128" s="6" t="s">
        <v>1039</v>
      </c>
      <c r="D128" s="3">
        <v>75</v>
      </c>
      <c r="E128" t="str">
        <f>VLOOKUP(C128, 自行Original!$A$1:$C$455, 1, FALSE)</f>
        <v>香港中國婦女會丘佐榮學校</v>
      </c>
      <c r="F128">
        <f>VLOOKUP(C128, 自行Original!$A$1:$C$455, 3, FALSE)</f>
        <v>75</v>
      </c>
      <c r="H128" t="str">
        <f>LEFT(A128, 2)</f>
        <v>16</v>
      </c>
      <c r="I128" t="str">
        <f>C128</f>
        <v>香港中國婦女會丘佐榮學校</v>
      </c>
      <c r="J128">
        <f>IF(F128*2/5=CEILING(F128*2/5, 1), F128*2, F128*2-1)</f>
        <v>150</v>
      </c>
      <c r="K128">
        <f>D128</f>
        <v>75</v>
      </c>
      <c r="L128" t="e">
        <f>VLOOKUP(A128, 借位!$A$1:$D$50, 4, FALSE)</f>
        <v>#N/A</v>
      </c>
      <c r="M128">
        <v>0</v>
      </c>
      <c r="N128" t="b">
        <f>IF(J128&gt;(K128+M128), TRUE, 0)</f>
        <v>1</v>
      </c>
      <c r="O128" s="24">
        <f>(J128-K128)/J128*100</f>
        <v>50</v>
      </c>
      <c r="P128" s="24">
        <f>(J128-(K128+M128))/J128*100</f>
        <v>50</v>
      </c>
      <c r="Q128" t="str">
        <f>"update entity set admitted=" &amp; K128 &amp; " ,vacancy=" &amp; J128 &amp; " where entityid = (select id from entity where name = '" &amp; I128 &amp; "') and year=2015;"</f>
        <v>update entity set admitted=75 ,vacancy=150 where entityid = (select id from entity where name = '香港中國婦女會丘佐榮學校') and year=2015;</v>
      </c>
    </row>
    <row r="129" spans="1:17" ht="33.75">
      <c r="A129" s="2">
        <v>1615</v>
      </c>
      <c r="B129" s="6" t="s">
        <v>94</v>
      </c>
      <c r="C129" s="6" t="s">
        <v>1040</v>
      </c>
      <c r="D129" s="3">
        <v>50</v>
      </c>
      <c r="E129" t="str">
        <f>VLOOKUP(C129, 自行Original!$A$1:$C$455, 1, FALSE)</f>
        <v>救世軍韋理夫人紀念學校</v>
      </c>
      <c r="F129">
        <f>VLOOKUP(C129, 自行Original!$A$1:$C$455, 3, FALSE)</f>
        <v>50</v>
      </c>
      <c r="H129" t="str">
        <f>LEFT(A129, 2)</f>
        <v>16</v>
      </c>
      <c r="I129" t="str">
        <f>C129</f>
        <v>救世軍韋理夫人紀念學校</v>
      </c>
      <c r="J129">
        <f>IF(F129*2/5=CEILING(F129*2/5, 1), F129*2, F129*2-1)</f>
        <v>100</v>
      </c>
      <c r="K129">
        <f>D129</f>
        <v>50</v>
      </c>
      <c r="L129" t="e">
        <f>VLOOKUP(A129, 借位!$A$1:$D$50, 4, FALSE)</f>
        <v>#N/A</v>
      </c>
      <c r="M129">
        <v>0</v>
      </c>
      <c r="N129" t="b">
        <f>IF(J129&gt;(K129+M129), TRUE, 0)</f>
        <v>1</v>
      </c>
      <c r="O129" s="24">
        <f>(J129-K129)/J129*100</f>
        <v>50</v>
      </c>
      <c r="P129" s="24">
        <f>(J129-(K129+M129))/J129*100</f>
        <v>50</v>
      </c>
      <c r="Q129" t="str">
        <f>"update entity set admitted=" &amp; K129 &amp; " ,vacancy=" &amp; J129 &amp; " where entityid = (select id from entity where name = '" &amp; I129 &amp; "') and year=2015;"</f>
        <v>update entity set admitted=50 ,vacancy=100 where entityid = (select id from entity where name = '救世軍韋理夫人紀念學校') and year=2015;</v>
      </c>
    </row>
    <row r="130" spans="1:17" ht="22.5">
      <c r="A130" s="2">
        <v>1805</v>
      </c>
      <c r="B130" s="6" t="s">
        <v>99</v>
      </c>
      <c r="C130" s="6" t="s">
        <v>1054</v>
      </c>
      <c r="D130" s="3">
        <v>75</v>
      </c>
      <c r="E130" t="str">
        <f>VLOOKUP(C130, 自行Original!$A$1:$C$455, 1, FALSE)</f>
        <v>聖公會田灣始南小學</v>
      </c>
      <c r="F130">
        <f>VLOOKUP(C130, 自行Original!$A$1:$C$455, 3, FALSE)</f>
        <v>75</v>
      </c>
      <c r="H130" t="str">
        <f>LEFT(A130, 2)</f>
        <v>18</v>
      </c>
      <c r="I130" t="str">
        <f>C130</f>
        <v>聖公會田灣始南小學</v>
      </c>
      <c r="J130">
        <f>IF(F130*2/5=CEILING(F130*2/5, 1), F130*2, F130*2-1)</f>
        <v>150</v>
      </c>
      <c r="K130">
        <f>D130</f>
        <v>75</v>
      </c>
      <c r="L130" t="e">
        <f>VLOOKUP(A130, 借位!$A$1:$D$50, 4, FALSE)</f>
        <v>#N/A</v>
      </c>
      <c r="M130">
        <v>0</v>
      </c>
      <c r="N130" t="b">
        <f>IF(J130&gt;(K130+M130), TRUE, 0)</f>
        <v>1</v>
      </c>
      <c r="O130" s="24">
        <f>(J130-K130)/J130*100</f>
        <v>50</v>
      </c>
      <c r="P130" s="24">
        <f>(J130-(K130+M130))/J130*100</f>
        <v>50</v>
      </c>
      <c r="Q130" t="str">
        <f>"update entity set admitted=" &amp; K130 &amp; " ,vacancy=" &amp; J130 &amp; " where entityid = (select id from entity where name = '" &amp; I130 &amp; "') and year=2015;"</f>
        <v>update entity set admitted=75 ,vacancy=150 where entityid = (select id from entity where name = '聖公會田灣始南小學') and year=2015;</v>
      </c>
    </row>
    <row r="131" spans="1:17" ht="22.5">
      <c r="A131" s="2">
        <v>1806</v>
      </c>
      <c r="B131" s="6" t="s">
        <v>100</v>
      </c>
      <c r="C131" s="6" t="s">
        <v>1052</v>
      </c>
      <c r="D131" s="3">
        <v>60</v>
      </c>
      <c r="E131" t="str">
        <f>VLOOKUP(C131, 自行Original!$A$1:$C$455, 1, FALSE)</f>
        <v>聖公會置富始南小學</v>
      </c>
      <c r="F131">
        <f>VLOOKUP(C131, 自行Original!$A$1:$C$455, 3, FALSE)</f>
        <v>60</v>
      </c>
      <c r="H131" t="str">
        <f>LEFT(A131, 2)</f>
        <v>18</v>
      </c>
      <c r="I131" t="str">
        <f>C131</f>
        <v>聖公會置富始南小學</v>
      </c>
      <c r="J131">
        <f>IF(F131*2/5=CEILING(F131*2/5, 1), F131*2, F131*2-1)</f>
        <v>120</v>
      </c>
      <c r="K131">
        <f>D131</f>
        <v>60</v>
      </c>
      <c r="L131" t="e">
        <f>VLOOKUP(A131, 借位!$A$1:$D$50, 4, FALSE)</f>
        <v>#N/A</v>
      </c>
      <c r="M131">
        <v>0</v>
      </c>
      <c r="N131" t="b">
        <f>IF(J131&gt;(K131+M131), TRUE, 0)</f>
        <v>1</v>
      </c>
      <c r="O131" s="24">
        <f>(J131-K131)/J131*100</f>
        <v>50</v>
      </c>
      <c r="P131" s="24">
        <f>(J131-(K131+M131))/J131*100</f>
        <v>50</v>
      </c>
      <c r="Q131" t="str">
        <f>"update entity set admitted=" &amp; K131 &amp; " ,vacancy=" &amp; J131 &amp; " where entityid = (select id from entity where name = '" &amp; I131 &amp; "') and year=2015;"</f>
        <v>update entity set admitted=60 ,vacancy=120 where entityid = (select id from entity where name = '聖公會置富始南小學') and year=2015;</v>
      </c>
    </row>
    <row r="132" spans="1:17" ht="22.5">
      <c r="A132" s="2">
        <v>1810</v>
      </c>
      <c r="B132" s="6" t="s">
        <v>104</v>
      </c>
      <c r="C132" s="6" t="s">
        <v>1053</v>
      </c>
      <c r="D132" s="3">
        <v>50</v>
      </c>
      <c r="E132" t="str">
        <f>VLOOKUP(C132, 自行Original!$A$1:$C$455, 1, FALSE)</f>
        <v>聖伯多祿天主教小學</v>
      </c>
      <c r="F132">
        <f>VLOOKUP(C132, 自行Original!$A$1:$C$455, 3, FALSE)</f>
        <v>50</v>
      </c>
      <c r="H132" t="str">
        <f>LEFT(A132, 2)</f>
        <v>18</v>
      </c>
      <c r="I132" t="str">
        <f>C132</f>
        <v>聖伯多祿天主教小學</v>
      </c>
      <c r="J132">
        <f>IF(F132*2/5=CEILING(F132*2/5, 1), F132*2, F132*2-1)</f>
        <v>100</v>
      </c>
      <c r="K132">
        <f>D132</f>
        <v>50</v>
      </c>
      <c r="L132" t="e">
        <f>VLOOKUP(A132, 借位!$A$1:$D$50, 4, FALSE)</f>
        <v>#N/A</v>
      </c>
      <c r="M132">
        <v>0</v>
      </c>
      <c r="N132" t="b">
        <f>IF(J132&gt;(K132+M132), TRUE, 0)</f>
        <v>1</v>
      </c>
      <c r="O132" s="24">
        <f>(J132-K132)/J132*100</f>
        <v>50</v>
      </c>
      <c r="P132" s="24">
        <f>(J132-(K132+M132))/J132*100</f>
        <v>50</v>
      </c>
      <c r="Q132" t="str">
        <f>"update entity set admitted=" &amp; K132 &amp; " ,vacancy=" &amp; J132 &amp; " where entityid = (select id from entity where name = '" &amp; I132 &amp; "') and year=2015;"</f>
        <v>update entity set admitted=50 ,vacancy=100 where entityid = (select id from entity where name = '聖伯多祿天主教小學') and year=2015;</v>
      </c>
    </row>
    <row r="133" spans="1:17" ht="33.75">
      <c r="A133" s="2">
        <v>3204</v>
      </c>
      <c r="B133" s="6" t="s">
        <v>120</v>
      </c>
      <c r="C133" s="6" t="s">
        <v>1074</v>
      </c>
      <c r="D133" s="3">
        <v>75</v>
      </c>
      <c r="E133" t="str">
        <f>VLOOKUP(C133, 自行Original!$A$1:$C$455, 1, FALSE)</f>
        <v>大角嘴天主教小學（海帆道）</v>
      </c>
      <c r="F133">
        <f>VLOOKUP(C133, 自行Original!$A$1:$C$455, 3, FALSE)</f>
        <v>75</v>
      </c>
      <c r="H133" t="str">
        <f>LEFT(A133, 2)</f>
        <v>32</v>
      </c>
      <c r="I133" t="str">
        <f>C133</f>
        <v>大角嘴天主教小學（海帆道）</v>
      </c>
      <c r="J133">
        <f>IF(F133*2/5=CEILING(F133*2/5, 1), F133*2, F133*2-1)</f>
        <v>150</v>
      </c>
      <c r="K133">
        <f>D133</f>
        <v>75</v>
      </c>
      <c r="L133" t="e">
        <f>VLOOKUP(A133, 借位!$A$1:$D$50, 4, FALSE)</f>
        <v>#N/A</v>
      </c>
      <c r="M133">
        <v>0</v>
      </c>
      <c r="N133" t="b">
        <f>IF(J133&gt;(K133+M133), TRUE, 0)</f>
        <v>1</v>
      </c>
      <c r="O133" s="24">
        <f>(J133-K133)/J133*100</f>
        <v>50</v>
      </c>
      <c r="P133" s="24">
        <f>(J133-(K133+M133))/J133*100</f>
        <v>50</v>
      </c>
      <c r="Q133" t="str">
        <f>"update entity set admitted=" &amp; K133 &amp; " ,vacancy=" &amp; J133 &amp; " where entityid = (select id from entity where name = '" &amp; I133 &amp; "') and year=2015;"</f>
        <v>update entity set admitted=75 ,vacancy=150 where entityid = (select id from entity where name = '大角嘴天主教小學（海帆道）') and year=2015;</v>
      </c>
    </row>
    <row r="134" spans="1:17" ht="21.75">
      <c r="A134" s="2">
        <v>3207</v>
      </c>
      <c r="B134" s="6" t="s">
        <v>123</v>
      </c>
      <c r="C134" s="6" t="s">
        <v>983</v>
      </c>
      <c r="D134" s="3">
        <v>60</v>
      </c>
      <c r="E134" t="str">
        <f>VLOOKUP(C134, 自行Original!$A$1:$C$455, 1, FALSE)</f>
        <v xml:space="preserve">聖公會基榮小學
</v>
      </c>
      <c r="F134">
        <f>VLOOKUP(C134, 自行Original!$A$1:$C$455, 3, FALSE)</f>
        <v>60</v>
      </c>
      <c r="H134" t="str">
        <f>LEFT(A134, 2)</f>
        <v>32</v>
      </c>
      <c r="I134" t="str">
        <f>C134</f>
        <v xml:space="preserve">聖公會基榮小學
</v>
      </c>
      <c r="J134">
        <f>IF(F134*2/5=CEILING(F134*2/5, 1), F134*2, F134*2-1)</f>
        <v>120</v>
      </c>
      <c r="K134">
        <f>D134</f>
        <v>60</v>
      </c>
      <c r="L134" t="e">
        <f>VLOOKUP(A134, 借位!$A$1:$D$50, 4, FALSE)</f>
        <v>#N/A</v>
      </c>
      <c r="M134">
        <v>0</v>
      </c>
      <c r="N134" t="b">
        <f>IF(J134&gt;(K134+M134), TRUE, 0)</f>
        <v>1</v>
      </c>
      <c r="O134" s="24">
        <f>(J134-K134)/J134*100</f>
        <v>50</v>
      </c>
      <c r="P134" s="24">
        <f>(J134-(K134+M134))/J134*100</f>
        <v>50</v>
      </c>
      <c r="Q134" t="str">
        <f>"update entity set admitted=" &amp; K134 &amp; " ,vacancy=" &amp; J134 &amp; " where entityid = (select id from entity where name = '" &amp; I134 &amp; "') and year=2015;"</f>
        <v>update entity set admitted=60 ,vacancy=120 where entityid = (select id from entity where name = '聖公會基榮小學
') and year=2015;</v>
      </c>
    </row>
    <row r="135" spans="1:17" ht="22.5">
      <c r="A135" s="2">
        <v>3405</v>
      </c>
      <c r="B135" s="6" t="s">
        <v>129</v>
      </c>
      <c r="C135" s="6" t="s">
        <v>1076</v>
      </c>
      <c r="D135" s="3">
        <v>25</v>
      </c>
      <c r="E135" t="str">
        <f>VLOOKUP(C135, 自行Original!$A$1:$C$455, 1, FALSE)</f>
        <v>九龍靈光小學</v>
      </c>
      <c r="F135">
        <f>VLOOKUP(C135, 自行Original!$A$1:$C$455, 3, FALSE)</f>
        <v>25</v>
      </c>
      <c r="H135" t="str">
        <f>LEFT(A135, 2)</f>
        <v>34</v>
      </c>
      <c r="I135" t="str">
        <f>C135</f>
        <v>九龍靈光小學</v>
      </c>
      <c r="J135">
        <f>IF(F135*2/5=CEILING(F135*2/5, 1), F135*2, F135*2-1)</f>
        <v>50</v>
      </c>
      <c r="K135">
        <f>D135</f>
        <v>25</v>
      </c>
      <c r="L135" t="e">
        <f>VLOOKUP(A135, 借位!$A$1:$D$50, 4, FALSE)</f>
        <v>#N/A</v>
      </c>
      <c r="M135">
        <v>0</v>
      </c>
      <c r="N135" t="b">
        <f>IF(J135&gt;(K135+M135), TRUE, 0)</f>
        <v>1</v>
      </c>
      <c r="O135" s="24">
        <f>(J135-K135)/J135*100</f>
        <v>50</v>
      </c>
      <c r="P135" s="24">
        <f>(J135-(K135+M135))/J135*100</f>
        <v>50</v>
      </c>
      <c r="Q135" t="str">
        <f>"update entity set admitted=" &amp; K135 &amp; " ,vacancy=" &amp; J135 &amp; " where entityid = (select id from entity where name = '" &amp; I135 &amp; "') and year=2015;"</f>
        <v>update entity set admitted=25 ,vacancy=50 where entityid = (select id from entity where name = '九龍靈光小學') and year=2015;</v>
      </c>
    </row>
    <row r="136" spans="1:17" ht="33.75">
      <c r="A136" s="2">
        <v>3504</v>
      </c>
      <c r="B136" s="6" t="s">
        <v>151</v>
      </c>
      <c r="C136" s="6" t="s">
        <v>1097</v>
      </c>
      <c r="D136" s="3">
        <v>50</v>
      </c>
      <c r="E136" t="str">
        <f>VLOOKUP(C136, 自行Original!$A$1:$C$455, 1, FALSE)</f>
        <v>聖公會奉基千禧小學</v>
      </c>
      <c r="F136">
        <f>VLOOKUP(C136, 自行Original!$A$1:$C$455, 3, FALSE)</f>
        <v>50</v>
      </c>
      <c r="H136" t="str">
        <f>LEFT(A136, 2)</f>
        <v>35</v>
      </c>
      <c r="I136" t="str">
        <f>C136</f>
        <v>聖公會奉基千禧小學</v>
      </c>
      <c r="J136">
        <f>IF(F136*2/5=CEILING(F136*2/5, 1), F136*2, F136*2-1)</f>
        <v>100</v>
      </c>
      <c r="K136">
        <f>D136</f>
        <v>50</v>
      </c>
      <c r="L136" t="e">
        <f>VLOOKUP(A136, 借位!$A$1:$D$50, 4, FALSE)</f>
        <v>#N/A</v>
      </c>
      <c r="M136">
        <v>0</v>
      </c>
      <c r="N136" t="b">
        <f>IF(J136&gt;(K136+M136), TRUE, 0)</f>
        <v>1</v>
      </c>
      <c r="O136" s="24">
        <f>(J136-K136)/J136*100</f>
        <v>50</v>
      </c>
      <c r="P136" s="24">
        <f>(J136-(K136+M136))/J136*100</f>
        <v>50</v>
      </c>
      <c r="Q136" t="str">
        <f>"update entity set admitted=" &amp; K136 &amp; " ,vacancy=" &amp; J136 &amp; " where entityid = (select id from entity where name = '" &amp; I136 &amp; "') and year=2015;"</f>
        <v>update entity set admitted=50 ,vacancy=100 where entityid = (select id from entity where name = '聖公會奉基千禧小學') and year=2015;</v>
      </c>
    </row>
    <row r="137" spans="1:17" ht="21.75">
      <c r="A137" s="2">
        <v>4001</v>
      </c>
      <c r="B137" s="6" t="s">
        <v>157</v>
      </c>
      <c r="C137" s="6" t="s">
        <v>986</v>
      </c>
      <c r="D137" s="3">
        <v>60</v>
      </c>
      <c r="E137" t="str">
        <f>VLOOKUP(C137, 自行Original!$A$1:$C$455, 1, FALSE)</f>
        <v xml:space="preserve">大坑東宣道小學
</v>
      </c>
      <c r="F137">
        <f>VLOOKUP(C137, 自行Original!$A$1:$C$455, 3, FALSE)</f>
        <v>60</v>
      </c>
      <c r="H137" t="str">
        <f>LEFT(A137, 2)</f>
        <v>40</v>
      </c>
      <c r="I137" t="str">
        <f>C137</f>
        <v xml:space="preserve">大坑東宣道小學
</v>
      </c>
      <c r="J137">
        <f>IF(F137*2/5=CEILING(F137*2/5, 1), F137*2, F137*2-1)</f>
        <v>120</v>
      </c>
      <c r="K137">
        <f>D137</f>
        <v>60</v>
      </c>
      <c r="L137" t="e">
        <f>VLOOKUP(A137, 借位!$A$1:$D$50, 4, FALSE)</f>
        <v>#N/A</v>
      </c>
      <c r="M137">
        <v>0</v>
      </c>
      <c r="N137" t="b">
        <f>IF(J137&gt;(K137+M137), TRUE, 0)</f>
        <v>1</v>
      </c>
      <c r="O137" s="24">
        <f>(J137-K137)/J137*100</f>
        <v>50</v>
      </c>
      <c r="P137" s="24">
        <f>(J137-(K137+M137))/J137*100</f>
        <v>50</v>
      </c>
      <c r="Q137" t="str">
        <f>"update entity set admitted=" &amp; K137 &amp; " ,vacancy=" &amp; J137 &amp; " where entityid = (select id from entity where name = '" &amp; I137 &amp; "') and year=2015;"</f>
        <v>update entity set admitted=60 ,vacancy=120 where entityid = (select id from entity where name = '大坑東宣道小學
') and year=2015;</v>
      </c>
    </row>
    <row r="138" spans="1:17" ht="22.5">
      <c r="A138" s="2">
        <v>4002</v>
      </c>
      <c r="B138" s="6" t="s">
        <v>158</v>
      </c>
      <c r="C138" s="6" t="s">
        <v>1114</v>
      </c>
      <c r="D138" s="3">
        <v>90</v>
      </c>
      <c r="E138" t="str">
        <f>VLOOKUP(C138, 自行Original!$A$1:$C$455, 1, FALSE)</f>
        <v>聖公會聖安德烈小學</v>
      </c>
      <c r="F138">
        <f>VLOOKUP(C138, 自行Original!$A$1:$C$455, 3, FALSE)</f>
        <v>90</v>
      </c>
      <c r="H138" t="str">
        <f>LEFT(A138, 2)</f>
        <v>40</v>
      </c>
      <c r="I138" t="str">
        <f>C138</f>
        <v>聖公會聖安德烈小學</v>
      </c>
      <c r="J138">
        <f>IF(F138*2/5=CEILING(F138*2/5, 1), F138*2, F138*2-1)</f>
        <v>180</v>
      </c>
      <c r="K138">
        <f>D138</f>
        <v>90</v>
      </c>
      <c r="L138" t="e">
        <f>VLOOKUP(A138, 借位!$A$1:$D$50, 4, FALSE)</f>
        <v>#N/A</v>
      </c>
      <c r="M138">
        <v>0</v>
      </c>
      <c r="N138" t="b">
        <f>IF(J138&gt;(K138+M138), TRUE, 0)</f>
        <v>1</v>
      </c>
      <c r="O138" s="24">
        <f>(J138-K138)/J138*100</f>
        <v>50</v>
      </c>
      <c r="P138" s="24">
        <f>(J138-(K138+M138))/J138*100</f>
        <v>50</v>
      </c>
      <c r="Q138" t="str">
        <f>"update entity set admitted=" &amp; K138 &amp; " ,vacancy=" &amp; J138 &amp; " where entityid = (select id from entity where name = '" &amp; I138 &amp; "') and year=2015;"</f>
        <v>update entity set admitted=90 ,vacancy=180 where entityid = (select id from entity where name = '聖公會聖安德烈小學') and year=2015;</v>
      </c>
    </row>
    <row r="139" spans="1:17" ht="22.5">
      <c r="A139" s="2">
        <v>4008</v>
      </c>
      <c r="B139" s="6" t="s">
        <v>164</v>
      </c>
      <c r="C139" s="6" t="s">
        <v>1100</v>
      </c>
      <c r="D139" s="3">
        <v>50</v>
      </c>
      <c r="E139" t="str">
        <f>VLOOKUP(C139, 自行Original!$A$1:$C$455, 1, FALSE)</f>
        <v>天主教善導小學</v>
      </c>
      <c r="F139">
        <f>VLOOKUP(C139, 自行Original!$A$1:$C$455, 3, FALSE)</f>
        <v>50</v>
      </c>
      <c r="H139" t="str">
        <f>LEFT(A139, 2)</f>
        <v>40</v>
      </c>
      <c r="I139" t="str">
        <f>C139</f>
        <v>天主教善導小學</v>
      </c>
      <c r="J139">
        <f>IF(F139*2/5=CEILING(F139*2/5, 1), F139*2, F139*2-1)</f>
        <v>100</v>
      </c>
      <c r="K139">
        <f>D139</f>
        <v>50</v>
      </c>
      <c r="L139" t="e">
        <f>VLOOKUP(A139, 借位!$A$1:$D$50, 4, FALSE)</f>
        <v>#N/A</v>
      </c>
      <c r="M139">
        <v>0</v>
      </c>
      <c r="N139" t="b">
        <f>IF(J139&gt;(K139+M139), TRUE, 0)</f>
        <v>1</v>
      </c>
      <c r="O139" s="24">
        <f>(J139-K139)/J139*100</f>
        <v>50</v>
      </c>
      <c r="P139" s="24">
        <f>(J139-(K139+M139))/J139*100</f>
        <v>50</v>
      </c>
      <c r="Q139" t="str">
        <f>"update entity set admitted=" &amp; K139 &amp; " ,vacancy=" &amp; J139 &amp; " where entityid = (select id from entity where name = '" &amp; I139 &amp; "') and year=2015;"</f>
        <v>update entity set admitted=50 ,vacancy=100 where entityid = (select id from entity where name = '天主教善導小學') and year=2015;</v>
      </c>
    </row>
    <row r="140" spans="1:17" ht="22.5">
      <c r="A140" s="2">
        <v>4019</v>
      </c>
      <c r="B140" s="6" t="s">
        <v>175</v>
      </c>
      <c r="C140" s="6" t="s">
        <v>1106</v>
      </c>
      <c r="D140" s="3">
        <v>50</v>
      </c>
      <c r="E140" t="str">
        <f>VLOOKUP(C140, 自行Original!$A$1:$C$455, 1, FALSE)</f>
        <v>聖公會基愛小學</v>
      </c>
      <c r="F140">
        <f>VLOOKUP(C140, 自行Original!$A$1:$C$455, 3, FALSE)</f>
        <v>50</v>
      </c>
      <c r="H140" t="str">
        <f>LEFT(A140, 2)</f>
        <v>40</v>
      </c>
      <c r="I140" t="str">
        <f>C140</f>
        <v>聖公會基愛小學</v>
      </c>
      <c r="J140">
        <f>IF(F140*2/5=CEILING(F140*2/5, 1), F140*2, F140*2-1)</f>
        <v>100</v>
      </c>
      <c r="K140">
        <f>D140</f>
        <v>50</v>
      </c>
      <c r="L140" t="e">
        <f>VLOOKUP(A140, 借位!$A$1:$D$50, 4, FALSE)</f>
        <v>#N/A</v>
      </c>
      <c r="M140">
        <v>0</v>
      </c>
      <c r="N140" t="b">
        <f>IF(J140&gt;(K140+M140), TRUE, 0)</f>
        <v>1</v>
      </c>
      <c r="O140" s="24">
        <f>(J140-K140)/J140*100</f>
        <v>50</v>
      </c>
      <c r="P140" s="24">
        <f>(J140-(K140+M140))/J140*100</f>
        <v>50</v>
      </c>
      <c r="Q140" t="str">
        <f>"update entity set admitted=" &amp; K140 &amp; " ,vacancy=" &amp; J140 &amp; " where entityid = (select id from entity where name = '" &amp; I140 &amp; "') and year=2015;"</f>
        <v>update entity set admitted=50 ,vacancy=100 where entityid = (select id from entity where name = '聖公會基愛小學') and year=2015;</v>
      </c>
    </row>
    <row r="141" spans="1:17" ht="22.5">
      <c r="A141" s="2">
        <v>4501</v>
      </c>
      <c r="B141" s="6" t="s">
        <v>206</v>
      </c>
      <c r="C141" s="6" t="s">
        <v>1143</v>
      </c>
      <c r="D141" s="3">
        <v>50</v>
      </c>
      <c r="E141" t="str">
        <f>VLOOKUP(C141, 自行Original!$A$1:$C$455, 1, FALSE)</f>
        <v>中華基督教會基華小學</v>
      </c>
      <c r="F141">
        <f>VLOOKUP(C141, 自行Original!$A$1:$C$455, 3, FALSE)</f>
        <v>50</v>
      </c>
      <c r="H141" t="str">
        <f>LEFT(A141, 2)</f>
        <v>45</v>
      </c>
      <c r="I141" t="str">
        <f>C141</f>
        <v>中華基督教會基華小學</v>
      </c>
      <c r="J141">
        <f>IF(F141*2/5=CEILING(F141*2/5, 1), F141*2, F141*2-1)</f>
        <v>100</v>
      </c>
      <c r="K141">
        <f>D141</f>
        <v>50</v>
      </c>
      <c r="L141" t="e">
        <f>VLOOKUP(A141, 借位!$A$1:$D$50, 4, FALSE)</f>
        <v>#N/A</v>
      </c>
      <c r="M141">
        <v>0</v>
      </c>
      <c r="N141" t="b">
        <f>IF(J141&gt;(K141+M141), TRUE, 0)</f>
        <v>1</v>
      </c>
      <c r="O141" s="24">
        <f>(J141-K141)/J141*100</f>
        <v>50</v>
      </c>
      <c r="P141" s="24">
        <f>(J141-(K141+M141))/J141*100</f>
        <v>50</v>
      </c>
      <c r="Q141" t="str">
        <f>"update entity set admitted=" &amp; K141 &amp; " ,vacancy=" &amp; J141 &amp; " where entityid = (select id from entity where name = '" &amp; I141 &amp; "') and year=2015;"</f>
        <v>update entity set admitted=50 ,vacancy=100 where entityid = (select id from entity where name = '中華基督教會基華小學') and year=2015;</v>
      </c>
    </row>
    <row r="142" spans="1:17" ht="22.5">
      <c r="A142" s="2">
        <v>4503</v>
      </c>
      <c r="B142" s="6" t="s">
        <v>208</v>
      </c>
      <c r="C142" s="6" t="s">
        <v>1140</v>
      </c>
      <c r="D142" s="3">
        <v>50</v>
      </c>
      <c r="E142" t="str">
        <f>VLOOKUP(C142, 自行Original!$A$1:$C$455, 1, FALSE)</f>
        <v>彩雲聖若瑟小學</v>
      </c>
      <c r="F142">
        <f>VLOOKUP(C142, 自行Original!$A$1:$C$455, 3, FALSE)</f>
        <v>50</v>
      </c>
      <c r="H142" t="str">
        <f>LEFT(A142, 2)</f>
        <v>45</v>
      </c>
      <c r="I142" t="str">
        <f>C142</f>
        <v>彩雲聖若瑟小學</v>
      </c>
      <c r="J142">
        <f>IF(F142*2/5=CEILING(F142*2/5, 1), F142*2, F142*2-1)</f>
        <v>100</v>
      </c>
      <c r="K142">
        <f>D142</f>
        <v>50</v>
      </c>
      <c r="L142" t="e">
        <f>VLOOKUP(A142, 借位!$A$1:$D$50, 4, FALSE)</f>
        <v>#N/A</v>
      </c>
      <c r="M142">
        <v>0</v>
      </c>
      <c r="N142" t="b">
        <f>IF(J142&gt;(K142+M142), TRUE, 0)</f>
        <v>1</v>
      </c>
      <c r="O142" s="24">
        <f>(J142-K142)/J142*100</f>
        <v>50</v>
      </c>
      <c r="P142" s="24">
        <f>(J142-(K142+M142))/J142*100</f>
        <v>50</v>
      </c>
      <c r="Q142" t="str">
        <f>"update entity set admitted=" &amp; K142 &amp; " ,vacancy=" &amp; J142 &amp; " where entityid = (select id from entity where name = '" &amp; I142 &amp; "') and year=2015;"</f>
        <v>update entity set admitted=50 ,vacancy=100 where entityid = (select id from entity where name = '彩雲聖若瑟小學') and year=2015;</v>
      </c>
    </row>
    <row r="143" spans="1:17" ht="22.5">
      <c r="A143" s="2">
        <v>4505</v>
      </c>
      <c r="B143" s="6" t="s">
        <v>210</v>
      </c>
      <c r="C143" s="6" t="s">
        <v>1142</v>
      </c>
      <c r="D143" s="3">
        <v>50</v>
      </c>
      <c r="E143" t="str">
        <f>VLOOKUP(C143, 自行Original!$A$1:$C$455, 1, FALSE)</f>
        <v>中華基督教會基慈小學</v>
      </c>
      <c r="F143">
        <f>VLOOKUP(C143, 自行Original!$A$1:$C$455, 3, FALSE)</f>
        <v>50</v>
      </c>
      <c r="H143" t="str">
        <f>LEFT(A143, 2)</f>
        <v>45</v>
      </c>
      <c r="I143" t="str">
        <f>C143</f>
        <v>中華基督教會基慈小學</v>
      </c>
      <c r="J143">
        <f>IF(F143*2/5=CEILING(F143*2/5, 1), F143*2, F143*2-1)</f>
        <v>100</v>
      </c>
      <c r="K143">
        <f>D143</f>
        <v>50</v>
      </c>
      <c r="L143" t="e">
        <f>VLOOKUP(A143, 借位!$A$1:$D$50, 4, FALSE)</f>
        <v>#N/A</v>
      </c>
      <c r="M143">
        <v>0</v>
      </c>
      <c r="N143" t="b">
        <f>IF(J143&gt;(K143+M143), TRUE, 0)</f>
        <v>1</v>
      </c>
      <c r="O143" s="24">
        <f>(J143-K143)/J143*100</f>
        <v>50</v>
      </c>
      <c r="P143" s="24">
        <f>(J143-(K143+M143))/J143*100</f>
        <v>50</v>
      </c>
      <c r="Q143" t="str">
        <f>"update entity set admitted=" &amp; K143 &amp; " ,vacancy=" &amp; J143 &amp; " where entityid = (select id from entity where name = '" &amp; I143 &amp; "') and year=2015;"</f>
        <v>update entity set admitted=50 ,vacancy=100 where entityid = (select id from entity where name = '中華基督教會基慈小學') and year=2015;</v>
      </c>
    </row>
    <row r="144" spans="1:17" ht="22.5">
      <c r="A144" s="2">
        <v>4809</v>
      </c>
      <c r="B144" s="6" t="s">
        <v>238</v>
      </c>
      <c r="C144" s="6" t="s">
        <v>1168</v>
      </c>
      <c r="D144" s="3">
        <v>60</v>
      </c>
      <c r="E144" t="str">
        <f>VLOOKUP(C144, 自行Original!$A$1:$C$455, 1, FALSE)</f>
        <v>聖公會基樂小學</v>
      </c>
      <c r="F144">
        <f>VLOOKUP(C144, 自行Original!$A$1:$C$455, 3, FALSE)</f>
        <v>60</v>
      </c>
      <c r="H144" t="str">
        <f>LEFT(A144, 2)</f>
        <v>48</v>
      </c>
      <c r="I144" t="str">
        <f>C144</f>
        <v>聖公會基樂小學</v>
      </c>
      <c r="J144">
        <f>IF(F144*2/5=CEILING(F144*2/5, 1), F144*2, F144*2-1)</f>
        <v>120</v>
      </c>
      <c r="K144">
        <f>D144</f>
        <v>60</v>
      </c>
      <c r="L144" t="e">
        <f>VLOOKUP(A144, 借位!$A$1:$D$50, 4, FALSE)</f>
        <v>#N/A</v>
      </c>
      <c r="M144">
        <v>0</v>
      </c>
      <c r="N144" t="b">
        <f>IF(J144&gt;(K144+M144), TRUE, 0)</f>
        <v>1</v>
      </c>
      <c r="O144" s="24">
        <f>(J144-K144)/J144*100</f>
        <v>50</v>
      </c>
      <c r="P144" s="24">
        <f>(J144-(K144+M144))/J144*100</f>
        <v>50</v>
      </c>
      <c r="Q144" t="str">
        <f>"update entity set admitted=" &amp; K144 &amp; " ,vacancy=" &amp; J144 &amp; " where entityid = (select id from entity where name = '" &amp; I144 &amp; "') and year=2015;"</f>
        <v>update entity set admitted=60 ,vacancy=120 where entityid = (select id from entity where name = '聖公會基樂小學') and year=2015;</v>
      </c>
    </row>
    <row r="145" spans="1:17" ht="22.5">
      <c r="A145" s="2">
        <v>4816</v>
      </c>
      <c r="B145" s="6" t="s">
        <v>245</v>
      </c>
      <c r="C145" s="6" t="s">
        <v>1179</v>
      </c>
      <c r="D145" s="3">
        <v>50</v>
      </c>
      <c r="E145" t="str">
        <f>VLOOKUP(C145, 自行Original!$A$1:$C$455, 1, FALSE)</f>
        <v>樂華天主教小學</v>
      </c>
      <c r="F145">
        <f>VLOOKUP(C145, 自行Original!$A$1:$C$455, 3, FALSE)</f>
        <v>50</v>
      </c>
      <c r="H145" t="str">
        <f>LEFT(A145, 2)</f>
        <v>48</v>
      </c>
      <c r="I145" t="str">
        <f>C145</f>
        <v>樂華天主教小學</v>
      </c>
      <c r="J145">
        <f>IF(F145*2/5=CEILING(F145*2/5, 1), F145*2, F145*2-1)</f>
        <v>100</v>
      </c>
      <c r="K145">
        <f>D145</f>
        <v>50</v>
      </c>
      <c r="L145" t="e">
        <f>VLOOKUP(A145, 借位!$A$1:$D$50, 4, FALSE)</f>
        <v>#N/A</v>
      </c>
      <c r="M145">
        <v>0</v>
      </c>
      <c r="N145" t="b">
        <f>IF(J145&gt;(K145+M145), TRUE, 0)</f>
        <v>1</v>
      </c>
      <c r="O145" s="24">
        <f>(J145-K145)/J145*100</f>
        <v>50</v>
      </c>
      <c r="P145" s="24">
        <f>(J145-(K145+M145))/J145*100</f>
        <v>50</v>
      </c>
      <c r="Q145" t="str">
        <f>"update entity set admitted=" &amp; K145 &amp; " ,vacancy=" &amp; J145 &amp; " where entityid = (select id from entity where name = '" &amp; I145 &amp; "') and year=2015;"</f>
        <v>update entity set admitted=50 ,vacancy=100 where entityid = (select id from entity where name = '樂華天主教小學') and year=2015;</v>
      </c>
    </row>
    <row r="146" spans="1:17" ht="22.5">
      <c r="A146" s="2">
        <v>4823</v>
      </c>
      <c r="B146" s="6" t="s">
        <v>252</v>
      </c>
      <c r="C146" s="6" t="s">
        <v>1163</v>
      </c>
      <c r="D146" s="3">
        <v>50</v>
      </c>
      <c r="E146" t="str">
        <f>VLOOKUP(C146, 自行Original!$A$1:$C$455, 1, FALSE)</f>
        <v>天主教佑華小學</v>
      </c>
      <c r="F146">
        <f>VLOOKUP(C146, 自行Original!$A$1:$C$455, 3, FALSE)</f>
        <v>50</v>
      </c>
      <c r="H146" t="str">
        <f>LEFT(A146, 2)</f>
        <v>48</v>
      </c>
      <c r="I146" t="str">
        <f>C146</f>
        <v>天主教佑華小學</v>
      </c>
      <c r="J146">
        <f>IF(F146*2/5=CEILING(F146*2/5, 1), F146*2, F146*2-1)</f>
        <v>100</v>
      </c>
      <c r="K146">
        <f>D146</f>
        <v>50</v>
      </c>
      <c r="L146" t="e">
        <f>VLOOKUP(A146, 借位!$A$1:$D$50, 4, FALSE)</f>
        <v>#N/A</v>
      </c>
      <c r="M146">
        <v>0</v>
      </c>
      <c r="N146" t="b">
        <f>IF(J146&gt;(K146+M146), TRUE, 0)</f>
        <v>1</v>
      </c>
      <c r="O146" s="24">
        <f>(J146-K146)/J146*100</f>
        <v>50</v>
      </c>
      <c r="P146" s="24">
        <f>(J146-(K146+M146))/J146*100</f>
        <v>50</v>
      </c>
      <c r="Q146" t="str">
        <f>"update entity set admitted=" &amp; K146 &amp; " ,vacancy=" &amp; J146 &amp; " where entityid = (select id from entity where name = '" &amp; I146 &amp; "') and year=2015;"</f>
        <v>update entity set admitted=50 ,vacancy=100 where entityid = (select id from entity where name = '天主教佑華小學') and year=2015;</v>
      </c>
    </row>
    <row r="147" spans="1:17" ht="33.75">
      <c r="A147" s="2">
        <v>6218</v>
      </c>
      <c r="B147" s="6" t="s">
        <v>281</v>
      </c>
      <c r="C147" s="6" t="s">
        <v>1195</v>
      </c>
      <c r="D147" s="3">
        <v>50</v>
      </c>
      <c r="E147" t="str">
        <f>VLOOKUP(C147, 自行Original!$A$1:$C$455, 1, FALSE)</f>
        <v>荃灣公立何傳耀紀念小學</v>
      </c>
      <c r="F147">
        <f>VLOOKUP(C147, 自行Original!$A$1:$C$455, 3, FALSE)</f>
        <v>50</v>
      </c>
      <c r="H147" t="str">
        <f>LEFT(A147, 2)</f>
        <v>62</v>
      </c>
      <c r="I147" t="str">
        <f>C147</f>
        <v>荃灣公立何傳耀紀念小學</v>
      </c>
      <c r="J147">
        <f>IF(F147*2/5=CEILING(F147*2/5, 1), F147*2, F147*2-1)</f>
        <v>100</v>
      </c>
      <c r="K147">
        <f>D147</f>
        <v>50</v>
      </c>
      <c r="L147" t="e">
        <f>VLOOKUP(A147, 借位!$A$1:$D$50, 4, FALSE)</f>
        <v>#N/A</v>
      </c>
      <c r="M147">
        <v>0</v>
      </c>
      <c r="N147" t="b">
        <f>IF(J147&gt;(K147+M147), TRUE, 0)</f>
        <v>1</v>
      </c>
      <c r="O147" s="24">
        <f>(J147-K147)/J147*100</f>
        <v>50</v>
      </c>
      <c r="P147" s="24">
        <f>(J147-(K147+M147))/J147*100</f>
        <v>50</v>
      </c>
      <c r="Q147" t="str">
        <f>"update entity set admitted=" &amp; K147 &amp; " ,vacancy=" &amp; J147 &amp; " where entityid = (select id from entity where name = '" &amp; I147 &amp; "') and year=2015;"</f>
        <v>update entity set admitted=50 ,vacancy=100 where entityid = (select id from entity where name = '荃灣公立何傳耀紀念小學') and year=2015;</v>
      </c>
    </row>
    <row r="148" spans="1:17" ht="22.5">
      <c r="A148" s="2">
        <v>6402</v>
      </c>
      <c r="B148" s="6" t="s">
        <v>294</v>
      </c>
      <c r="C148" s="6" t="s">
        <v>1203</v>
      </c>
      <c r="D148" s="3">
        <v>50</v>
      </c>
      <c r="E148" t="str">
        <f>VLOOKUP(C148, 自行Original!$A$1:$C$455, 1, FALSE)</f>
        <v>石籬天主教小學</v>
      </c>
      <c r="F148">
        <f>VLOOKUP(C148, 自行Original!$A$1:$C$455, 3, FALSE)</f>
        <v>50</v>
      </c>
      <c r="H148" t="str">
        <f>LEFT(A148, 2)</f>
        <v>64</v>
      </c>
      <c r="I148" t="str">
        <f>C148</f>
        <v>石籬天主教小學</v>
      </c>
      <c r="J148">
        <f>IF(F148*2/5=CEILING(F148*2/5, 1), F148*2, F148*2-1)</f>
        <v>100</v>
      </c>
      <c r="K148">
        <f>D148</f>
        <v>50</v>
      </c>
      <c r="L148" t="e">
        <f>VLOOKUP(A148, 借位!$A$1:$D$50, 4, FALSE)</f>
        <v>#N/A</v>
      </c>
      <c r="M148">
        <v>0</v>
      </c>
      <c r="N148" t="b">
        <f>IF(J148&gt;(K148+M148), TRUE, 0)</f>
        <v>1</v>
      </c>
      <c r="O148" s="24">
        <f>(J148-K148)/J148*100</f>
        <v>50</v>
      </c>
      <c r="P148" s="24">
        <f>(J148-(K148+M148))/J148*100</f>
        <v>50</v>
      </c>
      <c r="Q148" t="str">
        <f>"update entity set admitted=" &amp; K148 &amp; " ,vacancy=" &amp; J148 &amp; " where entityid = (select id from entity where name = '" &amp; I148 &amp; "') and year=2015;"</f>
        <v>update entity set admitted=50 ,vacancy=100 where entityid = (select id from entity where name = '石籬天主教小學') and year=2015;</v>
      </c>
    </row>
    <row r="149" spans="1:17" ht="22.5">
      <c r="A149" s="2">
        <v>6405</v>
      </c>
      <c r="B149" s="6" t="s">
        <v>297</v>
      </c>
      <c r="C149" s="6" t="s">
        <v>1206</v>
      </c>
      <c r="D149" s="3">
        <v>50</v>
      </c>
      <c r="E149" t="str">
        <f>VLOOKUP(C149, 自行Original!$A$1:$C$455, 1, FALSE)</f>
        <v>慈幼葉漢小學</v>
      </c>
      <c r="F149">
        <f>VLOOKUP(C149, 自行Original!$A$1:$C$455, 3, FALSE)</f>
        <v>50</v>
      </c>
      <c r="H149" t="str">
        <f>LEFT(A149, 2)</f>
        <v>64</v>
      </c>
      <c r="I149" t="str">
        <f>C149</f>
        <v>慈幼葉漢小學</v>
      </c>
      <c r="J149">
        <f>IF(F149*2/5=CEILING(F149*2/5, 1), F149*2, F149*2-1)</f>
        <v>100</v>
      </c>
      <c r="K149">
        <f>D149</f>
        <v>50</v>
      </c>
      <c r="L149" t="e">
        <f>VLOOKUP(A149, 借位!$A$1:$D$50, 4, FALSE)</f>
        <v>#N/A</v>
      </c>
      <c r="M149">
        <v>0</v>
      </c>
      <c r="N149" t="b">
        <f>IF(J149&gt;(K149+M149), TRUE, 0)</f>
        <v>1</v>
      </c>
      <c r="O149" s="24">
        <f>(J149-K149)/J149*100</f>
        <v>50</v>
      </c>
      <c r="P149" s="24">
        <f>(J149-(K149+M149))/J149*100</f>
        <v>50</v>
      </c>
      <c r="Q149" t="str">
        <f>"update entity set admitted=" &amp; K149 &amp; " ,vacancy=" &amp; J149 &amp; " where entityid = (select id from entity where name = '" &amp; I149 &amp; "') and year=2015;"</f>
        <v>update entity set admitted=50 ,vacancy=100 where entityid = (select id from entity where name = '慈幼葉漢小學') and year=2015;</v>
      </c>
    </row>
    <row r="150" spans="1:17" ht="22.5">
      <c r="A150" s="2">
        <v>6512</v>
      </c>
      <c r="B150" s="6" t="s">
        <v>312</v>
      </c>
      <c r="C150" s="6" t="s">
        <v>1218</v>
      </c>
      <c r="D150" s="3">
        <v>50</v>
      </c>
      <c r="E150" t="str">
        <f>VLOOKUP(C150, 自行Original!$A$1:$C$455, 1, FALSE)</f>
        <v>祖堯天主教小學</v>
      </c>
      <c r="F150">
        <f>VLOOKUP(C150, 自行Original!$A$1:$C$455, 3, FALSE)</f>
        <v>50</v>
      </c>
      <c r="H150" t="str">
        <f>LEFT(A150, 2)</f>
        <v>65</v>
      </c>
      <c r="I150" t="str">
        <f>C150</f>
        <v>祖堯天主教小學</v>
      </c>
      <c r="J150">
        <f>IF(F150*2/5=CEILING(F150*2/5, 1), F150*2, F150*2-1)</f>
        <v>100</v>
      </c>
      <c r="K150">
        <f>D150</f>
        <v>50</v>
      </c>
      <c r="L150" t="e">
        <f>VLOOKUP(A150, 借位!$A$1:$D$50, 4, FALSE)</f>
        <v>#N/A</v>
      </c>
      <c r="M150">
        <v>0</v>
      </c>
      <c r="N150" t="b">
        <f>IF(J150&gt;(K150+M150), TRUE, 0)</f>
        <v>1</v>
      </c>
      <c r="O150" s="24">
        <f>(J150-K150)/J150*100</f>
        <v>50</v>
      </c>
      <c r="P150" s="24">
        <f>(J150-(K150+M150))/J150*100</f>
        <v>50</v>
      </c>
      <c r="Q150" t="str">
        <f>"update entity set admitted=" &amp; K150 &amp; " ,vacancy=" &amp; J150 &amp; " where entityid = (select id from entity where name = '" &amp; I150 &amp; "') and year=2015;"</f>
        <v>update entity set admitted=50 ,vacancy=100 where entityid = (select id from entity where name = '祖堯天主教小學') and year=2015;</v>
      </c>
    </row>
    <row r="151" spans="1:17" ht="33.75">
      <c r="A151" s="2">
        <v>6607</v>
      </c>
      <c r="B151" s="6" t="s">
        <v>320</v>
      </c>
      <c r="C151" s="6" t="s">
        <v>1230</v>
      </c>
      <c r="D151" s="3">
        <v>75</v>
      </c>
      <c r="E151" t="str">
        <f>VLOOKUP(C151, 自行Original!$A$1:$C$455, 1, FALSE)</f>
        <v>聖公會青衣邨何澤芸小學</v>
      </c>
      <c r="F151">
        <f>VLOOKUP(C151, 自行Original!$A$1:$C$455, 3, FALSE)</f>
        <v>75</v>
      </c>
      <c r="H151" t="str">
        <f>LEFT(A151, 2)</f>
        <v>66</v>
      </c>
      <c r="I151" t="str">
        <f>C151</f>
        <v>聖公會青衣邨何澤芸小學</v>
      </c>
      <c r="J151">
        <f>IF(F151*2/5=CEILING(F151*2/5, 1), F151*2, F151*2-1)</f>
        <v>150</v>
      </c>
      <c r="K151">
        <f>D151</f>
        <v>75</v>
      </c>
      <c r="L151" t="e">
        <f>VLOOKUP(A151, 借位!$A$1:$D$50, 4, FALSE)</f>
        <v>#N/A</v>
      </c>
      <c r="M151">
        <v>0</v>
      </c>
      <c r="N151" t="b">
        <f>IF(J151&gt;(K151+M151), TRUE, 0)</f>
        <v>1</v>
      </c>
      <c r="O151" s="24">
        <f>(J151-K151)/J151*100</f>
        <v>50</v>
      </c>
      <c r="P151" s="24">
        <f>(J151-(K151+M151))/J151*100</f>
        <v>50</v>
      </c>
      <c r="Q151" t="str">
        <f>"update entity set admitted=" &amp; K151 &amp; " ,vacancy=" &amp; J151 &amp; " where entityid = (select id from entity where name = '" &amp; I151 &amp; "') and year=2015;"</f>
        <v>update entity set admitted=75 ,vacancy=150 where entityid = (select id from entity where name = '聖公會青衣邨何澤芸小學') and year=2015;</v>
      </c>
    </row>
    <row r="152" spans="1:17" ht="22.5">
      <c r="A152" s="2">
        <v>6612</v>
      </c>
      <c r="B152" s="6" t="s">
        <v>325</v>
      </c>
      <c r="C152" s="6" t="s">
        <v>1224</v>
      </c>
      <c r="D152" s="3">
        <v>60</v>
      </c>
      <c r="E152" t="str">
        <f>VLOOKUP(C152, 自行Original!$A$1:$C$455, 1, FALSE)</f>
        <v>保良局陳溢小學</v>
      </c>
      <c r="F152">
        <f>VLOOKUP(C152, 自行Original!$A$1:$C$455, 3, FALSE)</f>
        <v>60</v>
      </c>
      <c r="H152" t="str">
        <f>LEFT(A152, 2)</f>
        <v>66</v>
      </c>
      <c r="I152" t="str">
        <f>C152</f>
        <v>保良局陳溢小學</v>
      </c>
      <c r="J152">
        <f>IF(F152*2/5=CEILING(F152*2/5, 1), F152*2, F152*2-1)</f>
        <v>120</v>
      </c>
      <c r="K152">
        <f>D152</f>
        <v>60</v>
      </c>
      <c r="L152" t="e">
        <f>VLOOKUP(A152, 借位!$A$1:$D$50, 4, FALSE)</f>
        <v>#N/A</v>
      </c>
      <c r="M152">
        <v>0</v>
      </c>
      <c r="N152" t="b">
        <f>IF(J152&gt;(K152+M152), TRUE, 0)</f>
        <v>1</v>
      </c>
      <c r="O152" s="24">
        <f>(J152-K152)/J152*100</f>
        <v>50</v>
      </c>
      <c r="P152" s="24">
        <f>(J152-(K152+M152))/J152*100</f>
        <v>50</v>
      </c>
      <c r="Q152" t="str">
        <f>"update entity set admitted=" &amp; K152 &amp; " ,vacancy=" &amp; J152 &amp; " where entityid = (select id from entity where name = '" &amp; I152 &amp; "') and year=2015;"</f>
        <v>update entity set admitted=60 ,vacancy=120 where entityid = (select id from entity where name = '保良局陳溢小學') and year=2015;</v>
      </c>
    </row>
    <row r="153" spans="1:17" ht="22.5">
      <c r="A153" s="2">
        <v>8405</v>
      </c>
      <c r="B153" s="6" t="s">
        <v>459</v>
      </c>
      <c r="C153" s="6" t="s">
        <v>1337</v>
      </c>
      <c r="D153" s="3">
        <v>50</v>
      </c>
      <c r="E153" t="str">
        <f>VLOOKUP(C153, 自行Original!$A$1:$C$455, 1, FALSE)</f>
        <v>大埔浸信會公立學校</v>
      </c>
      <c r="F153">
        <f>VLOOKUP(C153, 自行Original!$A$1:$C$455, 3, FALSE)</f>
        <v>50</v>
      </c>
      <c r="H153" t="str">
        <f>LEFT(A153, 2)</f>
        <v>84</v>
      </c>
      <c r="I153" t="str">
        <f>C153</f>
        <v>大埔浸信會公立學校</v>
      </c>
      <c r="J153">
        <f>IF(F153*2/5=CEILING(F153*2/5, 1), F153*2, F153*2-1)</f>
        <v>100</v>
      </c>
      <c r="K153">
        <f>D153</f>
        <v>50</v>
      </c>
      <c r="L153" t="e">
        <f>VLOOKUP(A153, 借位!$A$1:$D$50, 4, FALSE)</f>
        <v>#N/A</v>
      </c>
      <c r="M153">
        <v>0</v>
      </c>
      <c r="N153" t="b">
        <f>IF(J153&gt;(K153+M153), TRUE, 0)</f>
        <v>1</v>
      </c>
      <c r="O153" s="24">
        <f>(J153-K153)/J153*100</f>
        <v>50</v>
      </c>
      <c r="P153" s="24">
        <f>(J153-(K153+M153))/J153*100</f>
        <v>50</v>
      </c>
      <c r="Q153" t="str">
        <f>"update entity set admitted=" &amp; K153 &amp; " ,vacancy=" &amp; J153 &amp; " where entityid = (select id from entity where name = '" &amp; I153 &amp; "') and year=2015;"</f>
        <v>update entity set admitted=50 ,vacancy=100 where entityid = (select id from entity where name = '大埔浸信會公立學校') and year=2015;</v>
      </c>
    </row>
    <row r="154" spans="1:17" ht="22.5">
      <c r="A154" s="2">
        <v>9104</v>
      </c>
      <c r="B154" s="6" t="s">
        <v>498</v>
      </c>
      <c r="C154" s="6" t="s">
        <v>1378</v>
      </c>
      <c r="D154" s="3">
        <v>50</v>
      </c>
      <c r="E154" t="str">
        <f>VLOOKUP(C154, 自行Original!$A$1:$C$455, 1, FALSE)</f>
        <v>保良局蕭漢森小學</v>
      </c>
      <c r="F154">
        <f>VLOOKUP(C154, 自行Original!$A$1:$C$455, 3, FALSE)</f>
        <v>50</v>
      </c>
      <c r="H154" t="str">
        <f>LEFT(A154, 2)</f>
        <v>91</v>
      </c>
      <c r="I154" t="str">
        <f>C154</f>
        <v>保良局蕭漢森小學</v>
      </c>
      <c r="J154">
        <f>IF(F154*2/5=CEILING(F154*2/5, 1), F154*2, F154*2-1)</f>
        <v>100</v>
      </c>
      <c r="K154">
        <f>D154</f>
        <v>50</v>
      </c>
      <c r="L154" t="e">
        <f>VLOOKUP(A154, 借位!$A$1:$D$50, 4, FALSE)</f>
        <v>#N/A</v>
      </c>
      <c r="M154">
        <v>0</v>
      </c>
      <c r="N154" t="b">
        <f>IF(J154&gt;(K154+M154), TRUE, 0)</f>
        <v>1</v>
      </c>
      <c r="O154" s="24">
        <f>(J154-K154)/J154*100</f>
        <v>50</v>
      </c>
      <c r="P154" s="24">
        <f>(J154-(K154+M154))/J154*100</f>
        <v>50</v>
      </c>
      <c r="Q154" t="str">
        <f>"update entity set admitted=" &amp; K154 &amp; " ,vacancy=" &amp; J154 &amp; " where entityid = (select id from entity where name = '" &amp; I154 &amp; "') and year=2015;"</f>
        <v>update entity set admitted=50 ,vacancy=100 where entityid = (select id from entity where name = '保良局蕭漢森小學') and year=2015;</v>
      </c>
    </row>
    <row r="155" spans="1:17" ht="22.5">
      <c r="A155" s="2">
        <v>4607</v>
      </c>
      <c r="B155" s="6" t="s">
        <v>225</v>
      </c>
      <c r="C155" s="6" t="s">
        <v>1157</v>
      </c>
      <c r="D155" s="3">
        <v>50</v>
      </c>
      <c r="E155" t="str">
        <f>VLOOKUP(C155, 自行Original!$A$1:$C$455, 1, FALSE)</f>
        <v>天主教柏德學校</v>
      </c>
      <c r="F155">
        <f>VLOOKUP(C155, 自行Original!$A$1:$C$455, 3, FALSE)</f>
        <v>63</v>
      </c>
      <c r="H155" t="str">
        <f>LEFT(A155, 2)</f>
        <v>46</v>
      </c>
      <c r="I155" t="str">
        <f>C155</f>
        <v>天主教柏德學校</v>
      </c>
      <c r="J155">
        <f>IF(F155*2/5=CEILING(F155*2/5, 1), F155*2, F155*2-1)</f>
        <v>125</v>
      </c>
      <c r="K155">
        <f>D155</f>
        <v>50</v>
      </c>
      <c r="L155">
        <f>VLOOKUP(A155, 借位!$A$1:$D$50, 4, FALSE)</f>
        <v>12</v>
      </c>
      <c r="M155">
        <v>12</v>
      </c>
      <c r="N155" t="b">
        <f>IF(J155&gt;(K155+M155), TRUE, 0)</f>
        <v>1</v>
      </c>
      <c r="O155" s="24">
        <f>(J155-K155)/J155*100</f>
        <v>60</v>
      </c>
      <c r="P155" s="24">
        <f>(J155-(K155+M155))/J155*100</f>
        <v>50.4</v>
      </c>
      <c r="Q155" t="str">
        <f>"update entity set admitted=" &amp; K155 &amp; " ,vacancy=" &amp; J155 &amp; " where entityid = (select id from entity where name = '" &amp; I155 &amp; "') and year=2015;"</f>
        <v>update entity set admitted=50 ,vacancy=125 where entityid = (select id from entity where name = '天主教柏德學校') and year=2015;</v>
      </c>
    </row>
    <row r="156" spans="1:17" ht="22.5">
      <c r="A156" s="2">
        <v>4608</v>
      </c>
      <c r="B156" s="6" t="s">
        <v>226</v>
      </c>
      <c r="C156" s="6" t="s">
        <v>1159</v>
      </c>
      <c r="D156" s="3">
        <v>50</v>
      </c>
      <c r="E156" t="str">
        <f>VLOOKUP(C156, 自行Original!$A$1:$C$455, 1, FALSE)</f>
        <v>聖公會九龍灣基樂小學</v>
      </c>
      <c r="F156">
        <f>VLOOKUP(C156, 自行Original!$A$1:$C$455, 3, FALSE)</f>
        <v>63</v>
      </c>
      <c r="H156" t="str">
        <f>LEFT(A156, 2)</f>
        <v>46</v>
      </c>
      <c r="I156" t="str">
        <f>C156</f>
        <v>聖公會九龍灣基樂小學</v>
      </c>
      <c r="J156">
        <f>IF(F156*2/5=CEILING(F156*2/5, 1), F156*2, F156*2-1)</f>
        <v>125</v>
      </c>
      <c r="K156">
        <f>D156</f>
        <v>50</v>
      </c>
      <c r="L156">
        <f>VLOOKUP(A156, 借位!$A$1:$D$50, 4, FALSE)</f>
        <v>12</v>
      </c>
      <c r="M156">
        <v>12</v>
      </c>
      <c r="N156" t="b">
        <f>IF(J156&gt;(K156+M156), TRUE, 0)</f>
        <v>1</v>
      </c>
      <c r="O156" s="24">
        <f>(J156-K156)/J156*100</f>
        <v>60</v>
      </c>
      <c r="P156" s="24">
        <f>(J156-(K156+M156))/J156*100</f>
        <v>50.4</v>
      </c>
      <c r="Q156" t="str">
        <f>"update entity set admitted=" &amp; K156 &amp; " ,vacancy=" &amp; J156 &amp; " where entityid = (select id from entity where name = '" &amp; I156 &amp; "') and year=2015;"</f>
        <v>update entity set admitted=50 ,vacancy=125 where entityid = (select id from entity where name = '聖公會九龍灣基樂小學') and year=2015;</v>
      </c>
    </row>
    <row r="157" spans="1:17" ht="45">
      <c r="A157" s="2">
        <v>1202</v>
      </c>
      <c r="B157" s="6" t="s">
        <v>53</v>
      </c>
      <c r="C157" s="20" t="s">
        <v>1435</v>
      </c>
      <c r="D157" s="21">
        <v>62</v>
      </c>
      <c r="E157" s="19" t="e">
        <f>VLOOKUP(C157, 自行Original!$A$1:$C$455, 1, FALSE)</f>
        <v>#N/A</v>
      </c>
      <c r="F157" s="19">
        <v>63</v>
      </c>
      <c r="G157" s="17" t="s">
        <v>1461</v>
      </c>
      <c r="H157" t="str">
        <f>LEFT(A157, 2)</f>
        <v>12</v>
      </c>
      <c r="I157" t="str">
        <f>C157</f>
        <v>軒尼詩道官立小學（銅鑼灣）</v>
      </c>
      <c r="J157">
        <f>IF(F157*2/5=CEILING(F157*2/5, 1), F157*2, F157*2-1)</f>
        <v>125</v>
      </c>
      <c r="K157">
        <f>D157</f>
        <v>62</v>
      </c>
      <c r="L157" t="e">
        <f>VLOOKUP(A157, 借位!$A$1:$D$50, 4, FALSE)</f>
        <v>#N/A</v>
      </c>
      <c r="M157">
        <v>0</v>
      </c>
      <c r="N157" t="b">
        <f>IF(J157&gt;(K157+M157), TRUE, 0)</f>
        <v>1</v>
      </c>
      <c r="O157" s="24">
        <f>(J157-K157)/J157*100</f>
        <v>50.4</v>
      </c>
      <c r="P157" s="24">
        <f>(J157-(K157+M157))/J157*100</f>
        <v>50.4</v>
      </c>
      <c r="Q157" t="str">
        <f>"update entity set admitted=" &amp; K157 &amp; " ,vacancy=" &amp; J157 &amp; " where entityid = (select id from entity where name = '" &amp; I157 &amp; "') and year=2015;"</f>
        <v>update entity set admitted=62 ,vacancy=125 where entityid = (select id from entity where name = '軒尼詩道官立小學（銅鑼灣）') and year=2015;</v>
      </c>
    </row>
    <row r="158" spans="1:17" ht="33.75">
      <c r="A158" s="2">
        <v>1811</v>
      </c>
      <c r="B158" s="6" t="s">
        <v>105</v>
      </c>
      <c r="C158" s="6" t="s">
        <v>1057</v>
      </c>
      <c r="D158" s="3">
        <v>62</v>
      </c>
      <c r="E158" t="str">
        <f>VLOOKUP(C158, 自行Original!$A$1:$C$455, 1, FALSE)</f>
        <v>香港仔聖伯多祿天主教小學</v>
      </c>
      <c r="F158">
        <f>VLOOKUP(C158, 自行Original!$A$1:$C$455, 3, FALSE)</f>
        <v>63</v>
      </c>
      <c r="H158" t="str">
        <f>LEFT(A158, 2)</f>
        <v>18</v>
      </c>
      <c r="I158" t="str">
        <f>C158</f>
        <v>香港仔聖伯多祿天主教小學</v>
      </c>
      <c r="J158">
        <f>IF(F158*2/5=CEILING(F158*2/5, 1), F158*2, F158*2-1)</f>
        <v>125</v>
      </c>
      <c r="K158">
        <f>D158</f>
        <v>62</v>
      </c>
      <c r="L158" t="e">
        <f>VLOOKUP(A158, 借位!$A$1:$D$50, 4, FALSE)</f>
        <v>#N/A</v>
      </c>
      <c r="M158">
        <v>0</v>
      </c>
      <c r="N158" t="b">
        <f>IF(J158&gt;(K158+M158), TRUE, 0)</f>
        <v>1</v>
      </c>
      <c r="O158" s="24">
        <f>(J158-K158)/J158*100</f>
        <v>50.4</v>
      </c>
      <c r="P158" s="24">
        <f>(J158-(K158+M158))/J158*100</f>
        <v>50.4</v>
      </c>
      <c r="Q158" t="str">
        <f>"update entity set admitted=" &amp; K158 &amp; " ,vacancy=" &amp; J158 &amp; " where entityid = (select id from entity where name = '" &amp; I158 &amp; "') and year=2015;"</f>
        <v>update entity set admitted=62 ,vacancy=125 where entityid = (select id from entity where name = '香港仔聖伯多祿天主教小學') and year=2015;</v>
      </c>
    </row>
    <row r="159" spans="1:17">
      <c r="A159" s="2">
        <v>3104</v>
      </c>
      <c r="B159" s="9" t="s">
        <v>109</v>
      </c>
      <c r="C159" s="9" t="s">
        <v>1058</v>
      </c>
      <c r="D159" s="3">
        <v>62</v>
      </c>
      <c r="E159" t="str">
        <f>VLOOKUP(C159, 自行Original!$A$1:$C$455, 1, FALSE)</f>
        <v>東華三院羅裕積小學</v>
      </c>
      <c r="F159">
        <f>VLOOKUP(C159, 自行Original!$A$1:$C$455, 3, FALSE)</f>
        <v>63</v>
      </c>
      <c r="H159" t="str">
        <f>LEFT(A159, 2)</f>
        <v>31</v>
      </c>
      <c r="I159" t="str">
        <f>C159</f>
        <v>東華三院羅裕積小學</v>
      </c>
      <c r="J159">
        <f>IF(F159*2/5=CEILING(F159*2/5, 1), F159*2, F159*2-1)</f>
        <v>125</v>
      </c>
      <c r="K159">
        <f>D159</f>
        <v>62</v>
      </c>
      <c r="L159" t="e">
        <f>VLOOKUP(A159, 借位!$A$1:$D$50, 4, FALSE)</f>
        <v>#N/A</v>
      </c>
      <c r="M159">
        <v>0</v>
      </c>
      <c r="N159" t="b">
        <f>IF(J159&gt;(K159+M159), TRUE, 0)</f>
        <v>1</v>
      </c>
      <c r="O159" s="24">
        <f>(J159-K159)/J159*100</f>
        <v>50.4</v>
      </c>
      <c r="P159" s="24">
        <f>(J159-(K159+M159))/J159*100</f>
        <v>50.4</v>
      </c>
      <c r="Q159" t="str">
        <f>"update entity set admitted=" &amp; K159 &amp; " ,vacancy=" &amp; J159 &amp; " where entityid = (select id from entity where name = '" &amp; I159 &amp; "') and year=2015;"</f>
        <v>update entity set admitted=62 ,vacancy=125 where entityid = (select id from entity where name = '東華三院羅裕積小學') and year=2015;</v>
      </c>
    </row>
    <row r="160" spans="1:17" ht="22.5">
      <c r="A160" s="2">
        <v>3415</v>
      </c>
      <c r="B160" s="6" t="s">
        <v>139</v>
      </c>
      <c r="C160" s="6" t="s">
        <v>1088</v>
      </c>
      <c r="D160" s="3">
        <v>62</v>
      </c>
      <c r="E160" t="str">
        <f>VLOOKUP(C160, 自行Original!$A$1:$C$455, 1, FALSE)</f>
        <v>獻主會小學</v>
      </c>
      <c r="F160">
        <f>VLOOKUP(C160, 自行Original!$A$1:$C$455, 3, FALSE)</f>
        <v>63</v>
      </c>
      <c r="H160" t="str">
        <f>LEFT(A160, 2)</f>
        <v>34</v>
      </c>
      <c r="I160" t="str">
        <f>C160</f>
        <v>獻主會小學</v>
      </c>
      <c r="J160">
        <f>IF(F160*2/5=CEILING(F160*2/5, 1), F160*2, F160*2-1)</f>
        <v>125</v>
      </c>
      <c r="K160">
        <f>D160</f>
        <v>62</v>
      </c>
      <c r="L160" t="e">
        <f>VLOOKUP(A160, 借位!$A$1:$D$50, 4, FALSE)</f>
        <v>#N/A</v>
      </c>
      <c r="M160">
        <v>0</v>
      </c>
      <c r="N160" t="b">
        <f>IF(J160&gt;(K160+M160), TRUE, 0)</f>
        <v>1</v>
      </c>
      <c r="O160" s="24">
        <f>(J160-K160)/J160*100</f>
        <v>50.4</v>
      </c>
      <c r="P160" s="24">
        <f>(J160-(K160+M160))/J160*100</f>
        <v>50.4</v>
      </c>
      <c r="Q160" t="str">
        <f>"update entity set admitted=" &amp; K160 &amp; " ,vacancy=" &amp; J160 &amp; " where entityid = (select id from entity where name = '" &amp; I160 &amp; "') and year=2015;"</f>
        <v>update entity set admitted=62 ,vacancy=125 where entityid = (select id from entity where name = '獻主會小學') and year=2015;</v>
      </c>
    </row>
    <row r="161" spans="1:17" ht="33.75">
      <c r="A161" s="2">
        <v>4511</v>
      </c>
      <c r="B161" s="6" t="s">
        <v>216</v>
      </c>
      <c r="C161" s="6" t="s">
        <v>1149</v>
      </c>
      <c r="D161" s="3">
        <v>62</v>
      </c>
      <c r="E161" t="str">
        <f>VLOOKUP(C161, 自行Original!$A$1:$C$455, 1, FALSE)</f>
        <v>聖博德天主教小學（蒲崗村道）</v>
      </c>
      <c r="F161">
        <f>VLOOKUP(C161, 自行Original!$A$1:$C$455, 3, FALSE)</f>
        <v>63</v>
      </c>
      <c r="H161" t="str">
        <f>LEFT(A161, 2)</f>
        <v>45</v>
      </c>
      <c r="I161" t="str">
        <f>C161</f>
        <v>聖博德天主教小學（蒲崗村道）</v>
      </c>
      <c r="J161">
        <f>IF(F161*2/5=CEILING(F161*2/5, 1), F161*2, F161*2-1)</f>
        <v>125</v>
      </c>
      <c r="K161">
        <f>D161</f>
        <v>62</v>
      </c>
      <c r="L161" t="e">
        <f>VLOOKUP(A161, 借位!$A$1:$D$50, 4, FALSE)</f>
        <v>#N/A</v>
      </c>
      <c r="M161">
        <v>0</v>
      </c>
      <c r="N161" t="b">
        <f>IF(J161&gt;(K161+M161), TRUE, 0)</f>
        <v>1</v>
      </c>
      <c r="O161" s="24">
        <f>(J161-K161)/J161*100</f>
        <v>50.4</v>
      </c>
      <c r="P161" s="24">
        <f>(J161-(K161+M161))/J161*100</f>
        <v>50.4</v>
      </c>
      <c r="Q161" t="str">
        <f>"update entity set admitted=" &amp; K161 &amp; " ,vacancy=" &amp; J161 &amp; " where entityid = (select id from entity where name = '" &amp; I161 &amp; "') and year=2015;"</f>
        <v>update entity set admitted=62 ,vacancy=125 where entityid = (select id from entity where name = '聖博德天主教小學（蒲崗村道）') and year=2015;</v>
      </c>
    </row>
    <row r="162" spans="1:17" ht="22.5">
      <c r="A162" s="2">
        <v>4512</v>
      </c>
      <c r="B162" s="6" t="s">
        <v>217</v>
      </c>
      <c r="C162" s="6" t="s">
        <v>1150</v>
      </c>
      <c r="D162" s="3">
        <v>62</v>
      </c>
      <c r="E162" t="str">
        <f>VLOOKUP(C162, 自行Original!$A$1:$C$455, 1, FALSE)</f>
        <v>慈雲山天主教小學</v>
      </c>
      <c r="F162">
        <f>VLOOKUP(C162, 自行Original!$A$1:$C$455, 3, FALSE)</f>
        <v>63</v>
      </c>
      <c r="H162" t="str">
        <f>LEFT(A162, 2)</f>
        <v>45</v>
      </c>
      <c r="I162" t="str">
        <f>C162</f>
        <v>慈雲山天主教小學</v>
      </c>
      <c r="J162">
        <f>IF(F162*2/5=CEILING(F162*2/5, 1), F162*2, F162*2-1)</f>
        <v>125</v>
      </c>
      <c r="K162">
        <f>D162</f>
        <v>62</v>
      </c>
      <c r="L162" t="e">
        <f>VLOOKUP(A162, 借位!$A$1:$D$50, 4, FALSE)</f>
        <v>#N/A</v>
      </c>
      <c r="M162">
        <v>0</v>
      </c>
      <c r="N162" t="b">
        <f>IF(J162&gt;(K162+M162), TRUE, 0)</f>
        <v>1</v>
      </c>
      <c r="O162" s="24">
        <f>(J162-K162)/J162*100</f>
        <v>50.4</v>
      </c>
      <c r="P162" s="24">
        <f>(J162-(K162+M162))/J162*100</f>
        <v>50.4</v>
      </c>
      <c r="Q162" t="str">
        <f>"update entity set admitted=" &amp; K162 &amp; " ,vacancy=" &amp; J162 &amp; " where entityid = (select id from entity where name = '" &amp; I162 &amp; "') and year=2015;"</f>
        <v>update entity set admitted=62 ,vacancy=125 where entityid = (select id from entity where name = '慈雲山天主教小學') and year=2015;</v>
      </c>
    </row>
    <row r="163" spans="1:17" ht="66">
      <c r="A163" s="2">
        <v>4814</v>
      </c>
      <c r="B163" s="6" t="s">
        <v>243</v>
      </c>
      <c r="C163" s="6" t="s">
        <v>1454</v>
      </c>
      <c r="D163" s="3">
        <v>62</v>
      </c>
      <c r="E163" t="e">
        <f>VLOOKUP(C163, 自行Original!$A$1:$C$455, 1, FALSE)</f>
        <v>#N/A</v>
      </c>
      <c r="F163" s="18">
        <v>63</v>
      </c>
      <c r="H163" t="str">
        <f>LEFT(A163, 2)</f>
        <v>48</v>
      </c>
      <c r="I163" t="str">
        <f>C163</f>
        <v xml:space="preserve">香港道教聯合會圓玄學院陳呂重德紀念學校
</v>
      </c>
      <c r="J163">
        <f>IF(F163*2/5=CEILING(F163*2/5, 1), F163*2, F163*2-1)</f>
        <v>125</v>
      </c>
      <c r="K163">
        <f>D163</f>
        <v>62</v>
      </c>
      <c r="L163" t="e">
        <f>VLOOKUP(A163, 借位!$A$1:$D$50, 4, FALSE)</f>
        <v>#N/A</v>
      </c>
      <c r="M163">
        <v>0</v>
      </c>
      <c r="N163" t="b">
        <f>IF(J163&gt;(K163+M163), TRUE, 0)</f>
        <v>1</v>
      </c>
      <c r="O163" s="24">
        <f>(J163-K163)/J163*100</f>
        <v>50.4</v>
      </c>
      <c r="P163" s="24">
        <f>(J163-(K163+M163))/J163*100</f>
        <v>50.4</v>
      </c>
      <c r="Q163" t="str">
        <f>"update entity set admitted=" &amp; K163 &amp; " ,vacancy=" &amp; J163 &amp; " where entityid = (select id from entity where name = '" &amp; I163 &amp; "') and year=2015;"</f>
        <v>update entity set admitted=62 ,vacancy=125 where entityid = (select id from entity where name = '香港道教聯合會圓玄學院陳呂重德紀念學校
') and year=2015;</v>
      </c>
    </row>
    <row r="164" spans="1:17" ht="22.5">
      <c r="A164" s="2">
        <v>4822</v>
      </c>
      <c r="B164" s="6" t="s">
        <v>251</v>
      </c>
      <c r="C164" s="6" t="s">
        <v>1170</v>
      </c>
      <c r="D164" s="3">
        <v>62</v>
      </c>
      <c r="E164" t="str">
        <f>VLOOKUP(C164, 自行Original!$A$1:$C$455, 1, FALSE)</f>
        <v>聖安當小學</v>
      </c>
      <c r="F164">
        <f>VLOOKUP(C164, 自行Original!$A$1:$C$455, 3, FALSE)</f>
        <v>63</v>
      </c>
      <c r="H164" t="str">
        <f>LEFT(A164, 2)</f>
        <v>48</v>
      </c>
      <c r="I164" t="str">
        <f>C164</f>
        <v>聖安當小學</v>
      </c>
      <c r="J164">
        <f>IF(F164*2/5=CEILING(F164*2/5, 1), F164*2, F164*2-1)</f>
        <v>125</v>
      </c>
      <c r="K164">
        <f>D164</f>
        <v>62</v>
      </c>
      <c r="L164" t="e">
        <f>VLOOKUP(A164, 借位!$A$1:$D$50, 4, FALSE)</f>
        <v>#N/A</v>
      </c>
      <c r="M164">
        <v>0</v>
      </c>
      <c r="N164" t="b">
        <f>IF(J164&gt;(K164+M164), TRUE, 0)</f>
        <v>1</v>
      </c>
      <c r="O164" s="24">
        <f>(J164-K164)/J164*100</f>
        <v>50.4</v>
      </c>
      <c r="P164" s="24">
        <f>(J164-(K164+M164))/J164*100</f>
        <v>50.4</v>
      </c>
      <c r="Q164" t="str">
        <f>"update entity set admitted=" &amp; K164 &amp; " ,vacancy=" &amp; J164 &amp; " where entityid = (select id from entity where name = '" &amp; I164 &amp; "') and year=2015;"</f>
        <v>update entity set admitted=62 ,vacancy=125 where entityid = (select id from entity where name = '聖安當小學') and year=2015;</v>
      </c>
    </row>
    <row r="165" spans="1:17" ht="22.5">
      <c r="A165" s="2">
        <v>6509</v>
      </c>
      <c r="B165" s="6" t="s">
        <v>309</v>
      </c>
      <c r="C165" s="6" t="s">
        <v>1219</v>
      </c>
      <c r="D165" s="3">
        <v>62</v>
      </c>
      <c r="E165" t="str">
        <f>VLOOKUP(C165, 自行Original!$A$1:$C$455, 1, FALSE)</f>
        <v>中華基督教會基真小學</v>
      </c>
      <c r="F165">
        <f>VLOOKUP(C165, 自行Original!$A$1:$C$455, 3, FALSE)</f>
        <v>63</v>
      </c>
      <c r="H165" t="str">
        <f>LEFT(A165, 2)</f>
        <v>65</v>
      </c>
      <c r="I165" t="str">
        <f>C165</f>
        <v>中華基督教會基真小學</v>
      </c>
      <c r="J165">
        <f>IF(F165*2/5=CEILING(F165*2/5, 1), F165*2, F165*2-1)</f>
        <v>125</v>
      </c>
      <c r="K165">
        <f>D165</f>
        <v>62</v>
      </c>
      <c r="L165" t="e">
        <f>VLOOKUP(A165, 借位!$A$1:$D$50, 4, FALSE)</f>
        <v>#N/A</v>
      </c>
      <c r="M165">
        <v>0</v>
      </c>
      <c r="N165" t="b">
        <f>IF(J165&gt;(K165+M165), TRUE, 0)</f>
        <v>1</v>
      </c>
      <c r="O165" s="24">
        <f>(J165-K165)/J165*100</f>
        <v>50.4</v>
      </c>
      <c r="P165" s="24">
        <f>(J165-(K165+M165))/J165*100</f>
        <v>50.4</v>
      </c>
      <c r="Q165" t="str">
        <f>"update entity set admitted=" &amp; K165 &amp; " ,vacancy=" &amp; J165 &amp; " where entityid = (select id from entity where name = '" &amp; I165 &amp; "') and year=2015;"</f>
        <v>update entity set admitted=62 ,vacancy=125 where entityid = (select id from entity where name = '中華基督教會基真小學') and year=2015;</v>
      </c>
    </row>
    <row r="166" spans="1:17" ht="33.75">
      <c r="A166" s="2">
        <v>9504</v>
      </c>
      <c r="B166" s="6" t="s">
        <v>514</v>
      </c>
      <c r="C166" s="6" t="s">
        <v>1394</v>
      </c>
      <c r="D166" s="3">
        <v>62</v>
      </c>
      <c r="E166" t="str">
        <f>VLOOKUP(C166, 自行Original!$A$1:$C$455, 1, FALSE)</f>
        <v>西貢中心李少欽紀念學校</v>
      </c>
      <c r="F166">
        <f>VLOOKUP(C166, 自行Original!$A$1:$C$455, 3, FALSE)</f>
        <v>63</v>
      </c>
      <c r="H166" t="str">
        <f>LEFT(A166, 2)</f>
        <v>95</v>
      </c>
      <c r="I166" t="str">
        <f>C166</f>
        <v>西貢中心李少欽紀念學校</v>
      </c>
      <c r="J166">
        <f>IF(F166*2/5=CEILING(F166*2/5, 1), F166*2, F166*2-1)</f>
        <v>125</v>
      </c>
      <c r="K166">
        <f>D166</f>
        <v>62</v>
      </c>
      <c r="L166" t="e">
        <f>VLOOKUP(A166, 借位!$A$1:$D$50, 4, FALSE)</f>
        <v>#N/A</v>
      </c>
      <c r="M166">
        <v>0</v>
      </c>
      <c r="N166" t="b">
        <f>IF(J166&gt;(K166+M166), TRUE, 0)</f>
        <v>1</v>
      </c>
      <c r="O166" s="24">
        <f>(J166-K166)/J166*100</f>
        <v>50.4</v>
      </c>
      <c r="P166" s="24">
        <f>(J166-(K166+M166))/J166*100</f>
        <v>50.4</v>
      </c>
      <c r="Q166" t="str">
        <f>"update entity set admitted=" &amp; K166 &amp; " ,vacancy=" &amp; J166 &amp; " where entityid = (select id from entity where name = '" &amp; I166 &amp; "') and year=2015;"</f>
        <v>update entity set admitted=62 ,vacancy=125 where entityid = (select id from entity where name = '西貢中心李少欽紀念學校') and year=2015;</v>
      </c>
    </row>
    <row r="167" spans="1:17" ht="22.5">
      <c r="A167" s="2">
        <v>9507</v>
      </c>
      <c r="B167" s="6" t="s">
        <v>517</v>
      </c>
      <c r="C167" s="6" t="s">
        <v>1399</v>
      </c>
      <c r="D167" s="3">
        <v>62</v>
      </c>
      <c r="E167" t="str">
        <f>VLOOKUP(C167, 自行Original!$A$1:$C$455, 1, FALSE)</f>
        <v>保良局馮晴紀念小學</v>
      </c>
      <c r="F167">
        <f>VLOOKUP(C167, 自行Original!$A$1:$C$455, 3, FALSE)</f>
        <v>63</v>
      </c>
      <c r="H167" t="str">
        <f>LEFT(A167, 2)</f>
        <v>95</v>
      </c>
      <c r="I167" t="str">
        <f>C167</f>
        <v>保良局馮晴紀念小學</v>
      </c>
      <c r="J167">
        <f>IF(F167*2/5=CEILING(F167*2/5, 1), F167*2, F167*2-1)</f>
        <v>125</v>
      </c>
      <c r="K167">
        <f>D167</f>
        <v>62</v>
      </c>
      <c r="L167" t="e">
        <f>VLOOKUP(A167, 借位!$A$1:$D$50, 4, FALSE)</f>
        <v>#N/A</v>
      </c>
      <c r="M167">
        <v>0</v>
      </c>
      <c r="N167" t="b">
        <f>IF(J167&gt;(K167+M167), TRUE, 0)</f>
        <v>1</v>
      </c>
      <c r="O167" s="24">
        <f>(J167-K167)/J167*100</f>
        <v>50.4</v>
      </c>
      <c r="P167" s="24">
        <f>(J167-(K167+M167))/J167*100</f>
        <v>50.4</v>
      </c>
      <c r="Q167" t="str">
        <f>"update entity set admitted=" &amp; K167 &amp; " ,vacancy=" &amp; J167 &amp; " where entityid = (select id from entity where name = '" &amp; I167 &amp; "') and year=2015;"</f>
        <v>update entity set admitted=62 ,vacancy=125 where entityid = (select id from entity where name = '保良局馮晴紀念小學') and year=2015;</v>
      </c>
    </row>
    <row r="168" spans="1:17" ht="22.5">
      <c r="A168" s="2">
        <v>9508</v>
      </c>
      <c r="B168" s="6" t="s">
        <v>518</v>
      </c>
      <c r="C168" s="6" t="s">
        <v>1398</v>
      </c>
      <c r="D168" s="3">
        <v>62</v>
      </c>
      <c r="E168" t="str">
        <f>VLOOKUP(C168, 自行Original!$A$1:$C$455, 1, FALSE)</f>
        <v>順德聯誼總會梁潔華小學</v>
      </c>
      <c r="F168">
        <f>VLOOKUP(C168, 自行Original!$A$1:$C$455, 3, FALSE)</f>
        <v>63</v>
      </c>
      <c r="H168" t="str">
        <f>LEFT(A168, 2)</f>
        <v>95</v>
      </c>
      <c r="I168" t="str">
        <f>C168</f>
        <v>順德聯誼總會梁潔華小學</v>
      </c>
      <c r="J168">
        <f>IF(F168*2/5=CEILING(F168*2/5, 1), F168*2, F168*2-1)</f>
        <v>125</v>
      </c>
      <c r="K168">
        <f>D168</f>
        <v>62</v>
      </c>
      <c r="L168" t="e">
        <f>VLOOKUP(A168, 借位!$A$1:$D$50, 4, FALSE)</f>
        <v>#N/A</v>
      </c>
      <c r="M168">
        <v>0</v>
      </c>
      <c r="N168" t="b">
        <f>IF(J168&gt;(K168+M168), TRUE, 0)</f>
        <v>1</v>
      </c>
      <c r="O168" s="24">
        <f>(J168-K168)/J168*100</f>
        <v>50.4</v>
      </c>
      <c r="P168" s="24">
        <f>(J168-(K168+M168))/J168*100</f>
        <v>50.4</v>
      </c>
      <c r="Q168" t="str">
        <f>"update entity set admitted=" &amp; K168 &amp; " ,vacancy=" &amp; J168 &amp; " where entityid = (select id from entity where name = '" &amp; I168 &amp; "') and year=2015;"</f>
        <v>update entity set admitted=62 ,vacancy=125 where entityid = (select id from entity where name = '順德聯誼總會梁潔華小學') and year=2015;</v>
      </c>
    </row>
    <row r="169" spans="1:17" ht="22.5">
      <c r="A169" s="2">
        <v>9516</v>
      </c>
      <c r="B169" s="6" t="s">
        <v>526</v>
      </c>
      <c r="C169" s="6" t="s">
        <v>1403</v>
      </c>
      <c r="D169" s="3">
        <v>62</v>
      </c>
      <c r="E169" t="str">
        <f>VLOOKUP(C169, 自行Original!$A$1:$C$455, 1, FALSE)</f>
        <v>仁愛堂田家炳小學</v>
      </c>
      <c r="F169">
        <f>VLOOKUP(C169, 自行Original!$A$1:$C$455, 3, FALSE)</f>
        <v>63</v>
      </c>
      <c r="H169" t="str">
        <f>LEFT(A169, 2)</f>
        <v>95</v>
      </c>
      <c r="I169" t="str">
        <f>C169</f>
        <v>仁愛堂田家炳小學</v>
      </c>
      <c r="J169">
        <f>IF(F169*2/5=CEILING(F169*2/5, 1), F169*2, F169*2-1)</f>
        <v>125</v>
      </c>
      <c r="K169">
        <f>D169</f>
        <v>62</v>
      </c>
      <c r="L169" t="e">
        <f>VLOOKUP(A169, 借位!$A$1:$D$50, 4, FALSE)</f>
        <v>#N/A</v>
      </c>
      <c r="M169">
        <v>0</v>
      </c>
      <c r="N169" t="b">
        <f>IF(J169&gt;(K169+M169), TRUE, 0)</f>
        <v>1</v>
      </c>
      <c r="O169" s="24">
        <f>(J169-K169)/J169*100</f>
        <v>50.4</v>
      </c>
      <c r="P169" s="24">
        <f>(J169-(K169+M169))/J169*100</f>
        <v>50.4</v>
      </c>
      <c r="Q169" t="str">
        <f>"update entity set admitted=" &amp; K169 &amp; " ,vacancy=" &amp; J169 &amp; " where entityid = (select id from entity where name = '" &amp; I169 &amp; "') and year=2015;"</f>
        <v>update entity set admitted=62 ,vacancy=125 where entityid = (select id from entity where name = '仁愛堂田家炳小學') and year=2015;</v>
      </c>
    </row>
    <row r="170" spans="1:17" ht="33.75">
      <c r="A170" s="2">
        <v>9517</v>
      </c>
      <c r="B170" s="6" t="s">
        <v>527</v>
      </c>
      <c r="C170" s="6" t="s">
        <v>1392</v>
      </c>
      <c r="D170" s="3">
        <v>62</v>
      </c>
      <c r="E170" t="str">
        <f>VLOOKUP(C170, 自行Original!$A$1:$C$455, 1, FALSE)</f>
        <v>港澳信義會小學</v>
      </c>
      <c r="F170">
        <f>VLOOKUP(C170, 自行Original!$A$1:$C$455, 3, FALSE)</f>
        <v>63</v>
      </c>
      <c r="H170" t="str">
        <f>LEFT(A170, 2)</f>
        <v>95</v>
      </c>
      <c r="I170" t="str">
        <f>C170</f>
        <v>港澳信義會小學</v>
      </c>
      <c r="J170">
        <f>IF(F170*2/5=CEILING(F170*2/5, 1), F170*2, F170*2-1)</f>
        <v>125</v>
      </c>
      <c r="K170">
        <f>D170</f>
        <v>62</v>
      </c>
      <c r="L170" t="e">
        <f>VLOOKUP(A170, 借位!$A$1:$D$50, 4, FALSE)</f>
        <v>#N/A</v>
      </c>
      <c r="M170">
        <v>0</v>
      </c>
      <c r="N170" t="b">
        <f>IF(J170&gt;(K170+M170), TRUE, 0)</f>
        <v>1</v>
      </c>
      <c r="O170" s="24">
        <f>(J170-K170)/J170*100</f>
        <v>50.4</v>
      </c>
      <c r="P170" s="24">
        <f>(J170-(K170+M170))/J170*100</f>
        <v>50.4</v>
      </c>
      <c r="Q170" t="str">
        <f>"update entity set admitted=" &amp; K170 &amp; " ,vacancy=" &amp; J170 &amp; " where entityid = (select id from entity where name = '" &amp; I170 &amp; "') and year=2015;"</f>
        <v>update entity set admitted=62 ,vacancy=125 where entityid = (select id from entity where name = '港澳信義會小學') and year=2015;</v>
      </c>
    </row>
    <row r="171" spans="1:17" ht="22.5">
      <c r="A171" s="2">
        <v>9803</v>
      </c>
      <c r="B171" s="6" t="s">
        <v>539</v>
      </c>
      <c r="C171" s="6" t="s">
        <v>1418</v>
      </c>
      <c r="D171" s="3">
        <v>62</v>
      </c>
      <c r="E171" t="str">
        <f>VLOOKUP(C171, 自行Original!$A$1:$C$455, 1, FALSE)</f>
        <v>青松侯寶垣小學</v>
      </c>
      <c r="F171">
        <f>VLOOKUP(C171, 自行Original!$A$1:$C$455, 3, FALSE)</f>
        <v>63</v>
      </c>
      <c r="H171" t="str">
        <f>LEFT(A171, 2)</f>
        <v>98</v>
      </c>
      <c r="I171" t="str">
        <f>C171</f>
        <v>青松侯寶垣小學</v>
      </c>
      <c r="J171">
        <f>IF(F171*2/5=CEILING(F171*2/5, 1), F171*2, F171*2-1)</f>
        <v>125</v>
      </c>
      <c r="K171">
        <f>D171</f>
        <v>62</v>
      </c>
      <c r="L171" t="e">
        <f>VLOOKUP(A171, 借位!$A$1:$D$50, 4, FALSE)</f>
        <v>#N/A</v>
      </c>
      <c r="M171">
        <v>0</v>
      </c>
      <c r="N171" t="b">
        <f>IF(J171&gt;(K171+M171), TRUE, 0)</f>
        <v>1</v>
      </c>
      <c r="O171" s="24">
        <f>(J171-K171)/J171*100</f>
        <v>50.4</v>
      </c>
      <c r="P171" s="24">
        <f>(J171-(K171+M171))/J171*100</f>
        <v>50.4</v>
      </c>
      <c r="Q171" t="str">
        <f>"update entity set admitted=" &amp; K171 &amp; " ,vacancy=" &amp; J171 &amp; " where entityid = (select id from entity where name = '" &amp; I171 &amp; "') and year=2015;"</f>
        <v>update entity set admitted=62 ,vacancy=125 where entityid = (select id from entity where name = '青松侯寶垣小學') and year=2015;</v>
      </c>
    </row>
    <row r="172" spans="1:17" ht="22.5">
      <c r="A172" s="2">
        <v>9809</v>
      </c>
      <c r="B172" s="6" t="s">
        <v>545</v>
      </c>
      <c r="C172" s="6" t="s">
        <v>1424</v>
      </c>
      <c r="D172" s="3">
        <v>62</v>
      </c>
      <c r="E172" t="str">
        <f>VLOOKUP(C172, 自行Original!$A$1:$C$455, 1, FALSE)</f>
        <v>東涌天主教學校</v>
      </c>
      <c r="F172">
        <f>VLOOKUP(C172, 自行Original!$A$1:$C$455, 3, FALSE)</f>
        <v>63</v>
      </c>
      <c r="H172" t="str">
        <f>LEFT(A172, 2)</f>
        <v>98</v>
      </c>
      <c r="I172" t="str">
        <f>C172</f>
        <v>東涌天主教學校</v>
      </c>
      <c r="J172">
        <f>IF(F172*2/5=CEILING(F172*2/5, 1), F172*2, F172*2-1)</f>
        <v>125</v>
      </c>
      <c r="K172">
        <f>D172</f>
        <v>62</v>
      </c>
      <c r="L172" t="e">
        <f>VLOOKUP(A172, 借位!$A$1:$D$50, 4, FALSE)</f>
        <v>#N/A</v>
      </c>
      <c r="M172">
        <v>0</v>
      </c>
      <c r="N172" t="b">
        <f>IF(J172&gt;(K172+M172), TRUE, 0)</f>
        <v>1</v>
      </c>
      <c r="O172" s="24">
        <f>(J172-K172)/J172*100</f>
        <v>50.4</v>
      </c>
      <c r="P172" s="24">
        <f>(J172-(K172+M172))/J172*100</f>
        <v>50.4</v>
      </c>
      <c r="Q172" t="str">
        <f>"update entity set admitted=" &amp; K172 &amp; " ,vacancy=" &amp; J172 &amp; " where entityid = (select id from entity where name = '" &amp; I172 &amp; "') and year=2015;"</f>
        <v>update entity set admitted=62 ,vacancy=125 where entityid = (select id from entity where name = '東涌天主教學校') and year=2015;</v>
      </c>
    </row>
    <row r="173" spans="1:17" ht="22.5">
      <c r="A173" s="2">
        <v>1213</v>
      </c>
      <c r="B173" s="6" t="s">
        <v>64</v>
      </c>
      <c r="C173" s="6" t="s">
        <v>1020</v>
      </c>
      <c r="D173" s="3">
        <v>37</v>
      </c>
      <c r="E173" t="str">
        <f>VLOOKUP(C173, 自行Original!$A$1:$C$455, 1, FALSE)</f>
        <v>寶血小學</v>
      </c>
      <c r="F173">
        <f>VLOOKUP(C173, 自行Original!$A$1:$C$455, 3, FALSE)</f>
        <v>38</v>
      </c>
      <c r="H173" t="str">
        <f>LEFT(A173, 2)</f>
        <v>12</v>
      </c>
      <c r="I173" t="str">
        <f>C173</f>
        <v>寶血小學</v>
      </c>
      <c r="J173">
        <f>IF(F173*2/5=CEILING(F173*2/5, 1), F173*2, F173*2-1)</f>
        <v>75</v>
      </c>
      <c r="K173">
        <f>D173</f>
        <v>37</v>
      </c>
      <c r="L173" t="e">
        <f>VLOOKUP(A173, 借位!$A$1:$D$50, 4, FALSE)</f>
        <v>#N/A</v>
      </c>
      <c r="M173">
        <v>0</v>
      </c>
      <c r="N173" t="b">
        <f>IF(J173&gt;(K173+M173), TRUE, 0)</f>
        <v>1</v>
      </c>
      <c r="O173" s="24">
        <f>(J173-K173)/J173*100</f>
        <v>50.666666666666671</v>
      </c>
      <c r="P173" s="24">
        <f>(J173-(K173+M173))/J173*100</f>
        <v>50.666666666666671</v>
      </c>
      <c r="Q173" t="str">
        <f>"update entity set admitted=" &amp; K173 &amp; " ,vacancy=" &amp; J173 &amp; " where entityid = (select id from entity where name = '" &amp; I173 &amp; "') and year=2015;"</f>
        <v>update entity set admitted=37 ,vacancy=75 where entityid = (select id from entity where name = '寶血小學') and year=2015;</v>
      </c>
    </row>
    <row r="174" spans="1:17" ht="55.5">
      <c r="A174" s="2">
        <v>3403</v>
      </c>
      <c r="B174" s="6" t="s">
        <v>127</v>
      </c>
      <c r="C174" s="6" t="s">
        <v>1090</v>
      </c>
      <c r="D174" s="3">
        <v>37</v>
      </c>
      <c r="E174" t="str">
        <f>VLOOKUP(C174, 自行Original!$A$1:$C$455, 1, FALSE)</f>
        <v>中華基督教會灣仔堂基道小學（九龍城）</v>
      </c>
      <c r="F174">
        <f>VLOOKUP(C174, 自行Original!$A$1:$C$455, 3, FALSE)</f>
        <v>38</v>
      </c>
      <c r="H174" t="str">
        <f>LEFT(A174, 2)</f>
        <v>34</v>
      </c>
      <c r="I174" t="str">
        <f>C174</f>
        <v>中華基督教會灣仔堂基道小學（九龍城）</v>
      </c>
      <c r="J174">
        <f>IF(F174*2/5=CEILING(F174*2/5, 1), F174*2, F174*2-1)</f>
        <v>75</v>
      </c>
      <c r="K174">
        <f>D174</f>
        <v>37</v>
      </c>
      <c r="L174" t="e">
        <f>VLOOKUP(A174, 借位!$A$1:$D$50, 4, FALSE)</f>
        <v>#N/A</v>
      </c>
      <c r="M174">
        <v>0</v>
      </c>
      <c r="N174" t="b">
        <f>IF(J174&gt;(K174+M174), TRUE, 0)</f>
        <v>1</v>
      </c>
      <c r="O174" s="24">
        <f>(J174-K174)/J174*100</f>
        <v>50.666666666666671</v>
      </c>
      <c r="P174" s="24">
        <f>(J174-(K174+M174))/J174*100</f>
        <v>50.666666666666671</v>
      </c>
      <c r="Q174" t="str">
        <f>"update entity set admitted=" &amp; K174 &amp; " ,vacancy=" &amp; J174 &amp; " where entityid = (select id from entity where name = '" &amp; I174 &amp; "') and year=2015;"</f>
        <v>update entity set admitted=37 ,vacancy=75 where entityid = (select id from entity where name = '中華基督教會灣仔堂基道小學（九龍城）') and year=2015;</v>
      </c>
    </row>
    <row r="175" spans="1:17" ht="33.75">
      <c r="A175" s="2">
        <v>3414</v>
      </c>
      <c r="B175" s="6" t="s">
        <v>138</v>
      </c>
      <c r="C175" s="6" t="s">
        <v>1091</v>
      </c>
      <c r="D175" s="3">
        <v>37</v>
      </c>
      <c r="E175" t="str">
        <f>VLOOKUP(C175, 自行Original!$A$1:$C$455, 1, FALSE)</f>
        <v>獻主會聖馬善樂小學</v>
      </c>
      <c r="F175">
        <f>VLOOKUP(C175, 自行Original!$A$1:$C$455, 3, FALSE)</f>
        <v>38</v>
      </c>
      <c r="H175" t="str">
        <f>LEFT(A175, 2)</f>
        <v>34</v>
      </c>
      <c r="I175" t="str">
        <f>C175</f>
        <v>獻主會聖馬善樂小學</v>
      </c>
      <c r="J175">
        <f>IF(F175*2/5=CEILING(F175*2/5, 1), F175*2, F175*2-1)</f>
        <v>75</v>
      </c>
      <c r="K175">
        <f>D175</f>
        <v>37</v>
      </c>
      <c r="L175" t="e">
        <f>VLOOKUP(A175, 借位!$A$1:$D$50, 4, FALSE)</f>
        <v>#N/A</v>
      </c>
      <c r="M175">
        <v>0</v>
      </c>
      <c r="N175" t="b">
        <f>IF(J175&gt;(K175+M175), TRUE, 0)</f>
        <v>1</v>
      </c>
      <c r="O175" s="24">
        <f>(J175-K175)/J175*100</f>
        <v>50.666666666666671</v>
      </c>
      <c r="P175" s="24">
        <f>(J175-(K175+M175))/J175*100</f>
        <v>50.666666666666671</v>
      </c>
      <c r="Q175" t="str">
        <f>"update entity set admitted=" &amp; K175 &amp; " ,vacancy=" &amp; J175 &amp; " where entityid = (select id from entity where name = '" &amp; I175 &amp; "') and year=2015;"</f>
        <v>update entity set admitted=37 ,vacancy=75 where entityid = (select id from entity where name = '獻主會聖馬善樂小學') and year=2015;</v>
      </c>
    </row>
    <row r="176" spans="1:17" ht="22.5">
      <c r="A176" s="2">
        <v>3507</v>
      </c>
      <c r="B176" s="6" t="s">
        <v>154</v>
      </c>
      <c r="C176" s="6" t="s">
        <v>1094</v>
      </c>
      <c r="D176" s="3">
        <v>37</v>
      </c>
      <c r="E176" t="str">
        <f>VLOOKUP(C176, 自行Original!$A$1:$C$455, 1, FALSE)</f>
        <v>聖公會聖提摩太小學</v>
      </c>
      <c r="F176">
        <f>VLOOKUP(C176, 自行Original!$A$1:$C$455, 3, FALSE)</f>
        <v>38</v>
      </c>
      <c r="H176" t="str">
        <f>LEFT(A176, 2)</f>
        <v>35</v>
      </c>
      <c r="I176" t="str">
        <f>C176</f>
        <v>聖公會聖提摩太小學</v>
      </c>
      <c r="J176">
        <f>IF(F176*2/5=CEILING(F176*2/5, 1), F176*2, F176*2-1)</f>
        <v>75</v>
      </c>
      <c r="K176">
        <f>D176</f>
        <v>37</v>
      </c>
      <c r="L176" t="e">
        <f>VLOOKUP(A176, 借位!$A$1:$D$50, 4, FALSE)</f>
        <v>#N/A</v>
      </c>
      <c r="M176">
        <v>0</v>
      </c>
      <c r="N176" t="b">
        <f>IF(J176&gt;(K176+M176), TRUE, 0)</f>
        <v>1</v>
      </c>
      <c r="O176" s="24">
        <f>(J176-K176)/J176*100</f>
        <v>50.666666666666671</v>
      </c>
      <c r="P176" s="24">
        <f>(J176-(K176+M176))/J176*100</f>
        <v>50.666666666666671</v>
      </c>
      <c r="Q176" t="str">
        <f>"update entity set admitted=" &amp; K176 &amp; " ,vacancy=" &amp; J176 &amp; " where entityid = (select id from entity where name = '" &amp; I176 &amp; "') and year=2015;"</f>
        <v>update entity set admitted=37 ,vacancy=75 where entityid = (select id from entity where name = '聖公會聖提摩太小學') and year=2015;</v>
      </c>
    </row>
    <row r="177" spans="1:17" ht="33.75">
      <c r="A177" s="2">
        <v>6401</v>
      </c>
      <c r="B177" s="6" t="s">
        <v>293</v>
      </c>
      <c r="C177" s="6" t="s">
        <v>1209</v>
      </c>
      <c r="D177" s="3">
        <v>37</v>
      </c>
      <c r="E177" t="str">
        <f>VLOOKUP(C177, 自行Original!$A$1:$C$455, 1, FALSE)</f>
        <v>石籬聖若望天主教小學</v>
      </c>
      <c r="F177">
        <f>VLOOKUP(C177, 自行Original!$A$1:$C$455, 3, FALSE)</f>
        <v>38</v>
      </c>
      <c r="H177" t="str">
        <f>LEFT(A177, 2)</f>
        <v>64</v>
      </c>
      <c r="I177" t="str">
        <f>C177</f>
        <v>石籬聖若望天主教小學</v>
      </c>
      <c r="J177">
        <f>IF(F177*2/5=CEILING(F177*2/5, 1), F177*2, F177*2-1)</f>
        <v>75</v>
      </c>
      <c r="K177">
        <f>D177</f>
        <v>37</v>
      </c>
      <c r="L177" t="e">
        <f>VLOOKUP(A177, 借位!$A$1:$D$50, 4, FALSE)</f>
        <v>#N/A</v>
      </c>
      <c r="M177">
        <v>0</v>
      </c>
      <c r="N177" t="b">
        <f>IF(J177&gt;(K177+M177), TRUE, 0)</f>
        <v>1</v>
      </c>
      <c r="O177" s="24">
        <f>(J177-K177)/J177*100</f>
        <v>50.666666666666671</v>
      </c>
      <c r="P177" s="24">
        <f>(J177-(K177+M177))/J177*100</f>
        <v>50.666666666666671</v>
      </c>
      <c r="Q177" t="str">
        <f>"update entity set admitted=" &amp; K177 &amp; " ,vacancy=" &amp; J177 &amp; " where entityid = (select id from entity where name = '" &amp; I177 &amp; "') and year=2015;"</f>
        <v>update entity set admitted=37 ,vacancy=75 where entityid = (select id from entity where name = '石籬聖若望天主教小學') and year=2015;</v>
      </c>
    </row>
    <row r="178" spans="1:17" ht="33.75">
      <c r="A178" s="2">
        <v>7301</v>
      </c>
      <c r="B178" s="6" t="s">
        <v>385</v>
      </c>
      <c r="C178" s="6" t="s">
        <v>1291</v>
      </c>
      <c r="D178" s="3">
        <v>37</v>
      </c>
      <c r="E178" t="str">
        <f>VLOOKUP(C178, 自行Original!$A$1:$C$455, 1, FALSE)</f>
        <v>元朗朗屏邨東莞學校</v>
      </c>
      <c r="F178">
        <f>VLOOKUP(C178, 自行Original!$A$1:$C$455, 3, FALSE)</f>
        <v>38</v>
      </c>
      <c r="H178" t="str">
        <f>LEFT(A178, 2)</f>
        <v>73</v>
      </c>
      <c r="I178" t="str">
        <f>C178</f>
        <v>元朗朗屏邨東莞學校</v>
      </c>
      <c r="J178">
        <f>IF(F178*2/5=CEILING(F178*2/5, 1), F178*2, F178*2-1)</f>
        <v>75</v>
      </c>
      <c r="K178">
        <f>D178</f>
        <v>37</v>
      </c>
      <c r="L178" t="e">
        <f>VLOOKUP(A178, 借位!$A$1:$D$50, 4, FALSE)</f>
        <v>#N/A</v>
      </c>
      <c r="M178">
        <v>0</v>
      </c>
      <c r="N178" t="b">
        <f>IF(J178&gt;(K178+M178), TRUE, 0)</f>
        <v>1</v>
      </c>
      <c r="O178" s="24">
        <f>(J178-K178)/J178*100</f>
        <v>50.666666666666671</v>
      </c>
      <c r="P178" s="24">
        <f>(J178-(K178+M178))/J178*100</f>
        <v>50.666666666666671</v>
      </c>
      <c r="Q178" t="str">
        <f>"update entity set admitted=" &amp; K178 &amp; " ,vacancy=" &amp; J178 &amp; " where entityid = (select id from entity where name = '" &amp; I178 &amp; "') and year=2015;"</f>
        <v>update entity set admitted=37 ,vacancy=75 where entityid = (select id from entity where name = '元朗朗屏邨東莞學校') and year=2015;</v>
      </c>
    </row>
    <row r="179" spans="1:17" ht="33.75">
      <c r="A179" s="2">
        <v>9702</v>
      </c>
      <c r="B179" s="6" t="s">
        <v>535</v>
      </c>
      <c r="C179" s="6" t="s">
        <v>1414</v>
      </c>
      <c r="D179" s="3">
        <v>37</v>
      </c>
      <c r="E179" t="str">
        <f>VLOOKUP(C179, 自行Original!$A$1:$C$455, 1, FALSE)</f>
        <v>國民學校</v>
      </c>
      <c r="F179">
        <f>VLOOKUP(C179, 自行Original!$A$1:$C$455, 3, FALSE)</f>
        <v>38</v>
      </c>
      <c r="H179" t="str">
        <f>LEFT(A179, 2)</f>
        <v>97</v>
      </c>
      <c r="I179" t="str">
        <f>C179</f>
        <v>國民學校</v>
      </c>
      <c r="J179">
        <f>IF(F179*2/5=CEILING(F179*2/5, 1), F179*2, F179*2-1)</f>
        <v>75</v>
      </c>
      <c r="K179">
        <f>D179</f>
        <v>37</v>
      </c>
      <c r="L179" t="e">
        <f>VLOOKUP(A179, 借位!$A$1:$D$50, 4, FALSE)</f>
        <v>#N/A</v>
      </c>
      <c r="M179">
        <v>0</v>
      </c>
      <c r="N179" t="b">
        <f>IF(J179&gt;(K179+M179), TRUE, 0)</f>
        <v>1</v>
      </c>
      <c r="O179" s="24">
        <f>(J179-K179)/J179*100</f>
        <v>50.666666666666671</v>
      </c>
      <c r="P179" s="24">
        <f>(J179-(K179+M179))/J179*100</f>
        <v>50.666666666666671</v>
      </c>
      <c r="Q179" t="str">
        <f>"update entity set admitted=" &amp; K179 &amp; " ,vacancy=" &amp; J179 &amp; " where entityid = (select id from entity where name = '" &amp; I179 &amp; "') and year=2015;"</f>
        <v>update entity set admitted=37 ,vacancy=75 where entityid = (select id from entity where name = '國民學校') and year=2015;</v>
      </c>
    </row>
    <row r="180" spans="1:17">
      <c r="A180" s="2">
        <v>4602</v>
      </c>
      <c r="B180" s="9" t="s">
        <v>220</v>
      </c>
      <c r="C180" s="9" t="s">
        <v>1153</v>
      </c>
      <c r="D180" s="3">
        <v>40</v>
      </c>
      <c r="E180" t="str">
        <f>VLOOKUP(C180, 自行Original!$A$1:$C$455, 1, FALSE)</f>
        <v>迦密梁省德學校</v>
      </c>
      <c r="F180">
        <f>VLOOKUP(C180, 自行Original!$A$1:$C$455, 3, FALSE)</f>
        <v>50</v>
      </c>
      <c r="H180" t="str">
        <f>LEFT(A180, 2)</f>
        <v>46</v>
      </c>
      <c r="I180" t="str">
        <f>C180</f>
        <v>迦密梁省德學校</v>
      </c>
      <c r="J180">
        <f>IF(F180*2/5=CEILING(F180*2/5, 1), F180*2, F180*2-1)</f>
        <v>100</v>
      </c>
      <c r="K180">
        <f>D180</f>
        <v>40</v>
      </c>
      <c r="L180">
        <f>VLOOKUP(A180, 借位!$A$1:$D$50, 4, FALSE)</f>
        <v>9</v>
      </c>
      <c r="M180">
        <v>9</v>
      </c>
      <c r="N180" t="b">
        <f>IF(J180&gt;(K180+M180), TRUE, 0)</f>
        <v>1</v>
      </c>
      <c r="O180" s="24">
        <f>(J180-K180)/J180*100</f>
        <v>60</v>
      </c>
      <c r="P180" s="24">
        <f>(J180-(K180+M180))/J180*100</f>
        <v>51</v>
      </c>
      <c r="Q180" t="str">
        <f>"update entity set admitted=" &amp; K180 &amp; " ,vacancy=" &amp; J180 &amp; " where entityid = (select id from entity where name = '" &amp; I180 &amp; "') and year=2015;"</f>
        <v>update entity set admitted=40 ,vacancy=100 where entityid = (select id from entity where name = '迦密梁省德學校') and year=2015;</v>
      </c>
    </row>
    <row r="181" spans="1:17" ht="33.75">
      <c r="A181" s="2">
        <v>1809</v>
      </c>
      <c r="B181" s="6" t="s">
        <v>103</v>
      </c>
      <c r="C181" s="6" t="s">
        <v>1056</v>
      </c>
      <c r="D181" s="3">
        <v>49</v>
      </c>
      <c r="E181" t="str">
        <f>VLOOKUP(C181, 自行Original!$A$1:$C$455, 1, FALSE)</f>
        <v>香港南區官立小學</v>
      </c>
      <c r="F181">
        <f>VLOOKUP(C181, 自行Original!$A$1:$C$455, 3, FALSE)</f>
        <v>50</v>
      </c>
      <c r="H181" t="str">
        <f>LEFT(A181, 2)</f>
        <v>18</v>
      </c>
      <c r="I181" t="str">
        <f>C181</f>
        <v>香港南區官立小學</v>
      </c>
      <c r="J181">
        <f>IF(F181*2/5=CEILING(F181*2/5, 1), F181*2, F181*2-1)</f>
        <v>100</v>
      </c>
      <c r="K181">
        <f>D181</f>
        <v>49</v>
      </c>
      <c r="L181" t="e">
        <f>VLOOKUP(A181, 借位!$A$1:$D$50, 4, FALSE)</f>
        <v>#N/A</v>
      </c>
      <c r="M181">
        <v>0</v>
      </c>
      <c r="N181" t="b">
        <f>IF(J181&gt;(K181+M181), TRUE, 0)</f>
        <v>1</v>
      </c>
      <c r="O181" s="24">
        <f>(J181-K181)/J181*100</f>
        <v>51</v>
      </c>
      <c r="P181" s="24">
        <f>(J181-(K181+M181))/J181*100</f>
        <v>51</v>
      </c>
      <c r="Q181" t="str">
        <f>"update entity set admitted=" &amp; K181 &amp; " ,vacancy=" &amp; J181 &amp; " where entityid = (select id from entity where name = '" &amp; I181 &amp; "') and year=2015;"</f>
        <v>update entity set admitted=49 ,vacancy=100 where entityid = (select id from entity where name = '香港南區官立小學') and year=2015;</v>
      </c>
    </row>
    <row r="182" spans="1:17" ht="22.5">
      <c r="A182" s="2">
        <v>9113</v>
      </c>
      <c r="B182" s="6" t="s">
        <v>507</v>
      </c>
      <c r="C182" s="6" t="s">
        <v>1383</v>
      </c>
      <c r="D182" s="3">
        <v>49</v>
      </c>
      <c r="E182" t="str">
        <f>VLOOKUP(C182, 自行Original!$A$1:$C$455, 1, FALSE)</f>
        <v>沙田循道衛理小學</v>
      </c>
      <c r="F182">
        <f>VLOOKUP(C182, 自行Original!$A$1:$C$455, 3, FALSE)</f>
        <v>50</v>
      </c>
      <c r="H182" t="str">
        <f>LEFT(A182, 2)</f>
        <v>91</v>
      </c>
      <c r="I182" t="str">
        <f>C182</f>
        <v>沙田循道衛理小學</v>
      </c>
      <c r="J182">
        <f>IF(F182*2/5=CEILING(F182*2/5, 1), F182*2, F182*2-1)</f>
        <v>100</v>
      </c>
      <c r="K182">
        <f>D182</f>
        <v>49</v>
      </c>
      <c r="L182" t="e">
        <f>VLOOKUP(A182, 借位!$A$1:$D$50, 4, FALSE)</f>
        <v>#N/A</v>
      </c>
      <c r="M182">
        <v>0</v>
      </c>
      <c r="N182" t="b">
        <f>IF(J182&gt;(K182+M182), TRUE, 0)</f>
        <v>1</v>
      </c>
      <c r="O182" s="24">
        <f>(J182-K182)/J182*100</f>
        <v>51</v>
      </c>
      <c r="P182" s="24">
        <f>(J182-(K182+M182))/J182*100</f>
        <v>51</v>
      </c>
      <c r="Q182" t="str">
        <f>"update entity set admitted=" &amp; K182 &amp; " ,vacancy=" &amp; J182 &amp; " where entityid = (select id from entity where name = '" &amp; I182 &amp; "') and year=2015;"</f>
        <v>update entity set admitted=49 ,vacancy=100 where entityid = (select id from entity where name = '沙田循道衛理小學') and year=2015;</v>
      </c>
    </row>
    <row r="183" spans="1:17" ht="22.5">
      <c r="A183" s="2">
        <v>8107</v>
      </c>
      <c r="B183" s="6" t="s">
        <v>445</v>
      </c>
      <c r="C183" s="6" t="s">
        <v>1327</v>
      </c>
      <c r="D183" s="3">
        <v>61</v>
      </c>
      <c r="E183" t="str">
        <f>VLOOKUP(C183, 自行Original!$A$1:$C$455, 1, FALSE)</f>
        <v>鳳溪廖潤琛紀念學校</v>
      </c>
      <c r="F183">
        <f>VLOOKUP(C183, 自行Original!$A$1:$C$455, 3, FALSE)</f>
        <v>63</v>
      </c>
      <c r="H183" t="str">
        <f>LEFT(A183, 2)</f>
        <v>81</v>
      </c>
      <c r="I183" t="str">
        <f>C183</f>
        <v>鳳溪廖潤琛紀念學校</v>
      </c>
      <c r="J183">
        <f>IF(F183*2/5=CEILING(F183*2/5, 1), F183*2, F183*2-1)</f>
        <v>125</v>
      </c>
      <c r="K183">
        <f>D183</f>
        <v>61</v>
      </c>
      <c r="L183" t="e">
        <f>VLOOKUP(A183, 借位!$A$1:$D$50, 4, FALSE)</f>
        <v>#N/A</v>
      </c>
      <c r="M183">
        <v>0</v>
      </c>
      <c r="N183" t="b">
        <f>IF(J183&gt;(K183+M183), TRUE, 0)</f>
        <v>1</v>
      </c>
      <c r="O183" s="24">
        <f>(J183-K183)/J183*100</f>
        <v>51.2</v>
      </c>
      <c r="P183" s="24">
        <f>(J183-(K183+M183))/J183*100</f>
        <v>51.2</v>
      </c>
      <c r="Q183" t="str">
        <f>"update entity set admitted=" &amp; K183 &amp; " ,vacancy=" &amp; J183 &amp; " where entityid = (select id from entity where name = '" &amp; I183 &amp; "') and year=2015;"</f>
        <v>update entity set admitted=61 ,vacancy=125 where entityid = (select id from entity where name = '鳳溪廖潤琛紀念學校') and year=2015;</v>
      </c>
    </row>
    <row r="184" spans="1:17" ht="33.75">
      <c r="A184" s="2">
        <v>8809</v>
      </c>
      <c r="B184" s="6" t="s">
        <v>481</v>
      </c>
      <c r="C184" s="6" t="s">
        <v>1355</v>
      </c>
      <c r="D184" s="3">
        <v>61</v>
      </c>
      <c r="E184" t="str">
        <f>VLOOKUP(C184, 自行Original!$A$1:$C$455, 1, FALSE)</f>
        <v>保良局王賜豪（田心谷）小學</v>
      </c>
      <c r="F184">
        <f>VLOOKUP(C184, 自行Original!$A$1:$C$455, 3, FALSE)</f>
        <v>63</v>
      </c>
      <c r="H184" t="str">
        <f>LEFT(A184, 2)</f>
        <v>88</v>
      </c>
      <c r="I184" t="str">
        <f>C184</f>
        <v>保良局王賜豪（田心谷）小學</v>
      </c>
      <c r="J184">
        <f>IF(F184*2/5=CEILING(F184*2/5, 1), F184*2, F184*2-1)</f>
        <v>125</v>
      </c>
      <c r="K184">
        <f>D184</f>
        <v>61</v>
      </c>
      <c r="L184" t="e">
        <f>VLOOKUP(A184, 借位!$A$1:$D$50, 4, FALSE)</f>
        <v>#N/A</v>
      </c>
      <c r="M184">
        <v>0</v>
      </c>
      <c r="N184" t="b">
        <f>IF(J184&gt;(K184+M184), TRUE, 0)</f>
        <v>1</v>
      </c>
      <c r="O184" s="24">
        <f>(J184-K184)/J184*100</f>
        <v>51.2</v>
      </c>
      <c r="P184" s="24">
        <f>(J184-(K184+M184))/J184*100</f>
        <v>51.2</v>
      </c>
      <c r="Q184" t="str">
        <f>"update entity set admitted=" &amp; K184 &amp; " ,vacancy=" &amp; J184 &amp; " where entityid = (select id from entity where name = '" &amp; I184 &amp; "') and year=2015;"</f>
        <v>update entity set admitted=61 ,vacancy=125 where entityid = (select id from entity where name = '保良局王賜豪（田心谷）小學') and year=2015;</v>
      </c>
    </row>
    <row r="185" spans="1:17" ht="22.5">
      <c r="A185" s="2">
        <v>1102</v>
      </c>
      <c r="B185" s="6" t="s">
        <v>37</v>
      </c>
      <c r="C185" s="6" t="s">
        <v>1008</v>
      </c>
      <c r="D185" s="3">
        <v>24</v>
      </c>
      <c r="E185" t="str">
        <f>VLOOKUP(C185, 自行Original!$A$1:$C$455, 1, FALSE)</f>
        <v>新會商會學校</v>
      </c>
      <c r="F185">
        <f>VLOOKUP(C185, 自行Original!$A$1:$C$455, 3, FALSE)</f>
        <v>25</v>
      </c>
      <c r="H185" t="str">
        <f>LEFT(A185, 2)</f>
        <v>11</v>
      </c>
      <c r="I185" t="str">
        <f>C185</f>
        <v>新會商會學校</v>
      </c>
      <c r="J185">
        <f>IF(F185*2/5=CEILING(F185*2/5, 1), F185*2, F185*2-1)</f>
        <v>50</v>
      </c>
      <c r="K185">
        <f>D185</f>
        <v>24</v>
      </c>
      <c r="L185" t="e">
        <f>VLOOKUP(A185, 借位!$A$1:$D$50, 4, FALSE)</f>
        <v>#N/A</v>
      </c>
      <c r="M185">
        <v>0</v>
      </c>
      <c r="N185" t="b">
        <f>IF(J185&gt;(K185+M185), TRUE, 0)</f>
        <v>1</v>
      </c>
      <c r="O185" s="24">
        <f>(J185-K185)/J185*100</f>
        <v>52</v>
      </c>
      <c r="P185" s="24">
        <f>(J185-(K185+M185))/J185*100</f>
        <v>52</v>
      </c>
      <c r="Q185" t="str">
        <f>"update entity set admitted=" &amp; K185 &amp; " ,vacancy=" &amp; J185 &amp; " where entityid = (select id from entity where name = '" &amp; I185 &amp; "') and year=2015;"</f>
        <v>update entity set admitted=24 ,vacancy=50 where entityid = (select id from entity where name = '新會商會學校') and year=2015;</v>
      </c>
    </row>
    <row r="186" spans="1:17" ht="22.5">
      <c r="A186" s="2">
        <v>1103</v>
      </c>
      <c r="B186" s="6" t="s">
        <v>38</v>
      </c>
      <c r="C186" s="6" t="s">
        <v>1003</v>
      </c>
      <c r="D186" s="3">
        <v>24</v>
      </c>
      <c r="E186" t="str">
        <f>VLOOKUP(C186, 自行Original!$A$1:$C$455, 1, FALSE)</f>
        <v>英皇書院同學會小學</v>
      </c>
      <c r="F186">
        <f>VLOOKUP(C186, 自行Original!$A$1:$C$455, 3, FALSE)</f>
        <v>25</v>
      </c>
      <c r="H186" t="str">
        <f>LEFT(A186, 2)</f>
        <v>11</v>
      </c>
      <c r="I186" t="str">
        <f>C186</f>
        <v>英皇書院同學會小學</v>
      </c>
      <c r="J186">
        <f>IF(F186*2/5=CEILING(F186*2/5, 1), F186*2, F186*2-1)</f>
        <v>50</v>
      </c>
      <c r="K186">
        <f>D186</f>
        <v>24</v>
      </c>
      <c r="L186" t="e">
        <f>VLOOKUP(A186, 借位!$A$1:$D$50, 4, FALSE)</f>
        <v>#N/A</v>
      </c>
      <c r="M186">
        <v>0</v>
      </c>
      <c r="N186" t="b">
        <f>IF(J186&gt;(K186+M186), TRUE, 0)</f>
        <v>1</v>
      </c>
      <c r="O186" s="24">
        <f>(J186-K186)/J186*100</f>
        <v>52</v>
      </c>
      <c r="P186" s="24">
        <f>(J186-(K186+M186))/J186*100</f>
        <v>52</v>
      </c>
      <c r="Q186" t="str">
        <f>"update entity set admitted=" &amp; K186 &amp; " ,vacancy=" &amp; J186 &amp; " where entityid = (select id from entity where name = '" &amp; I186 &amp; "') and year=2015;"</f>
        <v>update entity set admitted=24 ,vacancy=50 where entityid = (select id from entity where name = '英皇書院同學會小學') and year=2015;</v>
      </c>
    </row>
    <row r="187" spans="1:17" ht="22.5">
      <c r="A187" s="2">
        <v>1105</v>
      </c>
      <c r="B187" s="6" t="s">
        <v>40</v>
      </c>
      <c r="C187" s="6" t="s">
        <v>1005</v>
      </c>
      <c r="D187" s="3">
        <v>24</v>
      </c>
      <c r="E187" t="str">
        <f>VLOOKUP(C187, 自行Original!$A$1:$C$455, 1, FALSE)</f>
        <v>聖公會聖馬太小學</v>
      </c>
      <c r="F187">
        <f>VLOOKUP(C187, 自行Original!$A$1:$C$455, 3, FALSE)</f>
        <v>25</v>
      </c>
      <c r="H187" t="str">
        <f>LEFT(A187, 2)</f>
        <v>11</v>
      </c>
      <c r="I187" t="str">
        <f>C187</f>
        <v>聖公會聖馬太小學</v>
      </c>
      <c r="J187">
        <f>IF(F187*2/5=CEILING(F187*2/5, 1), F187*2, F187*2-1)</f>
        <v>50</v>
      </c>
      <c r="K187">
        <f>D187</f>
        <v>24</v>
      </c>
      <c r="L187" t="e">
        <f>VLOOKUP(A187, 借位!$A$1:$D$50, 4, FALSE)</f>
        <v>#N/A</v>
      </c>
      <c r="M187">
        <v>0</v>
      </c>
      <c r="N187" t="b">
        <f>IF(J187&gt;(K187+M187), TRUE, 0)</f>
        <v>1</v>
      </c>
      <c r="O187" s="24">
        <f>(J187-K187)/J187*100</f>
        <v>52</v>
      </c>
      <c r="P187" s="24">
        <f>(J187-(K187+M187))/J187*100</f>
        <v>52</v>
      </c>
      <c r="Q187" t="str">
        <f>"update entity set admitted=" &amp; K187 &amp; " ,vacancy=" &amp; J187 &amp; " where entityid = (select id from entity where name = '" &amp; I187 &amp; "') and year=2015;"</f>
        <v>update entity set admitted=24 ,vacancy=50 where entityid = (select id from entity where name = '聖公會聖馬太小學') and year=2015;</v>
      </c>
    </row>
    <row r="188" spans="1:17" ht="33.75">
      <c r="A188" s="2">
        <v>1106</v>
      </c>
      <c r="B188" s="6" t="s">
        <v>41</v>
      </c>
      <c r="C188" s="6" t="s">
        <v>1004</v>
      </c>
      <c r="D188" s="3">
        <v>48</v>
      </c>
      <c r="E188" t="str">
        <f>VLOOKUP(C188, 自行Original!$A$1:$C$455, 1, FALSE)</f>
        <v>聖公會呂明才紀念小學</v>
      </c>
      <c r="F188">
        <f>VLOOKUP(C188, 自行Original!$A$1:$C$455, 3, FALSE)</f>
        <v>50</v>
      </c>
      <c r="H188" t="str">
        <f>LEFT(A188, 2)</f>
        <v>11</v>
      </c>
      <c r="I188" t="str">
        <f>C188</f>
        <v>聖公會呂明才紀念小學</v>
      </c>
      <c r="J188">
        <f>IF(F188*2/5=CEILING(F188*2/5, 1), F188*2, F188*2-1)</f>
        <v>100</v>
      </c>
      <c r="K188">
        <f>D188</f>
        <v>48</v>
      </c>
      <c r="L188" t="e">
        <f>VLOOKUP(A188, 借位!$A$1:$D$50, 4, FALSE)</f>
        <v>#N/A</v>
      </c>
      <c r="M188">
        <v>0</v>
      </c>
      <c r="N188" t="b">
        <f>IF(J188&gt;(K188+M188), TRUE, 0)</f>
        <v>1</v>
      </c>
      <c r="O188" s="24">
        <f>(J188-K188)/J188*100</f>
        <v>52</v>
      </c>
      <c r="P188" s="24">
        <f>(J188-(K188+M188))/J188*100</f>
        <v>52</v>
      </c>
      <c r="Q188" t="str">
        <f>"update entity set admitted=" &amp; K188 &amp; " ,vacancy=" &amp; J188 &amp; " where entityid = (select id from entity where name = '" &amp; I188 &amp; "') and year=2015;"</f>
        <v>update entity set admitted=48 ,vacancy=100 where entityid = (select id from entity where name = '聖公會呂明才紀念小學') and year=2015;</v>
      </c>
    </row>
    <row r="189" spans="1:17" ht="22.5">
      <c r="A189" s="2">
        <v>1211</v>
      </c>
      <c r="B189" s="6" t="s">
        <v>62</v>
      </c>
      <c r="C189" s="6" t="s">
        <v>1015</v>
      </c>
      <c r="D189" s="3">
        <v>36</v>
      </c>
      <c r="E189" t="str">
        <f>VLOOKUP(C189, 自行Original!$A$1:$C$455, 1, FALSE)</f>
        <v>東華三院李賜豪小學</v>
      </c>
      <c r="F189">
        <f>VLOOKUP(C189, 自行Original!$A$1:$C$455, 3, FALSE)</f>
        <v>38</v>
      </c>
      <c r="H189" t="str">
        <f>LEFT(A189, 2)</f>
        <v>12</v>
      </c>
      <c r="I189" t="str">
        <f>C189</f>
        <v>東華三院李賜豪小學</v>
      </c>
      <c r="J189">
        <f>IF(F189*2/5=CEILING(F189*2/5, 1), F189*2, F189*2-1)</f>
        <v>75</v>
      </c>
      <c r="K189">
        <f>D189</f>
        <v>36</v>
      </c>
      <c r="L189" t="e">
        <f>VLOOKUP(A189, 借位!$A$1:$D$50, 4, FALSE)</f>
        <v>#N/A</v>
      </c>
      <c r="M189">
        <v>0</v>
      </c>
      <c r="N189" t="b">
        <f>IF(J189&gt;(K189+M189), TRUE, 0)</f>
        <v>1</v>
      </c>
      <c r="O189" s="24">
        <f>(J189-K189)/J189*100</f>
        <v>52</v>
      </c>
      <c r="P189" s="24">
        <f>(J189-(K189+M189))/J189*100</f>
        <v>52</v>
      </c>
      <c r="Q189" t="str">
        <f>"update entity set admitted=" &amp; K189 &amp; " ,vacancy=" &amp; J189 &amp; " where entityid = (select id from entity where name = '" &amp; I189 &amp; "') and year=2015;"</f>
        <v>update entity set admitted=36 ,vacancy=75 where entityid = (select id from entity where name = '東華三院李賜豪小學') and year=2015;</v>
      </c>
    </row>
    <row r="190" spans="1:17" ht="22.5">
      <c r="A190" s="2">
        <v>1212</v>
      </c>
      <c r="B190" s="6" t="s">
        <v>63</v>
      </c>
      <c r="C190" s="6" t="s">
        <v>1017</v>
      </c>
      <c r="D190" s="3">
        <v>24</v>
      </c>
      <c r="E190" t="str">
        <f>VLOOKUP(C190, 自行Original!$A$1:$C$455, 1, FALSE)</f>
        <v>李陞大坑學校</v>
      </c>
      <c r="F190">
        <f>VLOOKUP(C190, 自行Original!$A$1:$C$455, 3, FALSE)</f>
        <v>25</v>
      </c>
      <c r="H190" t="str">
        <f>LEFT(A190, 2)</f>
        <v>12</v>
      </c>
      <c r="I190" t="str">
        <f>C190</f>
        <v>李陞大坑學校</v>
      </c>
      <c r="J190">
        <f>IF(F190*2/5=CEILING(F190*2/5, 1), F190*2, F190*2-1)</f>
        <v>50</v>
      </c>
      <c r="K190">
        <f>D190</f>
        <v>24</v>
      </c>
      <c r="L190" t="e">
        <f>VLOOKUP(A190, 借位!$A$1:$D$50, 4, FALSE)</f>
        <v>#N/A</v>
      </c>
      <c r="M190">
        <v>0</v>
      </c>
      <c r="N190" t="b">
        <f>IF(J190&gt;(K190+M190), TRUE, 0)</f>
        <v>1</v>
      </c>
      <c r="O190" s="24">
        <f>(J190-K190)/J190*100</f>
        <v>52</v>
      </c>
      <c r="P190" s="24">
        <f>(J190-(K190+M190))/J190*100</f>
        <v>52</v>
      </c>
      <c r="Q190" t="str">
        <f>"update entity set admitted=" &amp; K190 &amp; " ,vacancy=" &amp; J190 &amp; " where entityid = (select id from entity where name = '" &amp; I190 &amp; "') and year=2015;"</f>
        <v>update entity set admitted=24 ,vacancy=50 where entityid = (select id from entity where name = '李陞大坑學校') and year=2015;</v>
      </c>
    </row>
    <row r="191" spans="1:17" ht="22.5">
      <c r="A191" s="2">
        <v>1411</v>
      </c>
      <c r="B191" s="6" t="s">
        <v>78</v>
      </c>
      <c r="C191" s="6" t="s">
        <v>1023</v>
      </c>
      <c r="D191" s="3">
        <v>48</v>
      </c>
      <c r="E191" t="str">
        <f>VLOOKUP(C191, 自行Original!$A$1:$C$455, 1, FALSE)</f>
        <v>北角循道學校</v>
      </c>
      <c r="F191">
        <f>VLOOKUP(C191, 自行Original!$A$1:$C$455, 3, FALSE)</f>
        <v>50</v>
      </c>
      <c r="H191" t="str">
        <f>LEFT(A191, 2)</f>
        <v>14</v>
      </c>
      <c r="I191" t="str">
        <f>C191</f>
        <v>北角循道學校</v>
      </c>
      <c r="J191">
        <f>IF(F191*2/5=CEILING(F191*2/5, 1), F191*2, F191*2-1)</f>
        <v>100</v>
      </c>
      <c r="K191">
        <f>D191</f>
        <v>48</v>
      </c>
      <c r="L191" t="e">
        <f>VLOOKUP(A191, 借位!$A$1:$D$50, 4, FALSE)</f>
        <v>#N/A</v>
      </c>
      <c r="M191">
        <v>0</v>
      </c>
      <c r="N191" t="b">
        <f>IF(J191&gt;(K191+M191), TRUE, 0)</f>
        <v>1</v>
      </c>
      <c r="O191" s="24">
        <f>(J191-K191)/J191*100</f>
        <v>52</v>
      </c>
      <c r="P191" s="24">
        <f>(J191-(K191+M191))/J191*100</f>
        <v>52</v>
      </c>
      <c r="Q191" t="str">
        <f>"update entity set admitted=" &amp; K191 &amp; " ,vacancy=" &amp; J191 &amp; " where entityid = (select id from entity where name = '" &amp; I191 &amp; "') and year=2015;"</f>
        <v>update entity set admitted=48 ,vacancy=100 where entityid = (select id from entity where name = '北角循道學校') and year=2015;</v>
      </c>
    </row>
    <row r="192" spans="1:17" ht="22.5">
      <c r="A192" s="2">
        <v>1608</v>
      </c>
      <c r="B192" s="6" t="s">
        <v>87</v>
      </c>
      <c r="C192" s="6" t="s">
        <v>1042</v>
      </c>
      <c r="D192" s="3">
        <v>60</v>
      </c>
      <c r="E192" t="str">
        <f>VLOOKUP(C192, 自行Original!$A$1:$C$455, 1, FALSE)</f>
        <v>愛秩序灣官立小學</v>
      </c>
      <c r="F192">
        <f>VLOOKUP(C192, 自行Original!$A$1:$C$455, 3, FALSE)</f>
        <v>63</v>
      </c>
      <c r="H192" t="str">
        <f>LEFT(A192, 2)</f>
        <v>16</v>
      </c>
      <c r="I192" t="str">
        <f>C192</f>
        <v>愛秩序灣官立小學</v>
      </c>
      <c r="J192">
        <f>IF(F192*2/5=CEILING(F192*2/5, 1), F192*2, F192*2-1)</f>
        <v>125</v>
      </c>
      <c r="K192">
        <f>D192</f>
        <v>60</v>
      </c>
      <c r="L192" t="e">
        <f>VLOOKUP(A192, 借位!$A$1:$D$50, 4, FALSE)</f>
        <v>#N/A</v>
      </c>
      <c r="M192">
        <v>0</v>
      </c>
      <c r="N192" t="b">
        <f>IF(J192&gt;(K192+M192), TRUE, 0)</f>
        <v>1</v>
      </c>
      <c r="O192" s="24">
        <f>(J192-K192)/J192*100</f>
        <v>52</v>
      </c>
      <c r="P192" s="24">
        <f>(J192-(K192+M192))/J192*100</f>
        <v>52</v>
      </c>
      <c r="Q192" t="str">
        <f>"update entity set admitted=" &amp; K192 &amp; " ,vacancy=" &amp; J192 &amp; " where entityid = (select id from entity where name = '" &amp; I192 &amp; "') and year=2015;"</f>
        <v>update entity set admitted=60 ,vacancy=125 where entityid = (select id from entity where name = '愛秩序灣官立小學') and year=2015;</v>
      </c>
    </row>
    <row r="193" spans="1:17" ht="22.5">
      <c r="A193" s="2">
        <v>4016</v>
      </c>
      <c r="B193" s="6" t="s">
        <v>172</v>
      </c>
      <c r="C193" s="6" t="s">
        <v>1111</v>
      </c>
      <c r="D193" s="3">
        <v>72</v>
      </c>
      <c r="E193" t="str">
        <f>VLOOKUP(C193, 自行Original!$A$1:$C$455, 1, FALSE)</f>
        <v>荔枝角天主教小學</v>
      </c>
      <c r="F193">
        <f>VLOOKUP(C193, 自行Original!$A$1:$C$455, 3, FALSE)</f>
        <v>75</v>
      </c>
      <c r="H193" t="str">
        <f>LEFT(A193, 2)</f>
        <v>40</v>
      </c>
      <c r="I193" t="str">
        <f>C193</f>
        <v>荔枝角天主教小學</v>
      </c>
      <c r="J193">
        <f>IF(F193*2/5=CEILING(F193*2/5, 1), F193*2, F193*2-1)</f>
        <v>150</v>
      </c>
      <c r="K193">
        <f>D193</f>
        <v>72</v>
      </c>
      <c r="L193" t="e">
        <f>VLOOKUP(A193, 借位!$A$1:$D$50, 4, FALSE)</f>
        <v>#N/A</v>
      </c>
      <c r="M193">
        <v>0</v>
      </c>
      <c r="N193" t="b">
        <f>IF(J193&gt;(K193+M193), TRUE, 0)</f>
        <v>1</v>
      </c>
      <c r="O193" s="24">
        <f>(J193-K193)/J193*100</f>
        <v>52</v>
      </c>
      <c r="P193" s="24">
        <f>(J193-(K193+M193))/J193*100</f>
        <v>52</v>
      </c>
      <c r="Q193" t="str">
        <f>"update entity set admitted=" &amp; K193 &amp; " ,vacancy=" &amp; J193 &amp; " where entityid = (select id from entity where name = '" &amp; I193 &amp; "') and year=2015;"</f>
        <v>update entity set admitted=72 ,vacancy=150 where entityid = (select id from entity where name = '荔枝角天主教小學') and year=2015;</v>
      </c>
    </row>
    <row r="194" spans="1:17" ht="33.75">
      <c r="A194" s="2">
        <v>4105</v>
      </c>
      <c r="B194" s="6" t="s">
        <v>182</v>
      </c>
      <c r="C194" s="6" t="s">
        <v>1123</v>
      </c>
      <c r="D194" s="3">
        <v>72</v>
      </c>
      <c r="E194" t="str">
        <f>VLOOKUP(C194, 自行Original!$A$1:$C$455, 1, FALSE)</f>
        <v>瑪利諾修院學校（小學部）</v>
      </c>
      <c r="F194">
        <f>VLOOKUP(C194, 自行Original!$A$1:$C$455, 3, FALSE)</f>
        <v>75</v>
      </c>
      <c r="H194" t="str">
        <f>LEFT(A194, 2)</f>
        <v>41</v>
      </c>
      <c r="I194" t="str">
        <f>C194</f>
        <v>瑪利諾修院學校（小學部）</v>
      </c>
      <c r="J194">
        <f>IF(F194*2/5=CEILING(F194*2/5, 1), F194*2, F194*2-1)</f>
        <v>150</v>
      </c>
      <c r="K194">
        <f>D194</f>
        <v>72</v>
      </c>
      <c r="L194" t="e">
        <f>VLOOKUP(A194, 借位!$A$1:$D$50, 4, FALSE)</f>
        <v>#N/A</v>
      </c>
      <c r="M194">
        <v>0</v>
      </c>
      <c r="N194" t="b">
        <f>IF(J194&gt;(K194+M194), TRUE, 0)</f>
        <v>1</v>
      </c>
      <c r="O194" s="24">
        <f>(J194-K194)/J194*100</f>
        <v>52</v>
      </c>
      <c r="P194" s="24">
        <f>(J194-(K194+M194))/J194*100</f>
        <v>52</v>
      </c>
      <c r="Q194" t="str">
        <f>"update entity set admitted=" &amp; K194 &amp; " ,vacancy=" &amp; J194 &amp; " where entityid = (select id from entity where name = '" &amp; I194 &amp; "') and year=2015;"</f>
        <v>update entity set admitted=72 ,vacancy=150 where entityid = (select id from entity where name = '瑪利諾修院學校（小學部）') and year=2015;</v>
      </c>
    </row>
    <row r="195" spans="1:17" ht="22.5">
      <c r="A195" s="2">
        <v>4802</v>
      </c>
      <c r="B195" s="6" t="s">
        <v>231</v>
      </c>
      <c r="C195" s="6" t="s">
        <v>1162</v>
      </c>
      <c r="D195" s="3">
        <v>48</v>
      </c>
      <c r="E195" t="str">
        <f>VLOOKUP(C195, 自行Original!$A$1:$C$455, 1, FALSE)</f>
        <v>觀塘官立小學</v>
      </c>
      <c r="F195" s="25">
        <f>VLOOKUP(C195, 自行Original!$A$1:$C$455, 3, FALSE)</f>
        <v>50</v>
      </c>
      <c r="H195" t="str">
        <f>LEFT(A195, 2)</f>
        <v>48</v>
      </c>
      <c r="I195" t="str">
        <f>C195</f>
        <v>觀塘官立小學</v>
      </c>
      <c r="J195">
        <f>IF(F195*2/5=CEILING(F195*2/5, 1), F195*2, F195*2-1)</f>
        <v>100</v>
      </c>
      <c r="K195">
        <f>D195</f>
        <v>48</v>
      </c>
      <c r="L195" t="e">
        <f>VLOOKUP(A195, 借位!$A$1:$D$50, 4, FALSE)</f>
        <v>#N/A</v>
      </c>
      <c r="M195">
        <v>0</v>
      </c>
      <c r="N195" t="b">
        <f>IF(J195&gt;(K195+M195), TRUE, 0)</f>
        <v>1</v>
      </c>
      <c r="O195" s="24">
        <f>(J195-K195)/J195*100</f>
        <v>52</v>
      </c>
      <c r="P195" s="24">
        <f>(J195-(K195+M195))/J195*100</f>
        <v>52</v>
      </c>
      <c r="Q195" t="str">
        <f>"update entity set admitted=" &amp; K195 &amp; " ,vacancy=" &amp; J195 &amp; " where entityid = (select id from entity where name = '" &amp; I195 &amp; "') and year=2015;"</f>
        <v>update entity set admitted=48 ,vacancy=100 where entityid = (select id from entity where name = '觀塘官立小學') and year=2015;</v>
      </c>
    </row>
    <row r="196" spans="1:17" ht="22.5">
      <c r="A196" s="2">
        <v>6208</v>
      </c>
      <c r="B196" s="14" t="s">
        <v>271</v>
      </c>
      <c r="C196" s="14" t="s">
        <v>1201</v>
      </c>
      <c r="D196" s="3">
        <v>48</v>
      </c>
      <c r="E196" t="str">
        <f>VLOOKUP(C196, 自行Original!$A$1:$C$455, 1, FALSE)</f>
        <v>深井天主教小學</v>
      </c>
      <c r="F196">
        <f>VLOOKUP(C196, 自行Original!$A$1:$C$455, 3, FALSE)</f>
        <v>50</v>
      </c>
      <c r="H196" t="str">
        <f>LEFT(A196, 2)</f>
        <v>62</v>
      </c>
      <c r="I196" t="str">
        <f>C196</f>
        <v>深井天主教小學</v>
      </c>
      <c r="J196">
        <f>IF(F196*2/5=CEILING(F196*2/5, 1), F196*2, F196*2-1)</f>
        <v>100</v>
      </c>
      <c r="K196">
        <f>D196</f>
        <v>48</v>
      </c>
      <c r="L196" t="e">
        <f>VLOOKUP(A196, 借位!$A$1:$D$50, 4, FALSE)</f>
        <v>#N/A</v>
      </c>
      <c r="M196">
        <v>0</v>
      </c>
      <c r="N196" t="b">
        <f>IF(J196&gt;(K196+M196), TRUE, 0)</f>
        <v>1</v>
      </c>
      <c r="O196" s="24">
        <f>(J196-K196)/J196*100</f>
        <v>52</v>
      </c>
      <c r="P196" s="24">
        <f>(J196-(K196+M196))/J196*100</f>
        <v>52</v>
      </c>
      <c r="Q196" t="str">
        <f>"update entity set admitted=" &amp; K196 &amp; " ,vacancy=" &amp; J196 &amp; " where entityid = (select id from entity where name = '" &amp; I196 &amp; "') and year=2015;"</f>
        <v>update entity set admitted=48 ,vacancy=100 where entityid = (select id from entity where name = '深井天主教小學') and year=2015;</v>
      </c>
    </row>
    <row r="197" spans="1:17" ht="22.5">
      <c r="A197" s="2">
        <v>6212</v>
      </c>
      <c r="B197" s="6" t="s">
        <v>275</v>
      </c>
      <c r="C197" s="6" t="s">
        <v>1194</v>
      </c>
      <c r="D197" s="3">
        <v>48</v>
      </c>
      <c r="E197" t="str">
        <f>VLOOKUP(C197, 自行Original!$A$1:$C$455, 1, FALSE)</f>
        <v>柴灣角天主教小學</v>
      </c>
      <c r="F197">
        <f>VLOOKUP(C197, 自行Original!$A$1:$C$455, 3, FALSE)</f>
        <v>50</v>
      </c>
      <c r="H197" t="str">
        <f>LEFT(A197, 2)</f>
        <v>62</v>
      </c>
      <c r="I197" t="str">
        <f>C197</f>
        <v>柴灣角天主教小學</v>
      </c>
      <c r="J197">
        <f>IF(F197*2/5=CEILING(F197*2/5, 1), F197*2, F197*2-1)</f>
        <v>100</v>
      </c>
      <c r="K197">
        <f>D197</f>
        <v>48</v>
      </c>
      <c r="L197" t="e">
        <f>VLOOKUP(A197, 借位!$A$1:$D$50, 4, FALSE)</f>
        <v>#N/A</v>
      </c>
      <c r="M197">
        <v>0</v>
      </c>
      <c r="N197" t="b">
        <f>IF(J197&gt;(K197+M197), TRUE, 0)</f>
        <v>1</v>
      </c>
      <c r="O197" s="24">
        <f>(J197-K197)/J197*100</f>
        <v>52</v>
      </c>
      <c r="P197" s="24">
        <f>(J197-(K197+M197))/J197*100</f>
        <v>52</v>
      </c>
      <c r="Q197" t="str">
        <f>"update entity set admitted=" &amp; K197 &amp; " ,vacancy=" &amp; J197 &amp; " where entityid = (select id from entity where name = '" &amp; I197 &amp; "') and year=2015;"</f>
        <v>update entity set admitted=48 ,vacancy=100 where entityid = (select id from entity where name = '柴灣角天主教小學') and year=2015;</v>
      </c>
    </row>
    <row r="198" spans="1:17" ht="33.75">
      <c r="A198" s="2">
        <v>8802</v>
      </c>
      <c r="B198" s="6" t="s">
        <v>474</v>
      </c>
      <c r="C198" s="6" t="s">
        <v>1358</v>
      </c>
      <c r="D198" s="3">
        <v>48</v>
      </c>
      <c r="E198" t="str">
        <f>VLOOKUP(C198, 自行Original!$A$1:$C$455, 1, FALSE)</f>
        <v>東莞工商總會張煌偉小學</v>
      </c>
      <c r="F198">
        <f>VLOOKUP(C198, 自行Original!$A$1:$C$455, 3, FALSE)</f>
        <v>50</v>
      </c>
      <c r="H198" t="str">
        <f>LEFT(A198, 2)</f>
        <v>88</v>
      </c>
      <c r="I198" t="str">
        <f>C198</f>
        <v>東莞工商總會張煌偉小學</v>
      </c>
      <c r="J198">
        <f>IF(F198*2/5=CEILING(F198*2/5, 1), F198*2, F198*2-1)</f>
        <v>100</v>
      </c>
      <c r="K198">
        <f>D198</f>
        <v>48</v>
      </c>
      <c r="L198" t="e">
        <f>VLOOKUP(A198, 借位!$A$1:$D$50, 4, FALSE)</f>
        <v>#N/A</v>
      </c>
      <c r="M198">
        <v>0</v>
      </c>
      <c r="N198" t="b">
        <f>IF(J198&gt;(K198+M198), TRUE, 0)</f>
        <v>1</v>
      </c>
      <c r="O198" s="24">
        <f>(J198-K198)/J198*100</f>
        <v>52</v>
      </c>
      <c r="P198" s="24">
        <f>(J198-(K198+M198))/J198*100</f>
        <v>52</v>
      </c>
      <c r="Q198" t="str">
        <f>"update entity set admitted=" &amp; K198 &amp; " ,vacancy=" &amp; J198 &amp; " where entityid = (select id from entity where name = '" &amp; I198 &amp; "') and year=2015;"</f>
        <v>update entity set admitted=48 ,vacancy=100 where entityid = (select id from entity where name = '東莞工商總會張煌偉小學') and year=2015;</v>
      </c>
    </row>
    <row r="199" spans="1:17">
      <c r="A199" s="2">
        <v>8808</v>
      </c>
      <c r="B199" s="9" t="s">
        <v>480</v>
      </c>
      <c r="C199" s="9" t="s">
        <v>1359</v>
      </c>
      <c r="D199" s="3">
        <v>48</v>
      </c>
      <c r="E199" t="str">
        <f>VLOOKUP(C199, 自行Original!$A$1:$C$455, 1, FALSE)</f>
        <v>東華三院冼次雲小學</v>
      </c>
      <c r="F199">
        <f>VLOOKUP(C199, 自行Original!$A$1:$C$455, 3, FALSE)</f>
        <v>50</v>
      </c>
      <c r="H199" t="str">
        <f>LEFT(A199, 2)</f>
        <v>88</v>
      </c>
      <c r="I199" t="str">
        <f>C199</f>
        <v>東華三院冼次雲小學</v>
      </c>
      <c r="J199">
        <f>IF(F199*2/5=CEILING(F199*2/5, 1), F199*2, F199*2-1)</f>
        <v>100</v>
      </c>
      <c r="K199">
        <f>D199</f>
        <v>48</v>
      </c>
      <c r="L199" t="e">
        <f>VLOOKUP(A199, 借位!$A$1:$D$50, 4, FALSE)</f>
        <v>#N/A</v>
      </c>
      <c r="M199">
        <v>0</v>
      </c>
      <c r="N199" t="b">
        <f>IF(J199&gt;(K199+M199), TRUE, 0)</f>
        <v>1</v>
      </c>
      <c r="O199" s="24">
        <f>(J199-K199)/J199*100</f>
        <v>52</v>
      </c>
      <c r="P199" s="24">
        <f>(J199-(K199+M199))/J199*100</f>
        <v>52</v>
      </c>
      <c r="Q199" t="str">
        <f>"update entity set admitted=" &amp; K199 &amp; " ,vacancy=" &amp; J199 &amp; " where entityid = (select id from entity where name = '" &amp; I199 &amp; "') and year=2015;"</f>
        <v>update entity set admitted=48 ,vacancy=100 where entityid = (select id from entity where name = '東華三院冼次雲小學') and year=2015;</v>
      </c>
    </row>
    <row r="200" spans="1:17">
      <c r="A200" s="2">
        <v>8811</v>
      </c>
      <c r="B200" s="9" t="s">
        <v>483</v>
      </c>
      <c r="C200" s="9" t="s">
        <v>1361</v>
      </c>
      <c r="D200" s="3">
        <v>48</v>
      </c>
      <c r="E200" t="str">
        <f>VLOOKUP(C200, 自行Original!$A$1:$C$455, 1, FALSE)</f>
        <v>香港中文大學校友會聯會張煊昌學校</v>
      </c>
      <c r="F200">
        <f>VLOOKUP(C200, 自行Original!$A$1:$C$455, 3, FALSE)</f>
        <v>50</v>
      </c>
      <c r="H200" t="str">
        <f>LEFT(A200, 2)</f>
        <v>88</v>
      </c>
      <c r="I200" t="str">
        <f>C200</f>
        <v>香港中文大學校友會聯會張煊昌學校</v>
      </c>
      <c r="J200">
        <f>IF(F200*2/5=CEILING(F200*2/5, 1), F200*2, F200*2-1)</f>
        <v>100</v>
      </c>
      <c r="K200">
        <f>D200</f>
        <v>48</v>
      </c>
      <c r="L200" t="e">
        <f>VLOOKUP(A200, 借位!$A$1:$D$50, 4, FALSE)</f>
        <v>#N/A</v>
      </c>
      <c r="M200">
        <v>0</v>
      </c>
      <c r="N200" t="b">
        <f>IF(J200&gt;(K200+M200), TRUE, 0)</f>
        <v>1</v>
      </c>
      <c r="O200" s="24">
        <f>(J200-K200)/J200*100</f>
        <v>52</v>
      </c>
      <c r="P200" s="24">
        <f>(J200-(K200+M200))/J200*100</f>
        <v>52</v>
      </c>
      <c r="Q200" t="str">
        <f>"update entity set admitted=" &amp; K200 &amp; " ,vacancy=" &amp; J200 &amp; " where entityid = (select id from entity where name = '" &amp; I200 &amp; "') and year=2015;"</f>
        <v>update entity set admitted=48 ,vacancy=100 where entityid = (select id from entity where name = '香港中文大學校友會聯會張煊昌學校') and year=2015;</v>
      </c>
    </row>
    <row r="201" spans="1:17" ht="22.5">
      <c r="A201" s="2">
        <v>8907</v>
      </c>
      <c r="B201" s="6" t="s">
        <v>490</v>
      </c>
      <c r="C201" s="6" t="s">
        <v>1459</v>
      </c>
      <c r="D201" s="3">
        <v>48</v>
      </c>
      <c r="E201" t="e">
        <f>VLOOKUP(C201, 自行Original!$A$1:$C$455, 1, FALSE)</f>
        <v>#N/A</v>
      </c>
      <c r="F201" s="18">
        <v>50</v>
      </c>
      <c r="H201" t="str">
        <f>LEFT(A201, 2)</f>
        <v>89</v>
      </c>
      <c r="I201" t="str">
        <f>C201</f>
        <v>保良局莊啓程小學</v>
      </c>
      <c r="J201">
        <f>IF(F201*2/5=CEILING(F201*2/5, 1), F201*2, F201*2-1)</f>
        <v>100</v>
      </c>
      <c r="K201">
        <f>D201</f>
        <v>48</v>
      </c>
      <c r="L201" t="e">
        <f>VLOOKUP(A201, 借位!$A$1:$D$50, 4, FALSE)</f>
        <v>#N/A</v>
      </c>
      <c r="M201">
        <v>0</v>
      </c>
      <c r="N201" t="b">
        <f>IF(J201&gt;(K201+M201), TRUE, 0)</f>
        <v>1</v>
      </c>
      <c r="O201" s="24">
        <f>(J201-K201)/J201*100</f>
        <v>52</v>
      </c>
      <c r="P201" s="24">
        <f>(J201-(K201+M201))/J201*100</f>
        <v>52</v>
      </c>
      <c r="Q201" t="str">
        <f>"update entity set admitted=" &amp; K201 &amp; " ,vacancy=" &amp; J201 &amp; " where entityid = (select id from entity where name = '" &amp; I201 &amp; "') and year=2015;"</f>
        <v>update entity set admitted=48 ,vacancy=100 where entityid = (select id from entity where name = '保良局莊啓程小學') and year=2015;</v>
      </c>
    </row>
    <row r="202" spans="1:17" ht="22.5">
      <c r="A202" s="2">
        <v>9110</v>
      </c>
      <c r="B202" s="6" t="s">
        <v>504</v>
      </c>
      <c r="C202" s="6" t="s">
        <v>1379</v>
      </c>
      <c r="D202" s="3">
        <v>48</v>
      </c>
      <c r="E202" t="str">
        <f>VLOOKUP(C202, 自行Original!$A$1:$C$455, 1, FALSE)</f>
        <v>救世軍田家炳學校</v>
      </c>
      <c r="F202">
        <f>VLOOKUP(C202, 自行Original!$A$1:$C$455, 3, FALSE)</f>
        <v>50</v>
      </c>
      <c r="H202" t="str">
        <f>LEFT(A202, 2)</f>
        <v>91</v>
      </c>
      <c r="I202" t="str">
        <f>C202</f>
        <v>救世軍田家炳學校</v>
      </c>
      <c r="J202">
        <f>IF(F202*2/5=CEILING(F202*2/5, 1), F202*2, F202*2-1)</f>
        <v>100</v>
      </c>
      <c r="K202">
        <f>D202</f>
        <v>48</v>
      </c>
      <c r="L202" t="e">
        <f>VLOOKUP(A202, 借位!$A$1:$D$50, 4, FALSE)</f>
        <v>#N/A</v>
      </c>
      <c r="M202">
        <v>0</v>
      </c>
      <c r="N202" t="b">
        <f>IF(J202&gt;(K202+M202), TRUE, 0)</f>
        <v>1</v>
      </c>
      <c r="O202" s="24">
        <f>(J202-K202)/J202*100</f>
        <v>52</v>
      </c>
      <c r="P202" s="24">
        <f>(J202-(K202+M202))/J202*100</f>
        <v>52</v>
      </c>
      <c r="Q202" t="str">
        <f>"update entity set admitted=" &amp; K202 &amp; " ,vacancy=" &amp; J202 &amp; " where entityid = (select id from entity where name = '" &amp; I202 &amp; "') and year=2015;"</f>
        <v>update entity set admitted=48 ,vacancy=100 where entityid = (select id from entity where name = '救世軍田家炳學校') and year=2015;</v>
      </c>
    </row>
    <row r="203" spans="1:17" ht="33.75">
      <c r="A203" s="2">
        <v>9518</v>
      </c>
      <c r="B203" s="6" t="s">
        <v>528</v>
      </c>
      <c r="C203" s="6" t="s">
        <v>1407</v>
      </c>
      <c r="D203" s="3">
        <v>60</v>
      </c>
      <c r="E203" t="str">
        <f>VLOOKUP(C203, 自行Original!$A$1:$C$455, 1, FALSE)</f>
        <v>港澳信義會明道小學</v>
      </c>
      <c r="F203">
        <f>VLOOKUP(C203, 自行Original!$A$1:$C$455, 3, FALSE)</f>
        <v>63</v>
      </c>
      <c r="H203" t="str">
        <f>LEFT(A203, 2)</f>
        <v>95</v>
      </c>
      <c r="I203" t="str">
        <f>C203</f>
        <v>港澳信義會明道小學</v>
      </c>
      <c r="J203">
        <f>IF(F203*2/5=CEILING(F203*2/5, 1), F203*2, F203*2-1)</f>
        <v>125</v>
      </c>
      <c r="K203">
        <f>D203</f>
        <v>60</v>
      </c>
      <c r="L203" t="e">
        <f>VLOOKUP(A203, 借位!$A$1:$D$50, 4, FALSE)</f>
        <v>#N/A</v>
      </c>
      <c r="M203">
        <v>0</v>
      </c>
      <c r="N203" t="b">
        <f>IF(J203&gt;(K203+M203), TRUE, 0)</f>
        <v>1</v>
      </c>
      <c r="O203" s="24">
        <f>(J203-K203)/J203*100</f>
        <v>52</v>
      </c>
      <c r="P203" s="24">
        <f>(J203-(K203+M203))/J203*100</f>
        <v>52</v>
      </c>
      <c r="Q203" t="str">
        <f>"update entity set admitted=" &amp; K203 &amp; " ,vacancy=" &amp; J203 &amp; " where entityid = (select id from entity where name = '" &amp; I203 &amp; "') and year=2015;"</f>
        <v>update entity set admitted=60 ,vacancy=125 where entityid = (select id from entity where name = '港澳信義會明道小學') and year=2015;</v>
      </c>
    </row>
    <row r="204" spans="1:17">
      <c r="A204" s="2">
        <v>9601</v>
      </c>
      <c r="B204" s="9" t="s">
        <v>533</v>
      </c>
      <c r="C204" s="9" t="s">
        <v>1411</v>
      </c>
      <c r="D204" s="3">
        <v>12</v>
      </c>
      <c r="E204" t="str">
        <f>VLOOKUP(C204, 自行Original!$A$1:$C$455, 1, FALSE)</f>
        <v>南丫北段公立小學</v>
      </c>
      <c r="F204">
        <f>VLOOKUP(C204, 自行Original!$A$1:$C$455, 3, FALSE)</f>
        <v>13</v>
      </c>
      <c r="H204" t="str">
        <f>LEFT(A204, 2)</f>
        <v>96</v>
      </c>
      <c r="I204" t="str">
        <f>C204</f>
        <v>南丫北段公立小學</v>
      </c>
      <c r="J204">
        <f>IF(F204*2/5=CEILING(F204*2/5, 1), F204*2, F204*2-1)</f>
        <v>25</v>
      </c>
      <c r="K204">
        <f>D204</f>
        <v>12</v>
      </c>
      <c r="L204" t="e">
        <f>VLOOKUP(A204, 借位!$A$1:$D$50, 4, FALSE)</f>
        <v>#N/A</v>
      </c>
      <c r="M204">
        <v>0</v>
      </c>
      <c r="N204" t="b">
        <f>IF(J204&gt;(K204+M204), TRUE, 0)</f>
        <v>1</v>
      </c>
      <c r="O204" s="24">
        <f>(J204-K204)/J204*100</f>
        <v>52</v>
      </c>
      <c r="P204" s="24">
        <f>(J204-(K204+M204))/J204*100</f>
        <v>52</v>
      </c>
      <c r="Q204" t="str">
        <f>"update entity set admitted=" &amp; K204 &amp; " ,vacancy=" &amp; J204 &amp; " where entityid = (select id from entity where name = '" &amp; I204 &amp; "') and year=2015;"</f>
        <v>update entity set admitted=12 ,vacancy=25 where entityid = (select id from entity where name = '南丫北段公立小學') and year=2015;</v>
      </c>
    </row>
    <row r="205" spans="1:17" ht="22.5">
      <c r="A205" s="2">
        <v>9801</v>
      </c>
      <c r="B205" s="6" t="s">
        <v>537</v>
      </c>
      <c r="C205" s="6" t="s">
        <v>1415</v>
      </c>
      <c r="D205" s="3">
        <v>12</v>
      </c>
      <c r="E205" t="str">
        <f>VLOOKUP(C205, 自行Original!$A$1:$C$455, 1, FALSE)</f>
        <v>梅窩學校</v>
      </c>
      <c r="F205">
        <f>VLOOKUP(C205, 自行Original!$A$1:$C$455, 3, FALSE)</f>
        <v>13</v>
      </c>
      <c r="H205" t="str">
        <f>LEFT(A205, 2)</f>
        <v>98</v>
      </c>
      <c r="I205" t="str">
        <f>C205</f>
        <v>梅窩學校</v>
      </c>
      <c r="J205">
        <f>IF(F205*2/5=CEILING(F205*2/5, 1), F205*2, F205*2-1)</f>
        <v>25</v>
      </c>
      <c r="K205">
        <f>D205</f>
        <v>12</v>
      </c>
      <c r="L205" t="e">
        <f>VLOOKUP(A205, 借位!$A$1:$D$50, 4, FALSE)</f>
        <v>#N/A</v>
      </c>
      <c r="M205">
        <v>0</v>
      </c>
      <c r="N205" t="b">
        <f>IF(J205&gt;(K205+M205), TRUE, 0)</f>
        <v>1</v>
      </c>
      <c r="O205" s="24">
        <f>(J205-K205)/J205*100</f>
        <v>52</v>
      </c>
      <c r="P205" s="24">
        <f>(J205-(K205+M205))/J205*100</f>
        <v>52</v>
      </c>
      <c r="Q205" t="str">
        <f>"update entity set admitted=" &amp; K205 &amp; " ,vacancy=" &amp; J205 &amp; " where entityid = (select id from entity where name = '" &amp; I205 &amp; "') and year=2015;"</f>
        <v>update entity set admitted=12 ,vacancy=25 where entityid = (select id from entity where name = '梅窩學校') and year=2015;</v>
      </c>
    </row>
    <row r="206" spans="1:17" ht="22.5">
      <c r="A206" s="2">
        <v>9806</v>
      </c>
      <c r="B206" s="6" t="s">
        <v>542</v>
      </c>
      <c r="C206" s="6" t="s">
        <v>1416</v>
      </c>
      <c r="D206" s="3">
        <v>12</v>
      </c>
      <c r="E206" t="str">
        <f>VLOOKUP(C206, 自行Original!$A$1:$C$455, 1, FALSE)</f>
        <v>杯澳公立學校</v>
      </c>
      <c r="F206">
        <f>VLOOKUP(C206, 自行Original!$A$1:$C$455, 3, FALSE)</f>
        <v>13</v>
      </c>
      <c r="H206" t="str">
        <f>LEFT(A206, 2)</f>
        <v>98</v>
      </c>
      <c r="I206" t="str">
        <f>C206</f>
        <v>杯澳公立學校</v>
      </c>
      <c r="J206">
        <f>IF(F206*2/5=CEILING(F206*2/5, 1), F206*2, F206*2-1)</f>
        <v>25</v>
      </c>
      <c r="K206">
        <f>D206</f>
        <v>12</v>
      </c>
      <c r="L206" t="e">
        <f>VLOOKUP(A206, 借位!$A$1:$D$50, 4, FALSE)</f>
        <v>#N/A</v>
      </c>
      <c r="M206">
        <v>0</v>
      </c>
      <c r="N206" t="b">
        <f>IF(J206&gt;(K206+M206), TRUE, 0)</f>
        <v>1</v>
      </c>
      <c r="O206" s="24">
        <f>(J206-K206)/J206*100</f>
        <v>52</v>
      </c>
      <c r="P206" s="24">
        <f>(J206-(K206+M206))/J206*100</f>
        <v>52</v>
      </c>
      <c r="Q206" t="str">
        <f>"update entity set admitted=" &amp; K206 &amp; " ,vacancy=" &amp; J206 &amp; " where entityid = (select id from entity where name = '" &amp; I206 &amp; "') and year=2015;"</f>
        <v>update entity set admitted=12 ,vacancy=25 where entityid = (select id from entity where name = '杯澳公立學校') and year=2015;</v>
      </c>
    </row>
    <row r="207" spans="1:17" ht="22.5">
      <c r="A207" s="2">
        <v>3416</v>
      </c>
      <c r="B207" s="6" t="s">
        <v>140</v>
      </c>
      <c r="C207" s="6" t="s">
        <v>1075</v>
      </c>
      <c r="D207" s="3">
        <v>71</v>
      </c>
      <c r="E207" t="str">
        <f>VLOOKUP(C207, 自行Original!$A$1:$C$455, 1, FALSE)</f>
        <v>保良局何壽南小學</v>
      </c>
      <c r="F207">
        <f>VLOOKUP(C207, 自行Original!$A$1:$C$455, 3, FALSE)</f>
        <v>75</v>
      </c>
      <c r="H207" t="str">
        <f>LEFT(A207, 2)</f>
        <v>34</v>
      </c>
      <c r="I207" t="str">
        <f>C207</f>
        <v>保良局何壽南小學</v>
      </c>
      <c r="J207">
        <f>IF(F207*2/5=CEILING(F207*2/5, 1), F207*2, F207*2-1)</f>
        <v>150</v>
      </c>
      <c r="K207">
        <f>D207</f>
        <v>71</v>
      </c>
      <c r="L207" t="e">
        <f>VLOOKUP(A207, 借位!$A$1:$D$50, 4, FALSE)</f>
        <v>#N/A</v>
      </c>
      <c r="M207">
        <v>0</v>
      </c>
      <c r="N207" t="b">
        <f>IF(J207&gt;(K207+M207), TRUE, 0)</f>
        <v>1</v>
      </c>
      <c r="O207" s="24">
        <f>(J207-K207)/J207*100</f>
        <v>52.666666666666664</v>
      </c>
      <c r="P207" s="24">
        <f>(J207-(K207+M207))/J207*100</f>
        <v>52.666666666666664</v>
      </c>
      <c r="Q207" t="str">
        <f>"update entity set admitted=" &amp; K207 &amp; " ,vacancy=" &amp; J207 &amp; " where entityid = (select id from entity where name = '" &amp; I207 &amp; "') and year=2015;"</f>
        <v>update entity set admitted=71 ,vacancy=150 where entityid = (select id from entity where name = '保良局何壽南小學') and year=2015;</v>
      </c>
    </row>
    <row r="208" spans="1:17" ht="33.75">
      <c r="A208" s="2">
        <v>6404</v>
      </c>
      <c r="B208" s="6" t="s">
        <v>296</v>
      </c>
      <c r="C208" s="6" t="s">
        <v>1208</v>
      </c>
      <c r="D208" s="3">
        <v>71</v>
      </c>
      <c r="E208" t="str">
        <f>VLOOKUP(C208, 自行Original!$A$1:$C$455, 1, FALSE)</f>
        <v>慈幼葉漢千禧小學</v>
      </c>
      <c r="F208">
        <f>VLOOKUP(C208, 自行Original!$A$1:$C$455, 3, FALSE)</f>
        <v>75</v>
      </c>
      <c r="H208" t="str">
        <f>LEFT(A208, 2)</f>
        <v>64</v>
      </c>
      <c r="I208" t="str">
        <f>C208</f>
        <v>慈幼葉漢千禧小學</v>
      </c>
      <c r="J208">
        <f>IF(F208*2/5=CEILING(F208*2/5, 1), F208*2, F208*2-1)</f>
        <v>150</v>
      </c>
      <c r="K208">
        <f>D208</f>
        <v>71</v>
      </c>
      <c r="L208" t="e">
        <f>VLOOKUP(A208, 借位!$A$1:$D$50, 4, FALSE)</f>
        <v>#N/A</v>
      </c>
      <c r="M208">
        <v>0</v>
      </c>
      <c r="N208" t="b">
        <f>IF(J208&gt;(K208+M208), TRUE, 0)</f>
        <v>1</v>
      </c>
      <c r="O208" s="24">
        <f>(J208-K208)/J208*100</f>
        <v>52.666666666666664</v>
      </c>
      <c r="P208" s="24">
        <f>(J208-(K208+M208))/J208*100</f>
        <v>52.666666666666664</v>
      </c>
      <c r="Q208" t="str">
        <f>"update entity set admitted=" &amp; K208 &amp; " ,vacancy=" &amp; J208 &amp; " where entityid = (select id from entity where name = '" &amp; I208 &amp; "') and year=2015;"</f>
        <v>update entity set admitted=71 ,vacancy=150 where entityid = (select id from entity where name = '慈幼葉漢千禧小學') and year=2015;</v>
      </c>
    </row>
    <row r="209" spans="1:17" ht="33.75">
      <c r="A209" s="2">
        <v>6513</v>
      </c>
      <c r="B209" s="6" t="s">
        <v>313</v>
      </c>
      <c r="C209" s="6" t="s">
        <v>1220</v>
      </c>
      <c r="D209" s="3">
        <v>71</v>
      </c>
      <c r="E209" t="str">
        <f>VLOOKUP(C209, 自行Original!$A$1:$C$455, 1, FALSE)</f>
        <v>佛教林金殿紀念小學</v>
      </c>
      <c r="F209">
        <f>VLOOKUP(C209, 自行Original!$A$1:$C$455, 3, FALSE)</f>
        <v>75</v>
      </c>
      <c r="H209" t="str">
        <f>LEFT(A209, 2)</f>
        <v>65</v>
      </c>
      <c r="I209" t="str">
        <f>C209</f>
        <v>佛教林金殿紀念小學</v>
      </c>
      <c r="J209">
        <f>IF(F209*2/5=CEILING(F209*2/5, 1), F209*2, F209*2-1)</f>
        <v>150</v>
      </c>
      <c r="K209">
        <f>D209</f>
        <v>71</v>
      </c>
      <c r="L209" t="e">
        <f>VLOOKUP(A209, 借位!$A$1:$D$50, 4, FALSE)</f>
        <v>#N/A</v>
      </c>
      <c r="M209">
        <v>0</v>
      </c>
      <c r="N209" t="b">
        <f>IF(J209&gt;(K209+M209), TRUE, 0)</f>
        <v>1</v>
      </c>
      <c r="O209" s="24">
        <f>(J209-K209)/J209*100</f>
        <v>52.666666666666664</v>
      </c>
      <c r="P209" s="24">
        <f>(J209-(K209+M209))/J209*100</f>
        <v>52.666666666666664</v>
      </c>
      <c r="Q209" t="str">
        <f>"update entity set admitted=" &amp; K209 &amp; " ,vacancy=" &amp; J209 &amp; " where entityid = (select id from entity where name = '" &amp; I209 &amp; "') and year=2015;"</f>
        <v>update entity set admitted=71 ,vacancy=150 where entityid = (select id from entity where name = '佛教林金殿紀念小學') and year=2015;</v>
      </c>
    </row>
    <row r="210" spans="1:17" ht="22.5">
      <c r="A210" s="2">
        <v>4004</v>
      </c>
      <c r="B210" s="6" t="s">
        <v>160</v>
      </c>
      <c r="C210" s="6" t="s">
        <v>1113</v>
      </c>
      <c r="D210" s="3">
        <v>85</v>
      </c>
      <c r="E210" t="str">
        <f>VLOOKUP(C210, 自行Original!$A$1:$C$455, 1, FALSE)</f>
        <v>聖公會基福小學</v>
      </c>
      <c r="F210">
        <f>VLOOKUP(C210, 自行Original!$A$1:$C$455, 3, FALSE)</f>
        <v>90</v>
      </c>
      <c r="H210" t="str">
        <f>LEFT(A210, 2)</f>
        <v>40</v>
      </c>
      <c r="I210" t="str">
        <f>C210</f>
        <v>聖公會基福小學</v>
      </c>
      <c r="J210">
        <f>IF(F210*2/5=CEILING(F210*2/5, 1), F210*2, F210*2-1)</f>
        <v>180</v>
      </c>
      <c r="K210">
        <f>D210</f>
        <v>85</v>
      </c>
      <c r="L210" t="e">
        <f>VLOOKUP(A210, 借位!$A$1:$D$50, 4, FALSE)</f>
        <v>#N/A</v>
      </c>
      <c r="M210">
        <v>0</v>
      </c>
      <c r="N210" t="b">
        <f>IF(J210&gt;(K210+M210), TRUE, 0)</f>
        <v>1</v>
      </c>
      <c r="O210" s="24">
        <f>(J210-K210)/J210*100</f>
        <v>52.777777777777779</v>
      </c>
      <c r="P210" s="24">
        <f>(J210-(K210+M210))/J210*100</f>
        <v>52.777777777777779</v>
      </c>
      <c r="Q210" t="str">
        <f>"update entity set admitted=" &amp; K210 &amp; " ,vacancy=" &amp; J210 &amp; " where entityid = (select id from entity where name = '" &amp; I210 &amp; "') and year=2015;"</f>
        <v>update entity set admitted=85 ,vacancy=180 where entityid = (select id from entity where name = '聖公會基福小學') and year=2015;</v>
      </c>
    </row>
    <row r="211" spans="1:17" ht="22.5">
      <c r="A211" s="2">
        <v>4812</v>
      </c>
      <c r="B211" s="6" t="s">
        <v>241</v>
      </c>
      <c r="C211" s="6" t="s">
        <v>1182</v>
      </c>
      <c r="D211" s="3">
        <v>85</v>
      </c>
      <c r="E211" t="str">
        <f>VLOOKUP(C211, 自行Original!$A$1:$C$455, 1, FALSE)</f>
        <v>聖公會油塘基顯小學</v>
      </c>
      <c r="F211" s="30">
        <f>VLOOKUP(C211, 自行Original!$A$1:$C$455, 3, FALSE)</f>
        <v>90</v>
      </c>
      <c r="H211" t="str">
        <f>LEFT(A211, 2)</f>
        <v>48</v>
      </c>
      <c r="I211" t="str">
        <f>C211</f>
        <v>聖公會油塘基顯小學</v>
      </c>
      <c r="J211">
        <f>IF(F211*2/5=CEILING(F211*2/5, 1), F211*2, F211*2-1)</f>
        <v>180</v>
      </c>
      <c r="K211">
        <f>D211</f>
        <v>85</v>
      </c>
      <c r="L211" t="e">
        <f>VLOOKUP(A211, 借位!$A$1:$D$50, 4, FALSE)</f>
        <v>#N/A</v>
      </c>
      <c r="M211">
        <v>0</v>
      </c>
      <c r="N211" t="b">
        <f>IF(J211&gt;(K211+M211), TRUE, 0)</f>
        <v>1</v>
      </c>
      <c r="O211" s="24">
        <f>(J211-K211)/J211*100</f>
        <v>52.777777777777779</v>
      </c>
      <c r="P211" s="24">
        <f>(J211-(K211+M211))/J211*100</f>
        <v>52.777777777777779</v>
      </c>
      <c r="Q211" t="str">
        <f>"update entity set admitted=" &amp; K211 &amp; " ,vacancy=" &amp; J211 &amp; " where entityid = (select id from entity where name = '" &amp; I211 &amp; "') and year=2015;"</f>
        <v>update entity set admitted=85 ,vacancy=180 where entityid = (select id from entity where name = '聖公會油塘基顯小學') and year=2015;</v>
      </c>
    </row>
    <row r="212" spans="1:17">
      <c r="A212" s="2">
        <v>4604</v>
      </c>
      <c r="B212" s="9" t="s">
        <v>222</v>
      </c>
      <c r="C212" s="9" t="s">
        <v>1154</v>
      </c>
      <c r="D212" s="3">
        <v>54</v>
      </c>
      <c r="E212" t="str">
        <f>VLOOKUP(C212, 自行Original!$A$1:$C$455, 1, FALSE)</f>
        <v>浸信宣道會呂明才小學</v>
      </c>
      <c r="F212">
        <f>VLOOKUP(C212, 自行Original!$A$1:$C$455, 3, FALSE)</f>
        <v>63</v>
      </c>
      <c r="H212" t="str">
        <f>LEFT(A212, 2)</f>
        <v>46</v>
      </c>
      <c r="I212" t="str">
        <f>C212</f>
        <v>浸信宣道會呂明才小學</v>
      </c>
      <c r="J212">
        <f>IF(F212*2/5=CEILING(F212*2/5, 1), F212*2, F212*2-1)</f>
        <v>125</v>
      </c>
      <c r="K212">
        <f>D212</f>
        <v>54</v>
      </c>
      <c r="L212">
        <f>VLOOKUP(A212, 借位!$A$1:$D$50, 4, FALSE)</f>
        <v>5</v>
      </c>
      <c r="M212">
        <v>5</v>
      </c>
      <c r="N212" t="b">
        <f>IF(J212&gt;(K212+M212), TRUE, 0)</f>
        <v>1</v>
      </c>
      <c r="O212" s="24">
        <f>(J212-K212)/J212*100</f>
        <v>56.8</v>
      </c>
      <c r="P212" s="24">
        <f>(J212-(K212+M212))/J212*100</f>
        <v>52.800000000000004</v>
      </c>
      <c r="Q212" t="str">
        <f>"update entity set admitted=" &amp; K212 &amp; " ,vacancy=" &amp; J212 &amp; " where entityid = (select id from entity where name = '" &amp; I212 &amp; "') and year=2015;"</f>
        <v>update entity set admitted=54 ,vacancy=125 where entityid = (select id from entity where name = '浸信宣道會呂明才小學') and year=2015;</v>
      </c>
    </row>
    <row r="213" spans="1:17">
      <c r="A213" s="2">
        <v>1407</v>
      </c>
      <c r="B213" s="9" t="s">
        <v>74</v>
      </c>
      <c r="C213" s="9" t="s">
        <v>1029</v>
      </c>
      <c r="D213" s="3">
        <v>59</v>
      </c>
      <c r="E213" t="str">
        <f>VLOOKUP(C213, 自行Original!$A$1:$C$455, 1, FALSE)</f>
        <v>太古小學</v>
      </c>
      <c r="F213">
        <f>VLOOKUP(C213, 自行Original!$A$1:$C$455, 3, FALSE)</f>
        <v>63</v>
      </c>
      <c r="H213" t="str">
        <f>LEFT(A213, 2)</f>
        <v>14</v>
      </c>
      <c r="I213" t="str">
        <f>C213</f>
        <v>太古小學</v>
      </c>
      <c r="J213">
        <f>IF(F213*2/5=CEILING(F213*2/5, 1), F213*2, F213*2-1)</f>
        <v>125</v>
      </c>
      <c r="K213">
        <f>D213</f>
        <v>59</v>
      </c>
      <c r="L213" t="e">
        <f>VLOOKUP(A213, 借位!$A$1:$D$50, 4, FALSE)</f>
        <v>#N/A</v>
      </c>
      <c r="M213">
        <v>0</v>
      </c>
      <c r="N213" t="b">
        <f>IF(J213&gt;(K213+M213), TRUE, 0)</f>
        <v>1</v>
      </c>
      <c r="O213" s="24">
        <f>(J213-K213)/J213*100</f>
        <v>52.800000000000004</v>
      </c>
      <c r="P213" s="24">
        <f>(J213-(K213+M213))/J213*100</f>
        <v>52.800000000000004</v>
      </c>
      <c r="Q213" t="str">
        <f>"update entity set admitted=" &amp; K213 &amp; " ,vacancy=" &amp; J213 &amp; " where entityid = (select id from entity where name = '" &amp; I213 &amp; "') and year=2015;"</f>
        <v>update entity set admitted=59 ,vacancy=125 where entityid = (select id from entity where name = '太古小學') and year=2015;</v>
      </c>
    </row>
    <row r="214" spans="1:17" ht="22.5">
      <c r="A214" s="2">
        <v>4021</v>
      </c>
      <c r="B214" s="6" t="s">
        <v>177</v>
      </c>
      <c r="C214" s="6" t="s">
        <v>1099</v>
      </c>
      <c r="D214" s="3">
        <v>59</v>
      </c>
      <c r="E214" t="str">
        <f>VLOOKUP(C214, 自行Original!$A$1:$C$455, 1, FALSE)</f>
        <v>李鄭屋官立小學</v>
      </c>
      <c r="F214">
        <f>VLOOKUP(C214, 自行Original!$A$1:$C$455, 3, FALSE)</f>
        <v>63</v>
      </c>
      <c r="H214" t="str">
        <f>LEFT(A214, 2)</f>
        <v>40</v>
      </c>
      <c r="I214" t="str">
        <f>C214</f>
        <v>李鄭屋官立小學</v>
      </c>
      <c r="J214">
        <f>IF(F214*2/5=CEILING(F214*2/5, 1), F214*2, F214*2-1)</f>
        <v>125</v>
      </c>
      <c r="K214">
        <f>D214</f>
        <v>59</v>
      </c>
      <c r="L214" t="e">
        <f>VLOOKUP(A214, 借位!$A$1:$D$50, 4, FALSE)</f>
        <v>#N/A</v>
      </c>
      <c r="M214">
        <v>0</v>
      </c>
      <c r="N214" t="b">
        <f>IF(J214&gt;(K214+M214), TRUE, 0)</f>
        <v>1</v>
      </c>
      <c r="O214" s="24">
        <f>(J214-K214)/J214*100</f>
        <v>52.800000000000004</v>
      </c>
      <c r="P214" s="24">
        <f>(J214-(K214+M214))/J214*100</f>
        <v>52.800000000000004</v>
      </c>
      <c r="Q214" t="str">
        <f>"update entity set admitted=" &amp; K214 &amp; " ,vacancy=" &amp; J214 &amp; " where entityid = (select id from entity where name = '" &amp; I214 &amp; "') and year=2015;"</f>
        <v>update entity set admitted=59 ,vacancy=125 where entityid = (select id from entity where name = '李鄭屋官立小學') and year=2015;</v>
      </c>
    </row>
    <row r="215" spans="1:17" ht="33.75">
      <c r="A215" s="2">
        <v>4817</v>
      </c>
      <c r="B215" s="6" t="s">
        <v>246</v>
      </c>
      <c r="C215" s="6" t="s">
        <v>1177</v>
      </c>
      <c r="D215" s="3">
        <v>59</v>
      </c>
      <c r="E215" t="str">
        <f>VLOOKUP(C215, 自行Original!$A$1:$C$455, 1, FALSE)</f>
        <v>基督教聖約教會堅樂小學</v>
      </c>
      <c r="F215">
        <f>VLOOKUP(C215, 自行Original!$A$1:$C$455, 3, FALSE)</f>
        <v>63</v>
      </c>
      <c r="H215" t="str">
        <f>LEFT(A215, 2)</f>
        <v>48</v>
      </c>
      <c r="I215" t="str">
        <f>C215</f>
        <v>基督教聖約教會堅樂小學</v>
      </c>
      <c r="J215">
        <f>IF(F215*2/5=CEILING(F215*2/5, 1), F215*2, F215*2-1)</f>
        <v>125</v>
      </c>
      <c r="K215">
        <f>D215</f>
        <v>59</v>
      </c>
      <c r="L215" t="e">
        <f>VLOOKUP(A215, 借位!$A$1:$D$50, 4, FALSE)</f>
        <v>#N/A</v>
      </c>
      <c r="M215">
        <v>0</v>
      </c>
      <c r="N215" t="b">
        <f>IF(J215&gt;(K215+M215), TRUE, 0)</f>
        <v>1</v>
      </c>
      <c r="O215" s="24">
        <f>(J215-K215)/J215*100</f>
        <v>52.800000000000004</v>
      </c>
      <c r="P215" s="24">
        <f>(J215-(K215+M215))/J215*100</f>
        <v>52.800000000000004</v>
      </c>
      <c r="Q215" t="str">
        <f>"update entity set admitted=" &amp; K215 &amp; " ,vacancy=" &amp; J215 &amp; " where entityid = (select id from entity where name = '" &amp; I215 &amp; "') and year=2015;"</f>
        <v>update entity set admitted=59 ,vacancy=125 where entityid = (select id from entity where name = '基督教聖約教會堅樂小學') and year=2015;</v>
      </c>
    </row>
    <row r="216" spans="1:17">
      <c r="A216" s="2">
        <v>8803</v>
      </c>
      <c r="B216" s="9" t="s">
        <v>475</v>
      </c>
      <c r="C216" s="9" t="s">
        <v>1356</v>
      </c>
      <c r="D216" s="3">
        <v>59</v>
      </c>
      <c r="E216" t="str">
        <f>VLOOKUP(C216, 自行Original!$A$1:$C$455, 1, FALSE)</f>
        <v>循理會白普理基金循理小學</v>
      </c>
      <c r="F216">
        <f>VLOOKUP(C216, 自行Original!$A$1:$C$455, 3, FALSE)</f>
        <v>63</v>
      </c>
      <c r="H216" t="str">
        <f>LEFT(A216, 2)</f>
        <v>88</v>
      </c>
      <c r="I216" t="str">
        <f>C216</f>
        <v>循理會白普理基金循理小學</v>
      </c>
      <c r="J216">
        <f>IF(F216*2/5=CEILING(F216*2/5, 1), F216*2, F216*2-1)</f>
        <v>125</v>
      </c>
      <c r="K216">
        <f>D216</f>
        <v>59</v>
      </c>
      <c r="L216" t="e">
        <f>VLOOKUP(A216, 借位!$A$1:$D$50, 4, FALSE)</f>
        <v>#N/A</v>
      </c>
      <c r="M216">
        <v>0</v>
      </c>
      <c r="N216" t="b">
        <f>IF(J216&gt;(K216+M216), TRUE, 0)</f>
        <v>1</v>
      </c>
      <c r="O216" s="24">
        <f>(J216-K216)/J216*100</f>
        <v>52.800000000000004</v>
      </c>
      <c r="P216" s="24">
        <f>(J216-(K216+M216))/J216*100</f>
        <v>52.800000000000004</v>
      </c>
      <c r="Q216" t="str">
        <f>"update entity set admitted=" &amp; K216 &amp; " ,vacancy=" &amp; J216 &amp; " where entityid = (select id from entity where name = '" &amp; I216 &amp; "') and year=2015;"</f>
        <v>update entity set admitted=59 ,vacancy=125 where entityid = (select id from entity where name = '循理會白普理基金循理小學') and year=2015;</v>
      </c>
    </row>
    <row r="217" spans="1:17" ht="22.5">
      <c r="A217" s="2">
        <v>9805</v>
      </c>
      <c r="B217" s="6" t="s">
        <v>541</v>
      </c>
      <c r="C217" s="6" t="s">
        <v>1421</v>
      </c>
      <c r="D217" s="3">
        <v>59</v>
      </c>
      <c r="E217" t="str">
        <f>VLOOKUP(C217, 自行Original!$A$1:$C$455, 1, FALSE)</f>
        <v>靈糧堂秀德小學</v>
      </c>
      <c r="F217">
        <f>VLOOKUP(C217, 自行Original!$A$1:$C$455, 3, FALSE)</f>
        <v>63</v>
      </c>
      <c r="H217" t="str">
        <f>LEFT(A217, 2)</f>
        <v>98</v>
      </c>
      <c r="I217" t="str">
        <f>C217</f>
        <v>靈糧堂秀德小學</v>
      </c>
      <c r="J217">
        <f>IF(F217*2/5=CEILING(F217*2/5, 1), F217*2, F217*2-1)</f>
        <v>125</v>
      </c>
      <c r="K217">
        <f>D217</f>
        <v>59</v>
      </c>
      <c r="L217" t="e">
        <f>VLOOKUP(A217, 借位!$A$1:$D$50, 4, FALSE)</f>
        <v>#N/A</v>
      </c>
      <c r="M217">
        <v>0</v>
      </c>
      <c r="N217" t="b">
        <f>IF(J217&gt;(K217+M217), TRUE, 0)</f>
        <v>1</v>
      </c>
      <c r="O217" s="24">
        <f>(J217-K217)/J217*100</f>
        <v>52.800000000000004</v>
      </c>
      <c r="P217" s="24">
        <f>(J217-(K217+M217))/J217*100</f>
        <v>52.800000000000004</v>
      </c>
      <c r="Q217" t="str">
        <f>"update entity set admitted=" &amp; K217 &amp; " ,vacancy=" &amp; J217 &amp; " where entityid = (select id from entity where name = '" &amp; I217 &amp; "') and year=2015;"</f>
        <v>update entity set admitted=59 ,vacancy=125 where entityid = (select id from entity where name = '靈糧堂秀德小學') and year=2015;</v>
      </c>
    </row>
    <row r="218" spans="1:17" ht="33.75">
      <c r="A218" s="2">
        <v>9808</v>
      </c>
      <c r="B218" s="6" t="s">
        <v>544</v>
      </c>
      <c r="C218" s="6" t="s">
        <v>1423</v>
      </c>
      <c r="D218" s="3">
        <v>59</v>
      </c>
      <c r="E218" t="str">
        <f>VLOOKUP(C218, 自行Original!$A$1:$C$455, 1, FALSE)</f>
        <v>救世軍林拔中紀念學校</v>
      </c>
      <c r="F218">
        <f>VLOOKUP(C218, 自行Original!$A$1:$C$455, 3, FALSE)</f>
        <v>63</v>
      </c>
      <c r="H218" t="str">
        <f>LEFT(A218, 2)</f>
        <v>98</v>
      </c>
      <c r="I218" t="str">
        <f>C218</f>
        <v>救世軍林拔中紀念學校</v>
      </c>
      <c r="J218">
        <f>IF(F218*2/5=CEILING(F218*2/5, 1), F218*2, F218*2-1)</f>
        <v>125</v>
      </c>
      <c r="K218">
        <f>D218</f>
        <v>59</v>
      </c>
      <c r="L218" t="e">
        <f>VLOOKUP(A218, 借位!$A$1:$D$50, 4, FALSE)</f>
        <v>#N/A</v>
      </c>
      <c r="M218">
        <v>0</v>
      </c>
      <c r="N218" t="b">
        <f>IF(J218&gt;(K218+M218), TRUE, 0)</f>
        <v>1</v>
      </c>
      <c r="O218" s="24">
        <f>(J218-K218)/J218*100</f>
        <v>52.800000000000004</v>
      </c>
      <c r="P218" s="24">
        <f>(J218-(K218+M218))/J218*100</f>
        <v>52.800000000000004</v>
      </c>
      <c r="Q218" t="str">
        <f>"update entity set admitted=" &amp; K218 &amp; " ,vacancy=" &amp; J218 &amp; " where entityid = (select id from entity where name = '" &amp; I218 &amp; "') and year=2015;"</f>
        <v>update entity set admitted=59 ,vacancy=125 where entityid = (select id from entity where name = '救世軍林拔中紀念學校') and year=2015;</v>
      </c>
    </row>
    <row r="219" spans="1:17" ht="22.5">
      <c r="A219" s="2">
        <v>1109</v>
      </c>
      <c r="B219" s="6" t="s">
        <v>44</v>
      </c>
      <c r="C219" s="6" t="s">
        <v>999</v>
      </c>
      <c r="D219" s="3">
        <v>47</v>
      </c>
      <c r="E219" t="str">
        <f>VLOOKUP(C219, 自行Original!$A$1:$C$455, 1, FALSE)</f>
        <v>聖士提反女子中學附屬小學</v>
      </c>
      <c r="F219">
        <f>VLOOKUP(C219, 自行Original!$A$1:$C$455, 3, FALSE)</f>
        <v>50</v>
      </c>
      <c r="H219" t="str">
        <f>LEFT(A219, 2)</f>
        <v>11</v>
      </c>
      <c r="I219" t="str">
        <f>C219</f>
        <v>聖士提反女子中學附屬小學</v>
      </c>
      <c r="J219">
        <f>IF(F219*2/5=CEILING(F219*2/5, 1), F219*2, F219*2-1)</f>
        <v>100</v>
      </c>
      <c r="K219">
        <f>D219</f>
        <v>47</v>
      </c>
      <c r="L219" t="e">
        <f>VLOOKUP(A219, 借位!$A$1:$D$50, 4, FALSE)</f>
        <v>#N/A</v>
      </c>
      <c r="M219">
        <v>0</v>
      </c>
      <c r="N219" t="b">
        <f>IF(J219&gt;(K219+M219), TRUE, 0)</f>
        <v>1</v>
      </c>
      <c r="O219" s="24">
        <f>(J219-K219)/J219*100</f>
        <v>53</v>
      </c>
      <c r="P219" s="24">
        <f>(J219-(K219+M219))/J219*100</f>
        <v>53</v>
      </c>
      <c r="Q219" t="str">
        <f>"update entity set admitted=" &amp; K219 &amp; " ,vacancy=" &amp; J219 &amp; " where entityid = (select id from entity where name = '" &amp; I219 &amp; "') and year=2015;"</f>
        <v>update entity set admitted=47 ,vacancy=100 where entityid = (select id from entity where name = '聖士提反女子中學附屬小學') and year=2015;</v>
      </c>
    </row>
    <row r="220" spans="1:17" ht="22.5">
      <c r="A220" s="2">
        <v>1605</v>
      </c>
      <c r="B220" s="6" t="s">
        <v>84</v>
      </c>
      <c r="C220" s="6" t="s">
        <v>1037</v>
      </c>
      <c r="D220" s="3">
        <v>47</v>
      </c>
      <c r="E220" t="str">
        <f>VLOOKUP(C220, 自行Original!$A$1:$C$455, 1, FALSE)</f>
        <v>筲箕灣崇真學校</v>
      </c>
      <c r="F220">
        <f>VLOOKUP(C220, 自行Original!$A$1:$C$455, 3, FALSE)</f>
        <v>50</v>
      </c>
      <c r="H220" t="str">
        <f>LEFT(A220, 2)</f>
        <v>16</v>
      </c>
      <c r="I220" t="str">
        <f>C220</f>
        <v>筲箕灣崇真學校</v>
      </c>
      <c r="J220">
        <f>IF(F220*2/5=CEILING(F220*2/5, 1), F220*2, F220*2-1)</f>
        <v>100</v>
      </c>
      <c r="K220">
        <f>D220</f>
        <v>47</v>
      </c>
      <c r="L220" t="e">
        <f>VLOOKUP(A220, 借位!$A$1:$D$50, 4, FALSE)</f>
        <v>#N/A</v>
      </c>
      <c r="M220">
        <v>0</v>
      </c>
      <c r="N220" t="b">
        <f>IF(J220&gt;(K220+M220), TRUE, 0)</f>
        <v>1</v>
      </c>
      <c r="O220" s="24">
        <f>(J220-K220)/J220*100</f>
        <v>53</v>
      </c>
      <c r="P220" s="24">
        <f>(J220-(K220+M220))/J220*100</f>
        <v>53</v>
      </c>
      <c r="Q220" t="str">
        <f>"update entity set admitted=" &amp; K220 &amp; " ,vacancy=" &amp; J220 &amp; " where entityid = (select id from entity where name = '" &amp; I220 &amp; "') and year=2015;"</f>
        <v>update entity set admitted=47 ,vacancy=100 where entityid = (select id from entity where name = '筲箕灣崇真學校') and year=2015;</v>
      </c>
    </row>
    <row r="221" spans="1:17">
      <c r="A221" s="2">
        <v>3102</v>
      </c>
      <c r="B221" s="9" t="s">
        <v>107</v>
      </c>
      <c r="C221" s="9" t="s">
        <v>1063</v>
      </c>
      <c r="D221" s="3">
        <v>47</v>
      </c>
      <c r="E221" t="str">
        <f>VLOOKUP(C221, 自行Original!$A$1:$C$455, 1, FALSE)</f>
        <v>嘉諾撒聖瑪利學校</v>
      </c>
      <c r="F221">
        <f>VLOOKUP(C221, 自行Original!$A$1:$C$455, 3, FALSE)</f>
        <v>50</v>
      </c>
      <c r="H221" t="str">
        <f>LEFT(A221, 2)</f>
        <v>31</v>
      </c>
      <c r="I221" t="str">
        <f>C221</f>
        <v>嘉諾撒聖瑪利學校</v>
      </c>
      <c r="J221">
        <f>IF(F221*2/5=CEILING(F221*2/5, 1), F221*2, F221*2-1)</f>
        <v>100</v>
      </c>
      <c r="K221">
        <f>D221</f>
        <v>47</v>
      </c>
      <c r="L221" t="e">
        <f>VLOOKUP(A221, 借位!$A$1:$D$50, 4, FALSE)</f>
        <v>#N/A</v>
      </c>
      <c r="M221">
        <v>0</v>
      </c>
      <c r="N221" t="b">
        <f>IF(J221&gt;(K221+M221), TRUE, 0)</f>
        <v>1</v>
      </c>
      <c r="O221" s="24">
        <f>(J221-K221)/J221*100</f>
        <v>53</v>
      </c>
      <c r="P221" s="24">
        <f>(J221-(K221+M221))/J221*100</f>
        <v>53</v>
      </c>
      <c r="Q221" t="str">
        <f>"update entity set admitted=" &amp; K221 &amp; " ,vacancy=" &amp; J221 &amp; " where entityid = (select id from entity where name = '" &amp; I221 &amp; "') and year=2015;"</f>
        <v>update entity set admitted=47 ,vacancy=100 where entityid = (select id from entity where name = '嘉諾撒聖瑪利學校') and year=2015;</v>
      </c>
    </row>
    <row r="222" spans="1:17" ht="22.5">
      <c r="A222" s="2">
        <v>4311</v>
      </c>
      <c r="B222" s="6" t="s">
        <v>205</v>
      </c>
      <c r="C222" s="6" t="s">
        <v>1131</v>
      </c>
      <c r="D222" s="3">
        <v>47</v>
      </c>
      <c r="E222" t="str">
        <f>VLOOKUP(C222, 自行Original!$A$1:$C$455, 1, FALSE)</f>
        <v>嘉諾撒小學</v>
      </c>
      <c r="F222">
        <f>VLOOKUP(C222, 自行Original!$A$1:$C$455, 3, FALSE)</f>
        <v>50</v>
      </c>
      <c r="H222" t="str">
        <f>LEFT(A222, 2)</f>
        <v>43</v>
      </c>
      <c r="I222" t="str">
        <f>C222</f>
        <v>嘉諾撒小學</v>
      </c>
      <c r="J222">
        <f>IF(F222*2/5=CEILING(F222*2/5, 1), F222*2, F222*2-1)</f>
        <v>100</v>
      </c>
      <c r="K222">
        <f>D222</f>
        <v>47</v>
      </c>
      <c r="L222" t="e">
        <f>VLOOKUP(A222, 借位!$A$1:$D$50, 4, FALSE)</f>
        <v>#N/A</v>
      </c>
      <c r="M222">
        <v>0</v>
      </c>
      <c r="N222" t="b">
        <f>IF(J222&gt;(K222+M222), TRUE, 0)</f>
        <v>1</v>
      </c>
      <c r="O222" s="24">
        <f>(J222-K222)/J222*100</f>
        <v>53</v>
      </c>
      <c r="P222" s="24">
        <f>(J222-(K222+M222))/J222*100</f>
        <v>53</v>
      </c>
      <c r="Q222" t="str">
        <f>"update entity set admitted=" &amp; K222 &amp; " ,vacancy=" &amp; J222 &amp; " where entityid = (select id from entity where name = '" &amp; I222 &amp; "') and year=2015;"</f>
        <v>update entity set admitted=47 ,vacancy=100 where entityid = (select id from entity where name = '嘉諾撒小學') and year=2015;</v>
      </c>
    </row>
    <row r="223" spans="1:17" ht="22.5">
      <c r="A223" s="2">
        <v>4810</v>
      </c>
      <c r="B223" s="6" t="s">
        <v>239</v>
      </c>
      <c r="C223" s="6" t="s">
        <v>1167</v>
      </c>
      <c r="D223" s="3">
        <v>47</v>
      </c>
      <c r="E223" t="str">
        <f>VLOOKUP(C223, 自行Original!$A$1:$C$455, 1, FALSE)</f>
        <v>聖公會基顯小學</v>
      </c>
      <c r="F223">
        <f>VLOOKUP(C223, 自行Original!$A$1:$C$455, 3, FALSE)</f>
        <v>50</v>
      </c>
      <c r="H223" t="str">
        <f>LEFT(A223, 2)</f>
        <v>48</v>
      </c>
      <c r="I223" t="str">
        <f>C223</f>
        <v>聖公會基顯小學</v>
      </c>
      <c r="J223">
        <f>IF(F223*2/5=CEILING(F223*2/5, 1), F223*2, F223*2-1)</f>
        <v>100</v>
      </c>
      <c r="K223">
        <f>D223</f>
        <v>47</v>
      </c>
      <c r="L223" t="e">
        <f>VLOOKUP(A223, 借位!$A$1:$D$50, 4, FALSE)</f>
        <v>#N/A</v>
      </c>
      <c r="M223">
        <v>0</v>
      </c>
      <c r="N223" t="b">
        <f>IF(J223&gt;(K223+M223), TRUE, 0)</f>
        <v>1</v>
      </c>
      <c r="O223" s="24">
        <f>(J223-K223)/J223*100</f>
        <v>53</v>
      </c>
      <c r="P223" s="24">
        <f>(J223-(K223+M223))/J223*100</f>
        <v>53</v>
      </c>
      <c r="Q223" t="str">
        <f>"update entity set admitted=" &amp; K223 &amp; " ,vacancy=" &amp; J223 &amp; " where entityid = (select id from entity where name = '" &amp; I223 &amp; "') and year=2015;"</f>
        <v>update entity set admitted=47 ,vacancy=100 where entityid = (select id from entity where name = '聖公會基顯小學') and year=2015;</v>
      </c>
    </row>
    <row r="224" spans="1:17" ht="22.5">
      <c r="A224" s="2">
        <v>6504</v>
      </c>
      <c r="B224" s="6" t="s">
        <v>304</v>
      </c>
      <c r="C224" s="6" t="s">
        <v>1210</v>
      </c>
      <c r="D224" s="3">
        <v>47</v>
      </c>
      <c r="E224" t="str">
        <f>VLOOKUP(C224, 自行Original!$A$1:$C$455, 1, FALSE)</f>
        <v>聖公會主恩小學</v>
      </c>
      <c r="F224">
        <f>VLOOKUP(C224, 自行Original!$A$1:$C$455, 3, FALSE)</f>
        <v>50</v>
      </c>
      <c r="H224" t="str">
        <f>LEFT(A224, 2)</f>
        <v>65</v>
      </c>
      <c r="I224" t="str">
        <f>C224</f>
        <v>聖公會主恩小學</v>
      </c>
      <c r="J224">
        <f>IF(F224*2/5=CEILING(F224*2/5, 1), F224*2, F224*2-1)</f>
        <v>100</v>
      </c>
      <c r="K224">
        <f>D224</f>
        <v>47</v>
      </c>
      <c r="L224" t="e">
        <f>VLOOKUP(A224, 借位!$A$1:$D$50, 4, FALSE)</f>
        <v>#N/A</v>
      </c>
      <c r="M224">
        <v>0</v>
      </c>
      <c r="N224" t="b">
        <f>IF(J224&gt;(K224+M224), TRUE, 0)</f>
        <v>1</v>
      </c>
      <c r="O224" s="24">
        <f>(J224-K224)/J224*100</f>
        <v>53</v>
      </c>
      <c r="P224" s="24">
        <f>(J224-(K224+M224))/J224*100</f>
        <v>53</v>
      </c>
      <c r="Q224" t="str">
        <f>"update entity set admitted=" &amp; K224 &amp; " ,vacancy=" &amp; J224 &amp; " where entityid = (select id from entity where name = '" &amp; I224 &amp; "') and year=2015;"</f>
        <v>update entity set admitted=47 ,vacancy=100 where entityid = (select id from entity where name = '聖公會主恩小學') and year=2015;</v>
      </c>
    </row>
    <row r="225" spans="1:17" ht="22.5">
      <c r="A225" s="2">
        <v>7308</v>
      </c>
      <c r="B225" s="6" t="s">
        <v>392</v>
      </c>
      <c r="C225" s="6" t="s">
        <v>1297</v>
      </c>
      <c r="D225" s="3">
        <v>47</v>
      </c>
      <c r="E225" t="str">
        <f>VLOOKUP(C225, 自行Original!$A$1:$C$455, 1, FALSE)</f>
        <v>佛教陳榮根紀念學校</v>
      </c>
      <c r="F225">
        <f>VLOOKUP(C225, 自行Original!$A$1:$C$455, 3, FALSE)</f>
        <v>50</v>
      </c>
      <c r="H225" t="str">
        <f>LEFT(A225, 2)</f>
        <v>73</v>
      </c>
      <c r="I225" t="str">
        <f>C225</f>
        <v>佛教陳榮根紀念學校</v>
      </c>
      <c r="J225">
        <f>IF(F225*2/5=CEILING(F225*2/5, 1), F225*2, F225*2-1)</f>
        <v>100</v>
      </c>
      <c r="K225">
        <f>D225</f>
        <v>47</v>
      </c>
      <c r="L225" t="e">
        <f>VLOOKUP(A225, 借位!$A$1:$D$50, 4, FALSE)</f>
        <v>#N/A</v>
      </c>
      <c r="M225">
        <v>0</v>
      </c>
      <c r="N225" t="b">
        <f>IF(J225&gt;(K225+M225), TRUE, 0)</f>
        <v>1</v>
      </c>
      <c r="O225" s="24">
        <f>(J225-K225)/J225*100</f>
        <v>53</v>
      </c>
      <c r="P225" s="24">
        <f>(J225-(K225+M225))/J225*100</f>
        <v>53</v>
      </c>
      <c r="Q225" t="str">
        <f>"update entity set admitted=" &amp; K225 &amp; " ,vacancy=" &amp; J225 &amp; " where entityid = (select id from entity where name = '" &amp; I225 &amp; "') and year=2015;"</f>
        <v>update entity set admitted=47 ,vacancy=100 where entityid = (select id from entity where name = '佛教陳榮根紀念學校') and year=2015;</v>
      </c>
    </row>
    <row r="226" spans="1:17" ht="33.75">
      <c r="A226" s="2">
        <v>9116</v>
      </c>
      <c r="B226" s="6" t="s">
        <v>510</v>
      </c>
      <c r="C226" s="6" t="s">
        <v>1389</v>
      </c>
      <c r="D226" s="3">
        <v>47</v>
      </c>
      <c r="E226" t="str">
        <f>VLOOKUP(C226, 自行Original!$A$1:$C$455, 1, FALSE)</f>
        <v>沙田圍胡素貞博士紀念學校</v>
      </c>
      <c r="F226">
        <f>VLOOKUP(C226, 自行Original!$A$1:$C$455, 3, FALSE)</f>
        <v>50</v>
      </c>
      <c r="H226" t="str">
        <f>LEFT(A226, 2)</f>
        <v>91</v>
      </c>
      <c r="I226" t="str">
        <f>C226</f>
        <v>沙田圍胡素貞博士紀念學校</v>
      </c>
      <c r="J226">
        <f>IF(F226*2/5=CEILING(F226*2/5, 1), F226*2, F226*2-1)</f>
        <v>100</v>
      </c>
      <c r="K226">
        <f>D226</f>
        <v>47</v>
      </c>
      <c r="L226" t="e">
        <f>VLOOKUP(A226, 借位!$A$1:$D$50, 4, FALSE)</f>
        <v>#N/A</v>
      </c>
      <c r="M226">
        <v>0</v>
      </c>
      <c r="N226" t="b">
        <f>IF(J226&gt;(K226+M226), TRUE, 0)</f>
        <v>1</v>
      </c>
      <c r="O226" s="24">
        <f>(J226-K226)/J226*100</f>
        <v>53</v>
      </c>
      <c r="P226" s="24">
        <f>(J226-(K226+M226))/J226*100</f>
        <v>53</v>
      </c>
      <c r="Q226" t="str">
        <f>"update entity set admitted=" &amp; K226 &amp; " ,vacancy=" &amp; J226 &amp; " where entityid = (select id from entity where name = '" &amp; I226 &amp; "') and year=2015;"</f>
        <v>update entity set admitted=47 ,vacancy=100 where entityid = (select id from entity where name = '沙田圍胡素貞博士紀念學校') and year=2015;</v>
      </c>
    </row>
    <row r="227" spans="1:17" ht="22.5">
      <c r="A227" s="2">
        <v>1101</v>
      </c>
      <c r="B227" s="6" t="s">
        <v>36</v>
      </c>
      <c r="C227" s="6" t="s">
        <v>1007</v>
      </c>
      <c r="D227" s="3">
        <v>70</v>
      </c>
      <c r="E227" t="str">
        <f>VLOOKUP(C227, 自行Original!$A$1:$C$455, 1, FALSE)</f>
        <v>嘉諾撒聖心學校</v>
      </c>
      <c r="F227">
        <f>VLOOKUP(C227, 自行Original!$A$1:$C$455, 3, FALSE)</f>
        <v>75</v>
      </c>
      <c r="H227" t="str">
        <f>LEFT(A227, 2)</f>
        <v>11</v>
      </c>
      <c r="I227" t="str">
        <f>C227</f>
        <v>嘉諾撒聖心學校</v>
      </c>
      <c r="J227">
        <f>IF(F227*2/5=CEILING(F227*2/5, 1), F227*2, F227*2-1)</f>
        <v>150</v>
      </c>
      <c r="K227">
        <f>D227</f>
        <v>70</v>
      </c>
      <c r="L227" t="e">
        <f>VLOOKUP(A227, 借位!$A$1:$D$50, 4, FALSE)</f>
        <v>#N/A</v>
      </c>
      <c r="M227">
        <v>0</v>
      </c>
      <c r="N227" t="b">
        <f>IF(J227&gt;(K227+M227), TRUE, 0)</f>
        <v>1</v>
      </c>
      <c r="O227" s="24">
        <f>(J227-K227)/J227*100</f>
        <v>53.333333333333336</v>
      </c>
      <c r="P227" s="24">
        <f>(J227-(K227+M227))/J227*100</f>
        <v>53.333333333333336</v>
      </c>
      <c r="Q227" t="str">
        <f>"update entity set admitted=" &amp; K227 &amp; " ,vacancy=" &amp; J227 &amp; " where entityid = (select id from entity where name = '" &amp; I227 &amp; "') and year=2015;"</f>
        <v>update entity set admitted=70 ,vacancy=150 where entityid = (select id from entity where name = '嘉諾撒聖心學校') and year=2015;</v>
      </c>
    </row>
    <row r="228" spans="1:17" ht="33.75">
      <c r="A228" s="2">
        <v>1104</v>
      </c>
      <c r="B228" s="6" t="s">
        <v>39</v>
      </c>
      <c r="C228" s="6" t="s">
        <v>1009</v>
      </c>
      <c r="D228" s="3">
        <v>35</v>
      </c>
      <c r="E228" t="str">
        <f>VLOOKUP(C228, 自行Original!$A$1:$C$455, 1, FALSE)</f>
        <v>英皇書院同學會小學第二校</v>
      </c>
      <c r="F228">
        <f>VLOOKUP(C228, 自行Original!$A$1:$C$455, 3, FALSE)</f>
        <v>38</v>
      </c>
      <c r="H228" t="str">
        <f>LEFT(A228, 2)</f>
        <v>11</v>
      </c>
      <c r="I228" t="str">
        <f>C228</f>
        <v>英皇書院同學會小學第二校</v>
      </c>
      <c r="J228">
        <f>IF(F228*2/5=CEILING(F228*2/5, 1), F228*2, F228*2-1)</f>
        <v>75</v>
      </c>
      <c r="K228">
        <f>D228</f>
        <v>35</v>
      </c>
      <c r="L228" t="e">
        <f>VLOOKUP(A228, 借位!$A$1:$D$50, 4, FALSE)</f>
        <v>#N/A</v>
      </c>
      <c r="M228">
        <v>0</v>
      </c>
      <c r="N228" t="b">
        <f>IF(J228&gt;(K228+M228), TRUE, 0)</f>
        <v>1</v>
      </c>
      <c r="O228" s="24">
        <f>(J228-K228)/J228*100</f>
        <v>53.333333333333336</v>
      </c>
      <c r="P228" s="24">
        <f>(J228-(K228+M228))/J228*100</f>
        <v>53.333333333333336</v>
      </c>
      <c r="Q228" t="str">
        <f>"update entity set admitted=" &amp; K228 &amp; " ,vacancy=" &amp; J228 &amp; " where entityid = (select id from entity where name = '" &amp; I228 &amp; "') and year=2015;"</f>
        <v>update entity set admitted=35 ,vacancy=75 where entityid = (select id from entity where name = '英皇書院同學會小學第二校') and year=2015;</v>
      </c>
    </row>
    <row r="229" spans="1:17" ht="21.75">
      <c r="A229" s="2">
        <v>1111</v>
      </c>
      <c r="B229" s="6" t="s">
        <v>46</v>
      </c>
      <c r="C229" s="6" t="s">
        <v>1466</v>
      </c>
      <c r="D229" s="3">
        <v>42</v>
      </c>
      <c r="E229" t="str">
        <f>VLOOKUP(C229, 自行Original!$A$1:$C$455, 1, FALSE)</f>
        <v xml:space="preserve">聖公會基恩小學
</v>
      </c>
      <c r="F229">
        <f>VLOOKUP(C229, 自行Original!$A$1:$C$455, 3, FALSE)</f>
        <v>45</v>
      </c>
      <c r="H229" t="str">
        <f>LEFT(A229, 2)</f>
        <v>11</v>
      </c>
      <c r="I229" t="str">
        <f>C229</f>
        <v xml:space="preserve">聖公會基恩小學
</v>
      </c>
      <c r="J229">
        <f>IF(F229*2/5=CEILING(F229*2/5, 1), F229*2, F229*2-1)</f>
        <v>90</v>
      </c>
      <c r="K229">
        <f>D229</f>
        <v>42</v>
      </c>
      <c r="L229" t="e">
        <f>VLOOKUP(A229, 借位!$A$1:$D$50, 4, FALSE)</f>
        <v>#N/A</v>
      </c>
      <c r="M229">
        <v>0</v>
      </c>
      <c r="N229" t="b">
        <f>IF(J229&gt;(K229+M229), TRUE, 0)</f>
        <v>1</v>
      </c>
      <c r="O229" s="24">
        <f>(J229-K229)/J229*100</f>
        <v>53.333333333333336</v>
      </c>
      <c r="P229" s="24">
        <f>(J229-(K229+M229))/J229*100</f>
        <v>53.333333333333336</v>
      </c>
      <c r="Q229" t="str">
        <f>"update entity set admitted=" &amp; K229 &amp; " ,vacancy=" &amp; J229 &amp; " where entityid = (select id from entity where name = '" &amp; I229 &amp; "') and year=2015;"</f>
        <v>update entity set admitted=42 ,vacancy=90 where entityid = (select id from entity where name = '聖公會基恩小學
') and year=2015;</v>
      </c>
    </row>
    <row r="230" spans="1:17" ht="21.75">
      <c r="A230" s="2">
        <v>1114</v>
      </c>
      <c r="B230" s="6" t="s">
        <v>49</v>
      </c>
      <c r="C230" s="6" t="s">
        <v>974</v>
      </c>
      <c r="D230" s="3">
        <v>28</v>
      </c>
      <c r="E230" t="str">
        <f>VLOOKUP(C230, 自行Original!$A$1:$C$455, 1, FALSE)</f>
        <v xml:space="preserve">般咸道官立小學
</v>
      </c>
      <c r="F230">
        <f>VLOOKUP(C230, 自行Original!$A$1:$C$455, 3, FALSE)</f>
        <v>30</v>
      </c>
      <c r="H230" t="str">
        <f>LEFT(A230, 2)</f>
        <v>11</v>
      </c>
      <c r="I230" t="str">
        <f>C230</f>
        <v xml:space="preserve">般咸道官立小學
</v>
      </c>
      <c r="J230">
        <f>IF(F230*2/5=CEILING(F230*2/5, 1), F230*2, F230*2-1)</f>
        <v>60</v>
      </c>
      <c r="K230">
        <f>D230</f>
        <v>28</v>
      </c>
      <c r="L230" t="e">
        <f>VLOOKUP(A230, 借位!$A$1:$D$50, 4, FALSE)</f>
        <v>#N/A</v>
      </c>
      <c r="M230">
        <v>0</v>
      </c>
      <c r="N230" t="b">
        <f>IF(J230&gt;(K230+M230), TRUE, 0)</f>
        <v>1</v>
      </c>
      <c r="O230" s="24">
        <f>(J230-K230)/J230*100</f>
        <v>53.333333333333336</v>
      </c>
      <c r="P230" s="24">
        <f>(J230-(K230+M230))/J230*100</f>
        <v>53.333333333333336</v>
      </c>
      <c r="Q230" t="str">
        <f>"update entity set admitted=" &amp; K230 &amp; " ,vacancy=" &amp; J230 &amp; " where entityid = (select id from entity where name = '" &amp; I230 &amp; "') and year=2015;"</f>
        <v>update entity set admitted=28 ,vacancy=60 where entityid = (select id from entity where name = '般咸道官立小學
') and year=2015;</v>
      </c>
    </row>
    <row r="231" spans="1:17" ht="33">
      <c r="A231" s="2">
        <v>1116</v>
      </c>
      <c r="B231" s="6" t="s">
        <v>51</v>
      </c>
      <c r="C231" s="6" t="s">
        <v>975</v>
      </c>
      <c r="D231" s="3">
        <v>42</v>
      </c>
      <c r="E231" t="str">
        <f>VLOOKUP(C231, 自行Original!$A$1:$C$455, 1, FALSE)</f>
        <v xml:space="preserve">中西區聖安多尼學校
</v>
      </c>
      <c r="F231">
        <f>VLOOKUP(C231, 自行Original!$A$1:$C$455, 3, FALSE)</f>
        <v>45</v>
      </c>
      <c r="H231" t="str">
        <f>LEFT(A231, 2)</f>
        <v>11</v>
      </c>
      <c r="I231" t="str">
        <f>C231</f>
        <v xml:space="preserve">中西區聖安多尼學校
</v>
      </c>
      <c r="J231">
        <f>IF(F231*2/5=CEILING(F231*2/5, 1), F231*2, F231*2-1)</f>
        <v>90</v>
      </c>
      <c r="K231">
        <f>D231</f>
        <v>42</v>
      </c>
      <c r="L231" t="e">
        <f>VLOOKUP(A231, 借位!$A$1:$D$50, 4, FALSE)</f>
        <v>#N/A</v>
      </c>
      <c r="M231">
        <v>0</v>
      </c>
      <c r="N231" t="b">
        <f>IF(J231&gt;(K231+M231), TRUE, 0)</f>
        <v>1</v>
      </c>
      <c r="O231" s="24">
        <f>(J231-K231)/J231*100</f>
        <v>53.333333333333336</v>
      </c>
      <c r="P231" s="24">
        <f>(J231-(K231+M231))/J231*100</f>
        <v>53.333333333333336</v>
      </c>
      <c r="Q231" t="str">
        <f>"update entity set admitted=" &amp; K231 &amp; " ,vacancy=" &amp; J231 &amp; " where entityid = (select id from entity where name = '" &amp; I231 &amp; "') and year=2015;"</f>
        <v>update entity set admitted=42 ,vacancy=90 where entityid = (select id from entity where name = '中西區聖安多尼學校
') and year=2015;</v>
      </c>
    </row>
    <row r="232" spans="1:17" ht="21.75">
      <c r="A232" s="2">
        <v>1206</v>
      </c>
      <c r="B232" s="6" t="s">
        <v>57</v>
      </c>
      <c r="C232" s="6" t="s">
        <v>978</v>
      </c>
      <c r="D232" s="3">
        <v>28</v>
      </c>
      <c r="E232" t="str">
        <f>VLOOKUP(C232, 自行Original!$A$1:$C$455, 1, FALSE)</f>
        <v xml:space="preserve">番禺會所華仁上午小學
</v>
      </c>
      <c r="F232">
        <f>VLOOKUP(C232, 自行Original!$A$1:$C$455, 3, FALSE)</f>
        <v>30</v>
      </c>
      <c r="H232" t="str">
        <f>LEFT(A232, 2)</f>
        <v>12</v>
      </c>
      <c r="I232" t="str">
        <f>C232</f>
        <v xml:space="preserve">番禺會所華仁上午小學
</v>
      </c>
      <c r="J232">
        <f>IF(F232*2/5=CEILING(F232*2/5, 1), F232*2, F232*2-1)</f>
        <v>60</v>
      </c>
      <c r="K232">
        <f>D232</f>
        <v>28</v>
      </c>
      <c r="L232" t="e">
        <f>VLOOKUP(A232, 借位!$A$1:$D$50, 4, FALSE)</f>
        <v>#N/A</v>
      </c>
      <c r="M232">
        <v>0</v>
      </c>
      <c r="N232" t="b">
        <f>IF(J232&gt;(K232+M232), TRUE, 0)</f>
        <v>1</v>
      </c>
      <c r="O232" s="24">
        <f>(J232-K232)/J232*100</f>
        <v>53.333333333333336</v>
      </c>
      <c r="P232" s="24">
        <f>(J232-(K232+M232))/J232*100</f>
        <v>53.333333333333336</v>
      </c>
      <c r="Q232" t="str">
        <f>"update entity set admitted=" &amp; K232 &amp; " ,vacancy=" &amp; J232 &amp; " where entityid = (select id from entity where name = '" &amp; I232 &amp; "') and year=2015;"</f>
        <v>update entity set admitted=28 ,vacancy=60 where entityid = (select id from entity where name = '番禺會所華仁上午小學
') and year=2015;</v>
      </c>
    </row>
    <row r="233" spans="1:17" ht="21.75">
      <c r="A233" s="2">
        <v>1207</v>
      </c>
      <c r="B233" s="6" t="s">
        <v>58</v>
      </c>
      <c r="C233" s="6" t="s">
        <v>979</v>
      </c>
      <c r="D233" s="3">
        <v>28</v>
      </c>
      <c r="E233" t="str">
        <f>VLOOKUP(C233, 自行Original!$A$1:$C$455, 1, FALSE)</f>
        <v xml:space="preserve">番禺會所華仁下午小學
</v>
      </c>
      <c r="F233">
        <f>VLOOKUP(C233, 自行Original!$A$1:$C$455, 3, FALSE)</f>
        <v>30</v>
      </c>
      <c r="H233" t="str">
        <f>LEFT(A233, 2)</f>
        <v>12</v>
      </c>
      <c r="I233" t="str">
        <f>C233</f>
        <v xml:space="preserve">番禺會所華仁下午小學
</v>
      </c>
      <c r="J233">
        <f>IF(F233*2/5=CEILING(F233*2/5, 1), F233*2, F233*2-1)</f>
        <v>60</v>
      </c>
      <c r="K233">
        <f>D233</f>
        <v>28</v>
      </c>
      <c r="L233" t="e">
        <f>VLOOKUP(A233, 借位!$A$1:$D$50, 4, FALSE)</f>
        <v>#N/A</v>
      </c>
      <c r="M233">
        <v>0</v>
      </c>
      <c r="N233" t="b">
        <f>IF(J233&gt;(K233+M233), TRUE, 0)</f>
        <v>1</v>
      </c>
      <c r="O233" s="24">
        <f>(J233-K233)/J233*100</f>
        <v>53.333333333333336</v>
      </c>
      <c r="P233" s="24">
        <f>(J233-(K233+M233))/J233*100</f>
        <v>53.333333333333336</v>
      </c>
      <c r="Q233" t="str">
        <f>"update entity set admitted=" &amp; K233 &amp; " ,vacancy=" &amp; J233 &amp; " where entityid = (select id from entity where name = '" &amp; I233 &amp; "') and year=2015;"</f>
        <v>update entity set admitted=28 ,vacancy=60 where entityid = (select id from entity where name = '番禺會所華仁下午小學
') and year=2015;</v>
      </c>
    </row>
    <row r="234" spans="1:17" ht="21.75">
      <c r="A234" s="2">
        <v>1209</v>
      </c>
      <c r="B234" s="6" t="s">
        <v>60</v>
      </c>
      <c r="C234" s="6" t="s">
        <v>977</v>
      </c>
      <c r="D234" s="3">
        <v>70</v>
      </c>
      <c r="E234" t="str">
        <f>VLOOKUP(C234, 自行Original!$A$1:$C$455, 1, FALSE)</f>
        <v xml:space="preserve">聖若瑟小學
</v>
      </c>
      <c r="F234">
        <f>VLOOKUP(C234, 自行Original!$A$1:$C$455, 3, FALSE)</f>
        <v>75</v>
      </c>
      <c r="H234" t="str">
        <f>LEFT(A234, 2)</f>
        <v>12</v>
      </c>
      <c r="I234" t="str">
        <f>C234</f>
        <v xml:space="preserve">聖若瑟小學
</v>
      </c>
      <c r="J234">
        <f>IF(F234*2/5=CEILING(F234*2/5, 1), F234*2, F234*2-1)</f>
        <v>150</v>
      </c>
      <c r="K234">
        <f>D234</f>
        <v>70</v>
      </c>
      <c r="L234" t="e">
        <f>VLOOKUP(A234, 借位!$A$1:$D$50, 4, FALSE)</f>
        <v>#N/A</v>
      </c>
      <c r="M234">
        <v>0</v>
      </c>
      <c r="N234" t="b">
        <f>IF(J234&gt;(K234+M234), TRUE, 0)</f>
        <v>1</v>
      </c>
      <c r="O234" s="24">
        <f>(J234-K234)/J234*100</f>
        <v>53.333333333333336</v>
      </c>
      <c r="P234" s="24">
        <f>(J234-(K234+M234))/J234*100</f>
        <v>53.333333333333336</v>
      </c>
      <c r="Q234" t="str">
        <f>"update entity set admitted=" &amp; K234 &amp; " ,vacancy=" &amp; J234 &amp; " where entityid = (select id from entity where name = '" &amp; I234 &amp; "') and year=2015;"</f>
        <v>update entity set admitted=70 ,vacancy=150 where entityid = (select id from entity where name = '聖若瑟小學
') and year=2015;</v>
      </c>
    </row>
    <row r="235" spans="1:17" ht="21.75">
      <c r="A235" s="2">
        <v>1210</v>
      </c>
      <c r="B235" s="6" t="s">
        <v>61</v>
      </c>
      <c r="C235" s="6" t="s">
        <v>976</v>
      </c>
      <c r="D235" s="3">
        <v>56</v>
      </c>
      <c r="E235" t="str">
        <f>VLOOKUP(C235, 自行Original!$A$1:$C$455, 1, FALSE)</f>
        <v xml:space="preserve">聖保祿天主教小學
</v>
      </c>
      <c r="F235">
        <f>VLOOKUP(C235, 自行Original!$A$1:$C$455, 3, FALSE)</f>
        <v>60</v>
      </c>
      <c r="H235" t="str">
        <f>LEFT(A235, 2)</f>
        <v>12</v>
      </c>
      <c r="I235" t="str">
        <f>C235</f>
        <v xml:space="preserve">聖保祿天主教小學
</v>
      </c>
      <c r="J235">
        <f>IF(F235*2/5=CEILING(F235*2/5, 1), F235*2, F235*2-1)</f>
        <v>120</v>
      </c>
      <c r="K235">
        <f>D235</f>
        <v>56</v>
      </c>
      <c r="L235" t="e">
        <f>VLOOKUP(A235, 借位!$A$1:$D$50, 4, FALSE)</f>
        <v>#N/A</v>
      </c>
      <c r="M235">
        <v>0</v>
      </c>
      <c r="N235" t="b">
        <f>IF(J235&gt;(K235+M235), TRUE, 0)</f>
        <v>1</v>
      </c>
      <c r="O235" s="24">
        <f>(J235-K235)/J235*100</f>
        <v>53.333333333333336</v>
      </c>
      <c r="P235" s="24">
        <f>(J235-(K235+M235))/J235*100</f>
        <v>53.333333333333336</v>
      </c>
      <c r="Q235" t="str">
        <f>"update entity set admitted=" &amp; K235 &amp; " ,vacancy=" &amp; J235 &amp; " where entityid = (select id from entity where name = '" &amp; I235 &amp; "') and year=2015;"</f>
        <v>update entity set admitted=56 ,vacancy=120 where entityid = (select id from entity where name = '聖保祿天主教小學
') and year=2015;</v>
      </c>
    </row>
    <row r="236" spans="1:17" ht="22.5">
      <c r="A236" s="2">
        <v>1214</v>
      </c>
      <c r="B236" s="6" t="s">
        <v>65</v>
      </c>
      <c r="C236" s="6" t="s">
        <v>1018</v>
      </c>
      <c r="D236" s="3">
        <v>56</v>
      </c>
      <c r="E236" t="str">
        <f>VLOOKUP(C236, 自行Original!$A$1:$C$455, 1, FALSE)</f>
        <v>瑪利曼小學</v>
      </c>
      <c r="F236">
        <f>VLOOKUP(C236, 自行Original!$A$1:$C$455, 3, FALSE)</f>
        <v>60</v>
      </c>
      <c r="H236" t="str">
        <f>LEFT(A236, 2)</f>
        <v>12</v>
      </c>
      <c r="I236" t="str">
        <f>C236</f>
        <v>瑪利曼小學</v>
      </c>
      <c r="J236">
        <f>IF(F236*2/5=CEILING(F236*2/5, 1), F236*2, F236*2-1)</f>
        <v>120</v>
      </c>
      <c r="K236">
        <f>D236</f>
        <v>56</v>
      </c>
      <c r="L236" t="e">
        <f>VLOOKUP(A236, 借位!$A$1:$D$50, 4, FALSE)</f>
        <v>#N/A</v>
      </c>
      <c r="M236">
        <v>0</v>
      </c>
      <c r="N236" t="b">
        <f>IF(J236&gt;(K236+M236), TRUE, 0)</f>
        <v>1</v>
      </c>
      <c r="O236" s="24">
        <f>(J236-K236)/J236*100</f>
        <v>53.333333333333336</v>
      </c>
      <c r="P236" s="24">
        <f>(J236-(K236+M236))/J236*100</f>
        <v>53.333333333333336</v>
      </c>
      <c r="Q236" t="str">
        <f>"update entity set admitted=" &amp; K236 &amp; " ,vacancy=" &amp; J236 &amp; " where entityid = (select id from entity where name = '" &amp; I236 &amp; "') and year=2015;"</f>
        <v>update entity set admitted=56 ,vacancy=120 where entityid = (select id from entity where name = '瑪利曼小學') and year=2015;</v>
      </c>
    </row>
    <row r="237" spans="1:17" ht="22.5">
      <c r="A237" s="2">
        <v>1215</v>
      </c>
      <c r="B237" s="6" t="s">
        <v>66</v>
      </c>
      <c r="C237" s="6" t="s">
        <v>1010</v>
      </c>
      <c r="D237" s="3">
        <v>56</v>
      </c>
      <c r="E237" t="str">
        <f>VLOOKUP(C237, 自行Original!$A$1:$C$455, 1, FALSE)</f>
        <v>嘉諾撒聖方濟各學校</v>
      </c>
      <c r="F237">
        <f>VLOOKUP(C237, 自行Original!$A$1:$C$455, 3, FALSE)</f>
        <v>60</v>
      </c>
      <c r="H237" t="str">
        <f>LEFT(A237, 2)</f>
        <v>12</v>
      </c>
      <c r="I237" t="str">
        <f>C237</f>
        <v>嘉諾撒聖方濟各學校</v>
      </c>
      <c r="J237">
        <f>IF(F237*2/5=CEILING(F237*2/5, 1), F237*2, F237*2-1)</f>
        <v>120</v>
      </c>
      <c r="K237">
        <f>D237</f>
        <v>56</v>
      </c>
      <c r="L237" t="e">
        <f>VLOOKUP(A237, 借位!$A$1:$D$50, 4, FALSE)</f>
        <v>#N/A</v>
      </c>
      <c r="M237">
        <v>0</v>
      </c>
      <c r="N237" t="b">
        <f>IF(J237&gt;(K237+M237), TRUE, 0)</f>
        <v>1</v>
      </c>
      <c r="O237" s="24">
        <f>(J237-K237)/J237*100</f>
        <v>53.333333333333336</v>
      </c>
      <c r="P237" s="24">
        <f>(J237-(K237+M237))/J237*100</f>
        <v>53.333333333333336</v>
      </c>
      <c r="Q237" t="str">
        <f>"update entity set admitted=" &amp; K237 &amp; " ,vacancy=" &amp; J237 &amp; " where entityid = (select id from entity where name = '" &amp; I237 &amp; "') and year=2015;"</f>
        <v>update entity set admitted=56 ,vacancy=120 where entityid = (select id from entity where name = '嘉諾撒聖方濟各學校') and year=2015;</v>
      </c>
    </row>
    <row r="238" spans="1:17" ht="22.5">
      <c r="A238" s="2">
        <v>1401</v>
      </c>
      <c r="B238" s="6" t="s">
        <v>68</v>
      </c>
      <c r="C238" s="6" t="s">
        <v>1022</v>
      </c>
      <c r="D238" s="3">
        <v>70</v>
      </c>
      <c r="E238" t="str">
        <f>VLOOKUP(C238, 自行Original!$A$1:$C$455, 1, FALSE)</f>
        <v>北角官立小學</v>
      </c>
      <c r="F238">
        <f>VLOOKUP(C238, 自行Original!$A$1:$C$455, 3, FALSE)</f>
        <v>75</v>
      </c>
      <c r="H238" t="str">
        <f>LEFT(A238, 2)</f>
        <v>14</v>
      </c>
      <c r="I238" t="str">
        <f>C238</f>
        <v>北角官立小學</v>
      </c>
      <c r="J238">
        <f>IF(F238*2/5=CEILING(F238*2/5, 1), F238*2, F238*2-1)</f>
        <v>150</v>
      </c>
      <c r="K238">
        <f>D238</f>
        <v>70</v>
      </c>
      <c r="L238" t="e">
        <f>VLOOKUP(A238, 借位!$A$1:$D$50, 4, FALSE)</f>
        <v>#N/A</v>
      </c>
      <c r="M238">
        <v>0</v>
      </c>
      <c r="N238" t="b">
        <f>IF(J238&gt;(K238+M238), TRUE, 0)</f>
        <v>1</v>
      </c>
      <c r="O238" s="24">
        <f>(J238-K238)/J238*100</f>
        <v>53.333333333333336</v>
      </c>
      <c r="P238" s="24">
        <f>(J238-(K238+M238))/J238*100</f>
        <v>53.333333333333336</v>
      </c>
      <c r="Q238" t="str">
        <f>"update entity set admitted=" &amp; K238 &amp; " ,vacancy=" &amp; J238 &amp; " where entityid = (select id from entity where name = '" &amp; I238 &amp; "') and year=2015;"</f>
        <v>update entity set admitted=70 ,vacancy=150 where entityid = (select id from entity where name = '北角官立小學') and year=2015;</v>
      </c>
    </row>
    <row r="239" spans="1:17" ht="21.75">
      <c r="A239" s="2">
        <v>1405</v>
      </c>
      <c r="B239" s="6" t="s">
        <v>72</v>
      </c>
      <c r="C239" s="6" t="s">
        <v>1446</v>
      </c>
      <c r="D239" s="3">
        <v>28</v>
      </c>
      <c r="E239" t="e">
        <f>VLOOKUP(C239, 自行Original!$A$1:$C$455, 1, FALSE)</f>
        <v>#N/A</v>
      </c>
      <c r="F239">
        <v>30</v>
      </c>
      <c r="H239" t="str">
        <f>LEFT(A239, 2)</f>
        <v>14</v>
      </c>
      <c r="I239" t="str">
        <f>C239</f>
        <v xml:space="preserve">北角衛理下午小學
</v>
      </c>
      <c r="J239">
        <f>IF(F239*2/5=CEILING(F239*2/5, 1), F239*2, F239*2-1)</f>
        <v>60</v>
      </c>
      <c r="K239">
        <f>D239</f>
        <v>28</v>
      </c>
      <c r="L239" t="e">
        <f>VLOOKUP(A239, 借位!$A$1:$D$50, 4, FALSE)</f>
        <v>#N/A</v>
      </c>
      <c r="M239">
        <v>0</v>
      </c>
      <c r="N239" t="b">
        <f>IF(J239&gt;(K239+M239), TRUE, 0)</f>
        <v>1</v>
      </c>
      <c r="O239" s="24">
        <f>(J239-K239)/J239*100</f>
        <v>53.333333333333336</v>
      </c>
      <c r="P239" s="24">
        <f>(J239-(K239+M239))/J239*100</f>
        <v>53.333333333333336</v>
      </c>
      <c r="Q239" t="str">
        <f>"update entity set admitted=" &amp; K239 &amp; " ,vacancy=" &amp; J239 &amp; " where entityid = (select id from entity where name = '" &amp; I239 &amp; "') and year=2015;"</f>
        <v>update entity set admitted=28 ,vacancy=60 where entityid = (select id from entity where name = '北角衛理下午小學
') and year=2015;</v>
      </c>
    </row>
    <row r="240" spans="1:17" ht="22.5">
      <c r="A240" s="2">
        <v>1408</v>
      </c>
      <c r="B240" s="6" t="s">
        <v>75</v>
      </c>
      <c r="C240" s="6" t="s">
        <v>1028</v>
      </c>
      <c r="D240" s="3">
        <v>56</v>
      </c>
      <c r="E240" t="str">
        <f>VLOOKUP(C240, 自行Original!$A$1:$C$455, 1, FALSE)</f>
        <v>滬江小學</v>
      </c>
      <c r="F240">
        <f>VLOOKUP(C240, 自行Original!$A$1:$C$455, 3, FALSE)</f>
        <v>60</v>
      </c>
      <c r="H240" t="str">
        <f>LEFT(A240, 2)</f>
        <v>14</v>
      </c>
      <c r="I240" t="str">
        <f>C240</f>
        <v>滬江小學</v>
      </c>
      <c r="J240">
        <f>IF(F240*2/5=CEILING(F240*2/5, 1), F240*2, F240*2-1)</f>
        <v>120</v>
      </c>
      <c r="K240">
        <f>D240</f>
        <v>56</v>
      </c>
      <c r="L240" t="e">
        <f>VLOOKUP(A240, 借位!$A$1:$D$50, 4, FALSE)</f>
        <v>#N/A</v>
      </c>
      <c r="M240">
        <v>0</v>
      </c>
      <c r="N240" t="b">
        <f>IF(J240&gt;(K240+M240), TRUE, 0)</f>
        <v>1</v>
      </c>
      <c r="O240" s="24">
        <f>(J240-K240)/J240*100</f>
        <v>53.333333333333336</v>
      </c>
      <c r="P240" s="24">
        <f>(J240-(K240+M240))/J240*100</f>
        <v>53.333333333333336</v>
      </c>
      <c r="Q240" t="str">
        <f>"update entity set admitted=" &amp; K240 &amp; " ,vacancy=" &amp; J240 &amp; " where entityid = (select id from entity where name = '" &amp; I240 &amp; "') and year=2015;"</f>
        <v>update entity set admitted=56 ,vacancy=120 where entityid = (select id from entity where name = '滬江小學') and year=2015;</v>
      </c>
    </row>
    <row r="241" spans="1:17" ht="22.5">
      <c r="A241" s="2">
        <v>1409</v>
      </c>
      <c r="B241" s="6" t="s">
        <v>76</v>
      </c>
      <c r="C241" s="6" t="s">
        <v>1027</v>
      </c>
      <c r="D241" s="3">
        <v>56</v>
      </c>
      <c r="E241" t="str">
        <f>VLOOKUP(C241, 自行Original!$A$1:$C$455, 1, FALSE)</f>
        <v>聖公會聖米迦勒小學</v>
      </c>
      <c r="F241" s="25">
        <f>VLOOKUP(C241, 自行Original!$A$1:$C$455, 3, FALSE)</f>
        <v>60</v>
      </c>
      <c r="H241" t="str">
        <f>LEFT(A241, 2)</f>
        <v>14</v>
      </c>
      <c r="I241" t="str">
        <f>C241</f>
        <v>聖公會聖米迦勒小學</v>
      </c>
      <c r="J241">
        <f>IF(F241*2/5=CEILING(F241*2/5, 1), F241*2, F241*2-1)</f>
        <v>120</v>
      </c>
      <c r="K241">
        <f>D241</f>
        <v>56</v>
      </c>
      <c r="L241" t="e">
        <f>VLOOKUP(A241, 借位!$A$1:$D$50, 4, FALSE)</f>
        <v>#N/A</v>
      </c>
      <c r="M241">
        <v>0</v>
      </c>
      <c r="N241" t="b">
        <f>IF(J241&gt;(K241+M241), TRUE, 0)</f>
        <v>1</v>
      </c>
      <c r="O241" s="24">
        <f>(J241-K241)/J241*100</f>
        <v>53.333333333333336</v>
      </c>
      <c r="P241" s="24">
        <f>(J241-(K241+M241))/J241*100</f>
        <v>53.333333333333336</v>
      </c>
      <c r="Q241" t="str">
        <f>"update entity set admitted=" &amp; K241 &amp; " ,vacancy=" &amp; J241 &amp; " where entityid = (select id from entity where name = '" &amp; I241 &amp; "') and year=2015;"</f>
        <v>update entity set admitted=56 ,vacancy=120 where entityid = (select id from entity where name = '聖公會聖米迦勒小學') and year=2015;</v>
      </c>
    </row>
    <row r="242" spans="1:17" ht="33.75">
      <c r="A242" s="2">
        <v>1610</v>
      </c>
      <c r="B242" s="6" t="s">
        <v>89</v>
      </c>
      <c r="C242" s="6" t="s">
        <v>1044</v>
      </c>
      <c r="D242" s="3">
        <v>56</v>
      </c>
      <c r="E242" t="str">
        <f>VLOOKUP(C242, 自行Original!$A$1:$C$455, 1, FALSE)</f>
        <v>中華基督教會基灣小學（愛蝶灣）</v>
      </c>
      <c r="F242">
        <f>VLOOKUP(C242, 自行Original!$A$1:$C$455, 3, FALSE)</f>
        <v>60</v>
      </c>
      <c r="H242" t="str">
        <f>LEFT(A242, 2)</f>
        <v>16</v>
      </c>
      <c r="I242" t="str">
        <f>C242</f>
        <v>中華基督教會基灣小學（愛蝶灣）</v>
      </c>
      <c r="J242">
        <f>IF(F242*2/5=CEILING(F242*2/5, 1), F242*2, F242*2-1)</f>
        <v>120</v>
      </c>
      <c r="K242">
        <f>D242</f>
        <v>56</v>
      </c>
      <c r="L242" t="e">
        <f>VLOOKUP(A242, 借位!$A$1:$D$50, 4, FALSE)</f>
        <v>#N/A</v>
      </c>
      <c r="M242">
        <v>0</v>
      </c>
      <c r="N242" t="b">
        <f>IF(J242&gt;(K242+M242), TRUE, 0)</f>
        <v>1</v>
      </c>
      <c r="O242" s="24">
        <f>(J242-K242)/J242*100</f>
        <v>53.333333333333336</v>
      </c>
      <c r="P242" s="24">
        <f>(J242-(K242+M242))/J242*100</f>
        <v>53.333333333333336</v>
      </c>
      <c r="Q242" t="str">
        <f>"update entity set admitted=" &amp; K242 &amp; " ,vacancy=" &amp; J242 &amp; " where entityid = (select id from entity where name = '" &amp; I242 &amp; "') and year=2015;"</f>
        <v>update entity set admitted=56 ,vacancy=120 where entityid = (select id from entity where name = '中華基督教會基灣小學（愛蝶灣）') and year=2015;</v>
      </c>
    </row>
    <row r="243" spans="1:17">
      <c r="A243" s="2">
        <v>3103</v>
      </c>
      <c r="B243" s="9" t="s">
        <v>108</v>
      </c>
      <c r="C243" s="9" t="s">
        <v>1064</v>
      </c>
      <c r="D243" s="3">
        <v>56</v>
      </c>
      <c r="E243" t="str">
        <f>VLOOKUP(C243, 自行Original!$A$1:$C$455, 1, FALSE)</f>
        <v>德信學校</v>
      </c>
      <c r="F243">
        <f>VLOOKUP(C243, 自行Original!$A$1:$C$455, 3, FALSE)</f>
        <v>60</v>
      </c>
      <c r="H243" t="str">
        <f>LEFT(A243, 2)</f>
        <v>31</v>
      </c>
      <c r="I243" t="str">
        <f>C243</f>
        <v>德信學校</v>
      </c>
      <c r="J243">
        <f>IF(F243*2/5=CEILING(F243*2/5, 1), F243*2, F243*2-1)</f>
        <v>120</v>
      </c>
      <c r="K243">
        <f>D243</f>
        <v>56</v>
      </c>
      <c r="L243" t="e">
        <f>VLOOKUP(A243, 借位!$A$1:$D$50, 4, FALSE)</f>
        <v>#N/A</v>
      </c>
      <c r="M243">
        <v>0</v>
      </c>
      <c r="N243" t="b">
        <f>IF(J243&gt;(K243+M243), TRUE, 0)</f>
        <v>1</v>
      </c>
      <c r="O243" s="24">
        <f>(J243-K243)/J243*100</f>
        <v>53.333333333333336</v>
      </c>
      <c r="P243" s="24">
        <f>(J243-(K243+M243))/J243*100</f>
        <v>53.333333333333336</v>
      </c>
      <c r="Q243" t="str">
        <f>"update entity set admitted=" &amp; K243 &amp; " ,vacancy=" &amp; J243 &amp; " where entityid = (select id from entity where name = '" &amp; I243 &amp; "') and year=2015;"</f>
        <v>update entity set admitted=56 ,vacancy=120 where entityid = (select id from entity where name = '德信學校') and year=2015;</v>
      </c>
    </row>
    <row r="244" spans="1:17">
      <c r="A244" s="2">
        <v>3105</v>
      </c>
      <c r="B244" s="9" t="s">
        <v>110</v>
      </c>
      <c r="C244" s="9" t="s">
        <v>1066</v>
      </c>
      <c r="D244" s="3">
        <v>35</v>
      </c>
      <c r="E244" t="str">
        <f>VLOOKUP(C244, 自行Original!$A$1:$C$455, 1, FALSE)</f>
        <v>中華基督教會灣仔堂基道小學</v>
      </c>
      <c r="F244">
        <f>VLOOKUP(C244, 自行Original!$A$1:$C$455, 3, FALSE)</f>
        <v>38</v>
      </c>
      <c r="H244" t="str">
        <f>LEFT(A244, 2)</f>
        <v>31</v>
      </c>
      <c r="I244" t="str">
        <f>C244</f>
        <v>中華基督教會灣仔堂基道小學</v>
      </c>
      <c r="J244">
        <f>IF(F244*2/5=CEILING(F244*2/5, 1), F244*2, F244*2-1)</f>
        <v>75</v>
      </c>
      <c r="K244">
        <f>D244</f>
        <v>35</v>
      </c>
      <c r="L244" t="e">
        <f>VLOOKUP(A244, 借位!$A$1:$D$50, 4, FALSE)</f>
        <v>#N/A</v>
      </c>
      <c r="M244">
        <v>0</v>
      </c>
      <c r="N244" t="b">
        <f>IF(J244&gt;(K244+M244), TRUE, 0)</f>
        <v>1</v>
      </c>
      <c r="O244" s="24">
        <f>(J244-K244)/J244*100</f>
        <v>53.333333333333336</v>
      </c>
      <c r="P244" s="24">
        <f>(J244-(K244+M244))/J244*100</f>
        <v>53.333333333333336</v>
      </c>
      <c r="Q244" t="str">
        <f>"update entity set admitted=" &amp; K244 &amp; " ,vacancy=" &amp; J244 &amp; " where entityid = (select id from entity where name = '" &amp; I244 &amp; "') and year=2015;"</f>
        <v>update entity set admitted=35 ,vacancy=75 where entityid = (select id from entity where name = '中華基督教會灣仔堂基道小學') and year=2015;</v>
      </c>
    </row>
    <row r="245" spans="1:17" ht="22.5">
      <c r="A245" s="2">
        <v>3109</v>
      </c>
      <c r="B245" s="6" t="s">
        <v>114</v>
      </c>
      <c r="C245" s="6" t="s">
        <v>1062</v>
      </c>
      <c r="D245" s="3">
        <v>70</v>
      </c>
      <c r="E245" t="str">
        <f>VLOOKUP(C245, 自行Original!$A$1:$C$455, 1, FALSE)</f>
        <v>油蔴地天主教小學</v>
      </c>
      <c r="F245">
        <f>VLOOKUP(C245, 自行Original!$A$1:$C$455, 3, FALSE)</f>
        <v>75</v>
      </c>
      <c r="H245" t="str">
        <f>LEFT(A245, 2)</f>
        <v>31</v>
      </c>
      <c r="I245" t="str">
        <f>C245</f>
        <v>油蔴地天主教小學</v>
      </c>
      <c r="J245">
        <f>IF(F245*2/5=CEILING(F245*2/5, 1), F245*2, F245*2-1)</f>
        <v>150</v>
      </c>
      <c r="K245">
        <f>D245</f>
        <v>70</v>
      </c>
      <c r="L245" t="e">
        <f>VLOOKUP(A245, 借位!$A$1:$D$50, 4, FALSE)</f>
        <v>#N/A</v>
      </c>
      <c r="M245">
        <v>0</v>
      </c>
      <c r="N245" t="b">
        <f>IF(J245&gt;(K245+M245), TRUE, 0)</f>
        <v>1</v>
      </c>
      <c r="O245" s="24">
        <f>(J245-K245)/J245*100</f>
        <v>53.333333333333336</v>
      </c>
      <c r="P245" s="24">
        <f>(J245-(K245+M245))/J245*100</f>
        <v>53.333333333333336</v>
      </c>
      <c r="Q245" t="str">
        <f>"update entity set admitted=" &amp; K245 &amp; " ,vacancy=" &amp; J245 &amp; " where entityid = (select id from entity where name = '" &amp; I245 &amp; "') and year=2015;"</f>
        <v>update entity set admitted=70 ,vacancy=150 where entityid = (select id from entity where name = '油蔴地天主教小學') and year=2015;</v>
      </c>
    </row>
    <row r="246" spans="1:17" ht="21.75">
      <c r="A246" s="2">
        <v>3208</v>
      </c>
      <c r="B246" s="6" t="s">
        <v>124</v>
      </c>
      <c r="C246" s="6" t="s">
        <v>982</v>
      </c>
      <c r="D246" s="3">
        <v>84</v>
      </c>
      <c r="E246" t="str">
        <f>VLOOKUP(C246, 自行Original!$A$1:$C$455, 1, FALSE)</f>
        <v xml:space="preserve">中華基督教會協和小學
</v>
      </c>
      <c r="F246">
        <f>VLOOKUP(C246, 自行Original!$A$1:$C$455, 3, FALSE)</f>
        <v>90</v>
      </c>
      <c r="H246" t="str">
        <f>LEFT(A246, 2)</f>
        <v>32</v>
      </c>
      <c r="I246" t="str">
        <f>C246</f>
        <v xml:space="preserve">中華基督教會協和小學
</v>
      </c>
      <c r="J246">
        <f>IF(F246*2/5=CEILING(F246*2/5, 1), F246*2, F246*2-1)</f>
        <v>180</v>
      </c>
      <c r="K246">
        <f>D246</f>
        <v>84</v>
      </c>
      <c r="L246" t="e">
        <f>VLOOKUP(A246, 借位!$A$1:$D$50, 4, FALSE)</f>
        <v>#N/A</v>
      </c>
      <c r="M246">
        <v>0</v>
      </c>
      <c r="N246" t="b">
        <f>IF(J246&gt;(K246+M246), TRUE, 0)</f>
        <v>1</v>
      </c>
      <c r="O246" s="24">
        <f>(J246-K246)/J246*100</f>
        <v>53.333333333333336</v>
      </c>
      <c r="P246" s="24">
        <f>(J246-(K246+M246))/J246*100</f>
        <v>53.333333333333336</v>
      </c>
      <c r="Q246" t="str">
        <f>"update entity set admitted=" &amp; K246 &amp; " ,vacancy=" &amp; J246 &amp; " where entityid = (select id from entity where name = '" &amp; I246 &amp; "') and year=2015;"</f>
        <v>update entity set admitted=84 ,vacancy=180 where entityid = (select id from entity where name = '中華基督教會協和小學
') and year=2015;</v>
      </c>
    </row>
    <row r="247" spans="1:17" ht="21.75">
      <c r="A247" s="2">
        <v>3402</v>
      </c>
      <c r="B247" s="6" t="s">
        <v>126</v>
      </c>
      <c r="C247" s="6" t="s">
        <v>1452</v>
      </c>
      <c r="D247" s="3">
        <v>70</v>
      </c>
      <c r="E247" t="str">
        <f>VLOOKUP(C247, 自行Original!$A$1:$C$455, 1, FALSE)</f>
        <v>陳瑞祺（喇沙）小學</v>
      </c>
      <c r="F247">
        <f>VLOOKUP(C247, 自行Original!$A$1:$C$455, 3, FALSE)</f>
        <v>75</v>
      </c>
      <c r="H247" t="str">
        <f>LEFT(A247, 2)</f>
        <v>34</v>
      </c>
      <c r="I247" t="str">
        <f>C247</f>
        <v>陳瑞祺（喇沙）小學</v>
      </c>
      <c r="J247">
        <f>IF(F247*2/5=CEILING(F247*2/5, 1), F247*2, F247*2-1)</f>
        <v>150</v>
      </c>
      <c r="K247">
        <f>D247</f>
        <v>70</v>
      </c>
      <c r="L247" t="e">
        <f>VLOOKUP(A247, 借位!$A$1:$D$50, 4, FALSE)</f>
        <v>#N/A</v>
      </c>
      <c r="M247">
        <v>0</v>
      </c>
      <c r="N247" t="b">
        <f>IF(J247&gt;(K247+M247), TRUE, 0)</f>
        <v>1</v>
      </c>
      <c r="O247" s="24">
        <f>(J247-K247)/J247*100</f>
        <v>53.333333333333336</v>
      </c>
      <c r="P247" s="24">
        <f>(J247-(K247+M247))/J247*100</f>
        <v>53.333333333333336</v>
      </c>
      <c r="Q247" t="str">
        <f>"update entity set admitted=" &amp; K247 &amp; " ,vacancy=" &amp; J247 &amp; " where entityid = (select id from entity where name = '" &amp; I247 &amp; "') and year=2015;"</f>
        <v>update entity set admitted=70 ,vacancy=150 where entityid = (select id from entity where name = '陳瑞祺（喇沙）小學') and year=2015;</v>
      </c>
    </row>
    <row r="248" spans="1:17" ht="22.5">
      <c r="A248" s="2">
        <v>3407</v>
      </c>
      <c r="B248" s="6" t="s">
        <v>131</v>
      </c>
      <c r="C248" s="6" t="s">
        <v>1082</v>
      </c>
      <c r="D248" s="3">
        <v>42</v>
      </c>
      <c r="E248" t="str">
        <f>VLOOKUP(C248, 自行Original!$A$1:$C$455, 1, FALSE)</f>
        <v>協恩中學附屬小學</v>
      </c>
      <c r="F248">
        <f>VLOOKUP(C248, 自行Original!$A$1:$C$455, 3, FALSE)</f>
        <v>45</v>
      </c>
      <c r="H248" t="str">
        <f>LEFT(A248, 2)</f>
        <v>34</v>
      </c>
      <c r="I248" t="str">
        <f>C248</f>
        <v>協恩中學附屬小學</v>
      </c>
      <c r="J248">
        <f>IF(F248*2/5=CEILING(F248*2/5, 1), F248*2, F248*2-1)</f>
        <v>90</v>
      </c>
      <c r="K248">
        <f>D248</f>
        <v>42</v>
      </c>
      <c r="L248" t="e">
        <f>VLOOKUP(A248, 借位!$A$1:$D$50, 4, FALSE)</f>
        <v>#N/A</v>
      </c>
      <c r="M248">
        <v>0</v>
      </c>
      <c r="N248" t="b">
        <f>IF(J248&gt;(K248+M248), TRUE, 0)</f>
        <v>1</v>
      </c>
      <c r="O248" s="24">
        <f>(J248-K248)/J248*100</f>
        <v>53.333333333333336</v>
      </c>
      <c r="P248" s="24">
        <f>(J248-(K248+M248))/J248*100</f>
        <v>53.333333333333336</v>
      </c>
      <c r="Q248" t="str">
        <f>"update entity set admitted=" &amp; K248 &amp; " ,vacancy=" &amp; J248 &amp; " where entityid = (select id from entity where name = '" &amp; I248 &amp; "') and year=2015;"</f>
        <v>update entity set admitted=42 ,vacancy=90 where entityid = (select id from entity where name = '協恩中學附屬小學') and year=2015;</v>
      </c>
    </row>
    <row r="249" spans="1:17" ht="22.5">
      <c r="A249" s="2">
        <v>3408</v>
      </c>
      <c r="B249" s="6" t="s">
        <v>132</v>
      </c>
      <c r="C249" s="6" t="s">
        <v>1081</v>
      </c>
      <c r="D249" s="3">
        <v>35</v>
      </c>
      <c r="E249" t="str">
        <f>VLOOKUP(C249, 自行Original!$A$1:$C$455, 1, FALSE)</f>
        <v>聖公會牧愛小學</v>
      </c>
      <c r="F249">
        <f>VLOOKUP(C249, 自行Original!$A$1:$C$455, 3, FALSE)</f>
        <v>38</v>
      </c>
      <c r="H249" t="str">
        <f>LEFT(A249, 2)</f>
        <v>34</v>
      </c>
      <c r="I249" t="str">
        <f>C249</f>
        <v>聖公會牧愛小學</v>
      </c>
      <c r="J249">
        <f>IF(F249*2/5=CEILING(F249*2/5, 1), F249*2, F249*2-1)</f>
        <v>75</v>
      </c>
      <c r="K249">
        <f>D249</f>
        <v>35</v>
      </c>
      <c r="L249" t="e">
        <f>VLOOKUP(A249, 借位!$A$1:$D$50, 4, FALSE)</f>
        <v>#N/A</v>
      </c>
      <c r="M249">
        <v>0</v>
      </c>
      <c r="N249" t="b">
        <f>IF(J249&gt;(K249+M249), TRUE, 0)</f>
        <v>1</v>
      </c>
      <c r="O249" s="24">
        <f>(J249-K249)/J249*100</f>
        <v>53.333333333333336</v>
      </c>
      <c r="P249" s="24">
        <f>(J249-(K249+M249))/J249*100</f>
        <v>53.333333333333336</v>
      </c>
      <c r="Q249" t="str">
        <f>"update entity set admitted=" &amp; K249 &amp; " ,vacancy=" &amp; J249 &amp; " where entityid = (select id from entity where name = '" &amp; I249 &amp; "') and year=2015;"</f>
        <v>update entity set admitted=35 ,vacancy=75 where entityid = (select id from entity where name = '聖公會牧愛小學') and year=2015;</v>
      </c>
    </row>
    <row r="250" spans="1:17" ht="22.5">
      <c r="A250" s="2">
        <v>3412</v>
      </c>
      <c r="B250" s="6" t="s">
        <v>136</v>
      </c>
      <c r="C250" s="6" t="s">
        <v>1089</v>
      </c>
      <c r="D250" s="3">
        <v>56</v>
      </c>
      <c r="E250" t="str">
        <f>VLOOKUP(C250, 自行Original!$A$1:$C$455, 1, FALSE)</f>
        <v>聖羅撒學校</v>
      </c>
      <c r="F250">
        <f>VLOOKUP(C250, 自行Original!$A$1:$C$455, 3, FALSE)</f>
        <v>60</v>
      </c>
      <c r="H250" t="str">
        <f>LEFT(A250, 2)</f>
        <v>34</v>
      </c>
      <c r="I250" t="str">
        <f>C250</f>
        <v>聖羅撒學校</v>
      </c>
      <c r="J250">
        <f>IF(F250*2/5=CEILING(F250*2/5, 1), F250*2, F250*2-1)</f>
        <v>120</v>
      </c>
      <c r="K250">
        <f>D250</f>
        <v>56</v>
      </c>
      <c r="L250" t="e">
        <f>VLOOKUP(A250, 借位!$A$1:$D$50, 4, FALSE)</f>
        <v>#N/A</v>
      </c>
      <c r="M250">
        <v>0</v>
      </c>
      <c r="N250" t="b">
        <f>IF(J250&gt;(K250+M250), TRUE, 0)</f>
        <v>1</v>
      </c>
      <c r="O250" s="24">
        <f>(J250-K250)/J250*100</f>
        <v>53.333333333333336</v>
      </c>
      <c r="P250" s="24">
        <f>(J250-(K250+M250))/J250*100</f>
        <v>53.333333333333336</v>
      </c>
      <c r="Q250" t="str">
        <f>"update entity set admitted=" &amp; K250 &amp; " ,vacancy=" &amp; J250 &amp; " where entityid = (select id from entity where name = '" &amp; I250 &amp; "') and year=2015;"</f>
        <v>update entity set admitted=56 ,vacancy=120 where entityid = (select id from entity where name = '聖羅撒學校') and year=2015;</v>
      </c>
    </row>
    <row r="251" spans="1:17">
      <c r="A251" s="2">
        <v>3501</v>
      </c>
      <c r="B251" s="9" t="s">
        <v>148</v>
      </c>
      <c r="C251" s="9" t="s">
        <v>1092</v>
      </c>
      <c r="D251" s="3">
        <v>35</v>
      </c>
      <c r="E251" t="str">
        <f>VLOOKUP(C251, 自行Original!$A$1:$C$455, 1, FALSE)</f>
        <v>天神嘉諾撒學校</v>
      </c>
      <c r="F251">
        <f>VLOOKUP(C251, 自行Original!$A$1:$C$455, 3, FALSE)</f>
        <v>38</v>
      </c>
      <c r="H251" t="str">
        <f>LEFT(A251, 2)</f>
        <v>35</v>
      </c>
      <c r="I251" t="str">
        <f>C251</f>
        <v>天神嘉諾撒學校</v>
      </c>
      <c r="J251">
        <f>IF(F251*2/5=CEILING(F251*2/5, 1), F251*2, F251*2-1)</f>
        <v>75</v>
      </c>
      <c r="K251">
        <f>D251</f>
        <v>35</v>
      </c>
      <c r="L251" t="e">
        <f>VLOOKUP(A251, 借位!$A$1:$D$50, 4, FALSE)</f>
        <v>#N/A</v>
      </c>
      <c r="M251">
        <v>0</v>
      </c>
      <c r="N251" t="b">
        <f>IF(J251&gt;(K251+M251), TRUE, 0)</f>
        <v>1</v>
      </c>
      <c r="O251" s="24">
        <f>(J251-K251)/J251*100</f>
        <v>53.333333333333336</v>
      </c>
      <c r="P251" s="24">
        <f>(J251-(K251+M251))/J251*100</f>
        <v>53.333333333333336</v>
      </c>
      <c r="Q251" t="str">
        <f>"update entity set admitted=" &amp; K251 &amp; " ,vacancy=" &amp; J251 &amp; " where entityid = (select id from entity where name = '" &amp; I251 &amp; "') and year=2015;"</f>
        <v>update entity set admitted=35 ,vacancy=75 where entityid = (select id from entity where name = '天神嘉諾撒學校') and year=2015;</v>
      </c>
    </row>
    <row r="252" spans="1:17" ht="22.5">
      <c r="A252" s="2">
        <v>4012</v>
      </c>
      <c r="B252" s="6" t="s">
        <v>168</v>
      </c>
      <c r="C252" s="6" t="s">
        <v>1109</v>
      </c>
      <c r="D252" s="3">
        <v>56</v>
      </c>
      <c r="E252" t="str">
        <f>VLOOKUP(C252, 自行Original!$A$1:$C$455, 1, FALSE)</f>
        <v>聖方濟愛德小學</v>
      </c>
      <c r="F252">
        <f>VLOOKUP(C252, 自行Original!$A$1:$C$455, 3, FALSE)</f>
        <v>60</v>
      </c>
      <c r="H252" t="str">
        <f>LEFT(A252, 2)</f>
        <v>40</v>
      </c>
      <c r="I252" t="str">
        <f>C252</f>
        <v>聖方濟愛德小學</v>
      </c>
      <c r="J252">
        <f>IF(F252*2/5=CEILING(F252*2/5, 1), F252*2, F252*2-1)</f>
        <v>120</v>
      </c>
      <c r="K252">
        <f>D252</f>
        <v>56</v>
      </c>
      <c r="L252" t="e">
        <f>VLOOKUP(A252, 借位!$A$1:$D$50, 4, FALSE)</f>
        <v>#N/A</v>
      </c>
      <c r="M252">
        <v>0</v>
      </c>
      <c r="N252" t="b">
        <f>IF(J252&gt;(K252+M252), TRUE, 0)</f>
        <v>1</v>
      </c>
      <c r="O252" s="24">
        <f>(J252-K252)/J252*100</f>
        <v>53.333333333333336</v>
      </c>
      <c r="P252" s="24">
        <f>(J252-(K252+M252))/J252*100</f>
        <v>53.333333333333336</v>
      </c>
      <c r="Q252" t="str">
        <f>"update entity set admitted=" &amp; K252 &amp; " ,vacancy=" &amp; J252 &amp; " where entityid = (select id from entity where name = '" &amp; I252 &amp; "') and year=2015;"</f>
        <v>update entity set admitted=56 ,vacancy=120 where entityid = (select id from entity where name = '聖方濟愛德小學') and year=2015;</v>
      </c>
    </row>
    <row r="253" spans="1:17" ht="22.5">
      <c r="A253" s="2">
        <v>4014</v>
      </c>
      <c r="B253" s="6" t="s">
        <v>170</v>
      </c>
      <c r="C253" s="6" t="s">
        <v>1104</v>
      </c>
      <c r="D253" s="3">
        <v>70</v>
      </c>
      <c r="E253" t="str">
        <f>VLOOKUP(C253, 自行Original!$A$1:$C$455, 1, FALSE)</f>
        <v>寶血會嘉靈學校</v>
      </c>
      <c r="F253">
        <f>VLOOKUP(C253, 自行Original!$A$1:$C$455, 3, FALSE)</f>
        <v>75</v>
      </c>
      <c r="H253" t="str">
        <f>LEFT(A253, 2)</f>
        <v>40</v>
      </c>
      <c r="I253" t="str">
        <f>C253</f>
        <v>寶血會嘉靈學校</v>
      </c>
      <c r="J253">
        <f>IF(F253*2/5=CEILING(F253*2/5, 1), F253*2, F253*2-1)</f>
        <v>150</v>
      </c>
      <c r="K253">
        <f>D253</f>
        <v>70</v>
      </c>
      <c r="L253" t="e">
        <f>VLOOKUP(A253, 借位!$A$1:$D$50, 4, FALSE)</f>
        <v>#N/A</v>
      </c>
      <c r="M253">
        <v>0</v>
      </c>
      <c r="N253" t="b">
        <f>IF(J253&gt;(K253+M253), TRUE, 0)</f>
        <v>1</v>
      </c>
      <c r="O253" s="24">
        <f>(J253-K253)/J253*100</f>
        <v>53.333333333333336</v>
      </c>
      <c r="P253" s="24">
        <f>(J253-(K253+M253))/J253*100</f>
        <v>53.333333333333336</v>
      </c>
      <c r="Q253" t="str">
        <f>"update entity set admitted=" &amp; K253 &amp; " ,vacancy=" &amp; J253 &amp; " where entityid = (select id from entity where name = '" &amp; I253 &amp; "') and year=2015;"</f>
        <v>update entity set admitted=70 ,vacancy=150 where entityid = (select id from entity where name = '寶血會嘉靈學校') and year=2015;</v>
      </c>
    </row>
    <row r="254" spans="1:17" ht="21.75">
      <c r="A254" s="2">
        <v>4018</v>
      </c>
      <c r="B254" s="6" t="s">
        <v>174</v>
      </c>
      <c r="C254" s="6" t="s">
        <v>985</v>
      </c>
      <c r="D254" s="3">
        <v>56</v>
      </c>
      <c r="E254" t="str">
        <f>VLOOKUP(C254, 自行Original!$A$1:$C$455, 1, FALSE)</f>
        <v xml:space="preserve">聖公會聖紀文小學
</v>
      </c>
      <c r="F254">
        <f>VLOOKUP(C254, 自行Original!$A$1:$C$455, 3, FALSE)</f>
        <v>60</v>
      </c>
      <c r="H254" t="str">
        <f>LEFT(A254, 2)</f>
        <v>40</v>
      </c>
      <c r="I254" t="str">
        <f>C254</f>
        <v xml:space="preserve">聖公會聖紀文小學
</v>
      </c>
      <c r="J254">
        <f>IF(F254*2/5=CEILING(F254*2/5, 1), F254*2, F254*2-1)</f>
        <v>120</v>
      </c>
      <c r="K254">
        <f>D254</f>
        <v>56</v>
      </c>
      <c r="L254" t="e">
        <f>VLOOKUP(A254, 借位!$A$1:$D$50, 4, FALSE)</f>
        <v>#N/A</v>
      </c>
      <c r="M254">
        <v>0</v>
      </c>
      <c r="N254" t="b">
        <f>IF(J254&gt;(K254+M254), TRUE, 0)</f>
        <v>1</v>
      </c>
      <c r="O254" s="24">
        <f>(J254-K254)/J254*100</f>
        <v>53.333333333333336</v>
      </c>
      <c r="P254" s="24">
        <f>(J254-(K254+M254))/J254*100</f>
        <v>53.333333333333336</v>
      </c>
      <c r="Q254" t="str">
        <f>"update entity set admitted=" &amp; K254 &amp; " ,vacancy=" &amp; J254 &amp; " where entityid = (select id from entity where name = '" &amp; I254 &amp; "') and year=2015;"</f>
        <v>update entity set admitted=56 ,vacancy=120 where entityid = (select id from entity where name = '聖公會聖紀文小學
') and year=2015;</v>
      </c>
    </row>
    <row r="255" spans="1:17" ht="22.5">
      <c r="A255" s="2">
        <v>4102</v>
      </c>
      <c r="B255" s="6" t="s">
        <v>179</v>
      </c>
      <c r="C255" s="6" t="s">
        <v>1121</v>
      </c>
      <c r="D255" s="3">
        <v>84</v>
      </c>
      <c r="E255" t="str">
        <f>VLOOKUP(C255, 自行Original!$A$1:$C$455, 1, FALSE)</f>
        <v>喇沙小學</v>
      </c>
      <c r="F255">
        <f>VLOOKUP(C255, 自行Original!$A$1:$C$455, 3, FALSE)</f>
        <v>90</v>
      </c>
      <c r="H255" t="str">
        <f>LEFT(A255, 2)</f>
        <v>41</v>
      </c>
      <c r="I255" t="str">
        <f>C255</f>
        <v>喇沙小學</v>
      </c>
      <c r="J255">
        <f>IF(F255*2/5=CEILING(F255*2/5, 1), F255*2, F255*2-1)</f>
        <v>180</v>
      </c>
      <c r="K255">
        <f>D255</f>
        <v>84</v>
      </c>
      <c r="L255" t="e">
        <f>VLOOKUP(A255, 借位!$A$1:$D$50, 4, FALSE)</f>
        <v>#N/A</v>
      </c>
      <c r="M255">
        <v>0</v>
      </c>
      <c r="N255" t="b">
        <f>IF(J255&gt;(K255+M255), TRUE, 0)</f>
        <v>1</v>
      </c>
      <c r="O255" s="24">
        <f>(J255-K255)/J255*100</f>
        <v>53.333333333333336</v>
      </c>
      <c r="P255" s="24">
        <f>(J255-(K255+M255))/J255*100</f>
        <v>53.333333333333336</v>
      </c>
      <c r="Q255" t="str">
        <f>"update entity set admitted=" &amp; K255 &amp; " ,vacancy=" &amp; J255 &amp; " where entityid = (select id from entity where name = '" &amp; I255 &amp; "') and year=2015;"</f>
        <v>update entity set admitted=84 ,vacancy=180 where entityid = (select id from entity where name = '喇沙小學') and year=2015;</v>
      </c>
    </row>
    <row r="256" spans="1:17" ht="22.5">
      <c r="A256" s="2">
        <v>4108</v>
      </c>
      <c r="B256" s="6" t="s">
        <v>185</v>
      </c>
      <c r="C256" s="6" t="s">
        <v>1120</v>
      </c>
      <c r="D256" s="3">
        <v>42</v>
      </c>
      <c r="E256" t="str">
        <f>VLOOKUP(C256, 自行Original!$A$1:$C$455, 1, FALSE)</f>
        <v>嘉諾撒聖家學校</v>
      </c>
      <c r="F256">
        <f>VLOOKUP(C256, 自行Original!$A$1:$C$455, 3, FALSE)</f>
        <v>45</v>
      </c>
      <c r="H256" t="str">
        <f>LEFT(A256, 2)</f>
        <v>41</v>
      </c>
      <c r="I256" t="str">
        <f>C256</f>
        <v>嘉諾撒聖家學校</v>
      </c>
      <c r="J256">
        <f>IF(F256*2/5=CEILING(F256*2/5, 1), F256*2, F256*2-1)</f>
        <v>90</v>
      </c>
      <c r="K256">
        <f>D256</f>
        <v>42</v>
      </c>
      <c r="L256" t="e">
        <f>VLOOKUP(A256, 借位!$A$1:$D$50, 4, FALSE)</f>
        <v>#N/A</v>
      </c>
      <c r="M256">
        <v>0</v>
      </c>
      <c r="N256" t="b">
        <f>IF(J256&gt;(K256+M256), TRUE, 0)</f>
        <v>1</v>
      </c>
      <c r="O256" s="24">
        <f>(J256-K256)/J256*100</f>
        <v>53.333333333333336</v>
      </c>
      <c r="P256" s="24">
        <f>(J256-(K256+M256))/J256*100</f>
        <v>53.333333333333336</v>
      </c>
      <c r="Q256" t="str">
        <f>"update entity set admitted=" &amp; K256 &amp; " ,vacancy=" &amp; J256 &amp; " where entityid = (select id from entity where name = '" &amp; I256 &amp; "') and year=2015;"</f>
        <v>update entity set admitted=42 ,vacancy=90 where entityid = (select id from entity where name = '嘉諾撒聖家學校') and year=2015;</v>
      </c>
    </row>
    <row r="257" spans="1:17" ht="33.75">
      <c r="A257" s="2">
        <v>4109</v>
      </c>
      <c r="B257" s="6" t="s">
        <v>186</v>
      </c>
      <c r="C257" s="6" t="s">
        <v>1125</v>
      </c>
      <c r="D257" s="3">
        <v>56</v>
      </c>
      <c r="E257" t="str">
        <f>VLOOKUP(C257, 自行Original!$A$1:$C$455, 1, FALSE)</f>
        <v>嘉諾撒聖家學校（九龍塘）</v>
      </c>
      <c r="F257">
        <f>VLOOKUP(C257, 自行Original!$A$1:$C$455, 3, FALSE)</f>
        <v>60</v>
      </c>
      <c r="H257" t="str">
        <f>LEFT(A257, 2)</f>
        <v>41</v>
      </c>
      <c r="I257" t="str">
        <f>C257</f>
        <v>嘉諾撒聖家學校（九龍塘）</v>
      </c>
      <c r="J257">
        <f>IF(F257*2/5=CEILING(F257*2/5, 1), F257*2, F257*2-1)</f>
        <v>120</v>
      </c>
      <c r="K257">
        <f>D257</f>
        <v>56</v>
      </c>
      <c r="L257" t="e">
        <f>VLOOKUP(A257, 借位!$A$1:$D$50, 4, FALSE)</f>
        <v>#N/A</v>
      </c>
      <c r="M257">
        <v>0</v>
      </c>
      <c r="N257" t="b">
        <f>IF(J257&gt;(K257+M257), TRUE, 0)</f>
        <v>1</v>
      </c>
      <c r="O257" s="24">
        <f>(J257-K257)/J257*100</f>
        <v>53.333333333333336</v>
      </c>
      <c r="P257" s="24">
        <f>(J257-(K257+M257))/J257*100</f>
        <v>53.333333333333336</v>
      </c>
      <c r="Q257" t="str">
        <f>"update entity set admitted=" &amp; K257 &amp; " ,vacancy=" &amp; J257 &amp; " where entityid = (select id from entity where name = '" &amp; I257 &amp; "') and year=2015;"</f>
        <v>update entity set admitted=56 ,vacancy=120 where entityid = (select id from entity where name = '嘉諾撒聖家學校（九龍塘）') and year=2015;</v>
      </c>
    </row>
    <row r="258" spans="1:17" ht="22.5">
      <c r="A258" s="2">
        <v>4510</v>
      </c>
      <c r="B258" s="6" t="s">
        <v>215</v>
      </c>
      <c r="C258" s="6" t="s">
        <v>1148</v>
      </c>
      <c r="D258" s="3">
        <v>70</v>
      </c>
      <c r="E258" t="str">
        <f>VLOOKUP(C258, 自行Original!$A$1:$C$455, 1, FALSE)</f>
        <v>保良局錦泰小學</v>
      </c>
      <c r="F258">
        <f>VLOOKUP(C258, 自行Original!$A$1:$C$455, 3, FALSE)</f>
        <v>75</v>
      </c>
      <c r="H258" t="str">
        <f>LEFT(A258, 2)</f>
        <v>45</v>
      </c>
      <c r="I258" t="str">
        <f>C258</f>
        <v>保良局錦泰小學</v>
      </c>
      <c r="J258">
        <f>IF(F258*2/5=CEILING(F258*2/5, 1), F258*2, F258*2-1)</f>
        <v>150</v>
      </c>
      <c r="K258">
        <f>D258</f>
        <v>70</v>
      </c>
      <c r="L258" t="e">
        <f>VLOOKUP(A258, 借位!$A$1:$D$50, 4, FALSE)</f>
        <v>#N/A</v>
      </c>
      <c r="M258">
        <v>0</v>
      </c>
      <c r="N258" t="b">
        <f>IF(J258&gt;(K258+M258), TRUE, 0)</f>
        <v>1</v>
      </c>
      <c r="O258" s="24">
        <f>(J258-K258)/J258*100</f>
        <v>53.333333333333336</v>
      </c>
      <c r="P258" s="24">
        <f>(J258-(K258+M258))/J258*100</f>
        <v>53.333333333333336</v>
      </c>
      <c r="Q258" t="str">
        <f>"update entity set admitted=" &amp; K258 &amp; " ,vacancy=" &amp; J258 &amp; " where entityid = (select id from entity where name = '" &amp; I258 &amp; "') and year=2015;"</f>
        <v>update entity set admitted=70 ,vacancy=150 where entityid = (select id from entity where name = '保良局錦泰小學') and year=2015;</v>
      </c>
    </row>
    <row r="259" spans="1:17" ht="22.5">
      <c r="A259" s="2">
        <v>4513</v>
      </c>
      <c r="B259" s="6" t="s">
        <v>218</v>
      </c>
      <c r="C259" s="6" t="s">
        <v>1151</v>
      </c>
      <c r="D259" s="3">
        <v>70</v>
      </c>
      <c r="E259" t="str">
        <f>VLOOKUP(C259, 自行Original!$A$1:$C$455, 1, FALSE)</f>
        <v>嘉諾撒小學（新蒲崗）</v>
      </c>
      <c r="F259">
        <f>VLOOKUP(C259, 自行Original!$A$1:$C$455, 3, FALSE)</f>
        <v>75</v>
      </c>
      <c r="H259" t="str">
        <f>LEFT(A259, 2)</f>
        <v>45</v>
      </c>
      <c r="I259" t="str">
        <f>C259</f>
        <v>嘉諾撒小學（新蒲崗）</v>
      </c>
      <c r="J259">
        <f>IF(F259*2/5=CEILING(F259*2/5, 1), F259*2, F259*2-1)</f>
        <v>150</v>
      </c>
      <c r="K259">
        <f>D259</f>
        <v>70</v>
      </c>
      <c r="L259" t="e">
        <f>VLOOKUP(A259, 借位!$A$1:$D$50, 4, FALSE)</f>
        <v>#N/A</v>
      </c>
      <c r="M259">
        <v>0</v>
      </c>
      <c r="N259" t="b">
        <f>IF(J259&gt;(K259+M259), TRUE, 0)</f>
        <v>1</v>
      </c>
      <c r="O259" s="24">
        <f>(J259-K259)/J259*100</f>
        <v>53.333333333333336</v>
      </c>
      <c r="P259" s="24">
        <f>(J259-(K259+M259))/J259*100</f>
        <v>53.333333333333336</v>
      </c>
      <c r="Q259" t="str">
        <f>"update entity set admitted=" &amp; K259 &amp; " ,vacancy=" &amp; J259 &amp; " where entityid = (select id from entity where name = '" &amp; I259 &amp; "') and year=2015;"</f>
        <v>update entity set admitted=70 ,vacancy=150 where entityid = (select id from entity where name = '嘉諾撒小學（新蒲崗）') and year=2015;</v>
      </c>
    </row>
    <row r="260" spans="1:17" ht="33.75">
      <c r="A260" s="2">
        <v>4819</v>
      </c>
      <c r="B260" s="6" t="s">
        <v>248</v>
      </c>
      <c r="C260" s="6" t="s">
        <v>1180</v>
      </c>
      <c r="D260" s="3">
        <v>56</v>
      </c>
      <c r="E260" t="str">
        <f>VLOOKUP(C260, 自行Original!$A$1:$C$455, 1, FALSE)</f>
        <v>路德會聖馬太學校（秀茂坪）</v>
      </c>
      <c r="F260">
        <f>VLOOKUP(C260, 自行Original!$A$1:$C$455, 3, FALSE)</f>
        <v>60</v>
      </c>
      <c r="H260" t="str">
        <f>LEFT(A260, 2)</f>
        <v>48</v>
      </c>
      <c r="I260" t="str">
        <f>C260</f>
        <v>路德會聖馬太學校（秀茂坪）</v>
      </c>
      <c r="J260">
        <f>IF(F260*2/5=CEILING(F260*2/5, 1), F260*2, F260*2-1)</f>
        <v>120</v>
      </c>
      <c r="K260">
        <f>D260</f>
        <v>56</v>
      </c>
      <c r="L260" t="e">
        <f>VLOOKUP(A260, 借位!$A$1:$D$50, 4, FALSE)</f>
        <v>#N/A</v>
      </c>
      <c r="M260">
        <v>0</v>
      </c>
      <c r="N260" t="b">
        <f>IF(J260&gt;(K260+M260), TRUE, 0)</f>
        <v>1</v>
      </c>
      <c r="O260" s="24">
        <f>(J260-K260)/J260*100</f>
        <v>53.333333333333336</v>
      </c>
      <c r="P260" s="24">
        <f>(J260-(K260+M260))/J260*100</f>
        <v>53.333333333333336</v>
      </c>
      <c r="Q260" t="str">
        <f>"update entity set admitted=" &amp; K260 &amp; " ,vacancy=" &amp; J260 &amp; " where entityid = (select id from entity where name = '" &amp; I260 &amp; "') and year=2015;"</f>
        <v>update entity set admitted=56 ,vacancy=120 where entityid = (select id from entity where name = '路德會聖馬太學校（秀茂坪）') and year=2015;</v>
      </c>
    </row>
    <row r="261" spans="1:17" ht="22.5">
      <c r="A261" s="2">
        <v>6206</v>
      </c>
      <c r="B261" s="6" t="s">
        <v>269</v>
      </c>
      <c r="C261" s="6" t="s">
        <v>1200</v>
      </c>
      <c r="D261" s="3">
        <v>56</v>
      </c>
      <c r="E261" t="str">
        <f>VLOOKUP(C261, 自行Original!$A$1:$C$455, 1, FALSE)</f>
        <v>寶血會思源學校</v>
      </c>
      <c r="F261" s="30">
        <f>VLOOKUP(C261, 自行Original!$A$1:$C$455, 3, FALSE)</f>
        <v>60</v>
      </c>
      <c r="H261" t="str">
        <f>LEFT(A261, 2)</f>
        <v>62</v>
      </c>
      <c r="I261" t="str">
        <f>C261</f>
        <v>寶血會思源學校</v>
      </c>
      <c r="J261">
        <f>IF(F261*2/5=CEILING(F261*2/5, 1), F261*2, F261*2-1)</f>
        <v>120</v>
      </c>
      <c r="K261">
        <f>D261</f>
        <v>56</v>
      </c>
      <c r="L261" t="e">
        <f>VLOOKUP(A261, 借位!$A$1:$D$50, 4, FALSE)</f>
        <v>#N/A</v>
      </c>
      <c r="M261">
        <v>0</v>
      </c>
      <c r="N261" t="b">
        <f>IF(J261&gt;(K261+M261), TRUE, 0)</f>
        <v>1</v>
      </c>
      <c r="O261" s="24">
        <f>(J261-K261)/J261*100</f>
        <v>53.333333333333336</v>
      </c>
      <c r="P261" s="24">
        <f>(J261-(K261+M261))/J261*100</f>
        <v>53.333333333333336</v>
      </c>
      <c r="Q261" t="str">
        <f>"update entity set admitted=" &amp; K261 &amp; " ,vacancy=" &amp; J261 &amp; " where entityid = (select id from entity where name = '" &amp; I261 &amp; "') and year=2015;"</f>
        <v>update entity set admitted=56 ,vacancy=120 where entityid = (select id from entity where name = '寶血會思源學校') and year=2015;</v>
      </c>
    </row>
    <row r="262" spans="1:17" ht="33.75">
      <c r="A262" s="2">
        <v>6209</v>
      </c>
      <c r="B262" s="6" t="s">
        <v>272</v>
      </c>
      <c r="C262" s="6" t="s">
        <v>1191</v>
      </c>
      <c r="D262" s="3">
        <v>56</v>
      </c>
      <c r="E262" t="str">
        <f>VLOOKUP(C262, 自行Original!$A$1:$C$455, 1, FALSE)</f>
        <v>寶血會伍季明紀念學校</v>
      </c>
      <c r="F262">
        <f>VLOOKUP(C262, 自行Original!$A$1:$C$455, 3, FALSE)</f>
        <v>60</v>
      </c>
      <c r="H262" t="str">
        <f>LEFT(A262, 2)</f>
        <v>62</v>
      </c>
      <c r="I262" t="str">
        <f>C262</f>
        <v>寶血會伍季明紀念學校</v>
      </c>
      <c r="J262">
        <f>IF(F262*2/5=CEILING(F262*2/5, 1), F262*2, F262*2-1)</f>
        <v>120</v>
      </c>
      <c r="K262">
        <f>D262</f>
        <v>56</v>
      </c>
      <c r="L262" t="e">
        <f>VLOOKUP(A262, 借位!$A$1:$D$50, 4, FALSE)</f>
        <v>#N/A</v>
      </c>
      <c r="M262">
        <v>0</v>
      </c>
      <c r="N262" t="b">
        <f>IF(J262&gt;(K262+M262), TRUE, 0)</f>
        <v>1</v>
      </c>
      <c r="O262" s="24">
        <f>(J262-K262)/J262*100</f>
        <v>53.333333333333336</v>
      </c>
      <c r="P262" s="24">
        <f>(J262-(K262+M262))/J262*100</f>
        <v>53.333333333333336</v>
      </c>
      <c r="Q262" t="str">
        <f>"update entity set admitted=" &amp; K262 &amp; " ,vacancy=" &amp; J262 &amp; " where entityid = (select id from entity where name = '" &amp; I262 &amp; "') and year=2015;"</f>
        <v>update entity set admitted=56 ,vacancy=120 where entityid = (select id from entity where name = '寶血會伍季明紀念學校') and year=2015;</v>
      </c>
    </row>
    <row r="263" spans="1:17" ht="22.5">
      <c r="A263" s="2">
        <v>6216</v>
      </c>
      <c r="B263" s="6" t="s">
        <v>279</v>
      </c>
      <c r="C263" s="6" t="s">
        <v>1198</v>
      </c>
      <c r="D263" s="3">
        <v>70</v>
      </c>
      <c r="E263" t="str">
        <f>VLOOKUP(C263, 自行Original!$A$1:$C$455, 1, FALSE)</f>
        <v>荃灣官立小學</v>
      </c>
      <c r="F263">
        <f>VLOOKUP(C263, 自行Original!$A$1:$C$455, 3, FALSE)</f>
        <v>75</v>
      </c>
      <c r="H263" t="str">
        <f>LEFT(A263, 2)</f>
        <v>62</v>
      </c>
      <c r="I263" t="str">
        <f>C263</f>
        <v>荃灣官立小學</v>
      </c>
      <c r="J263">
        <f>IF(F263*2/5=CEILING(F263*2/5, 1), F263*2, F263*2-1)</f>
        <v>150</v>
      </c>
      <c r="K263">
        <f>D263</f>
        <v>70</v>
      </c>
      <c r="L263" t="e">
        <f>VLOOKUP(A263, 借位!$A$1:$D$50, 4, FALSE)</f>
        <v>#N/A</v>
      </c>
      <c r="M263">
        <v>0</v>
      </c>
      <c r="N263" t="b">
        <f>IF(J263&gt;(K263+M263), TRUE, 0)</f>
        <v>1</v>
      </c>
      <c r="O263" s="24">
        <f>(J263-K263)/J263*100</f>
        <v>53.333333333333336</v>
      </c>
      <c r="P263" s="24">
        <f>(J263-(K263+M263))/J263*100</f>
        <v>53.333333333333336</v>
      </c>
      <c r="Q263" t="str">
        <f>"update entity set admitted=" &amp; K263 &amp; " ,vacancy=" &amp; J263 &amp; " where entityid = (select id from entity where name = '" &amp; I263 &amp; "') and year=2015;"</f>
        <v>update entity set admitted=70 ,vacancy=150 where entityid = (select id from entity where name = '荃灣官立小學') and year=2015;</v>
      </c>
    </row>
    <row r="264" spans="1:17" ht="22.5">
      <c r="A264" s="2">
        <v>6403</v>
      </c>
      <c r="B264" s="6" t="s">
        <v>295</v>
      </c>
      <c r="C264" s="6" t="s">
        <v>1202</v>
      </c>
      <c r="D264" s="3">
        <v>70</v>
      </c>
      <c r="E264" t="str">
        <f>VLOOKUP(C264, 自行Original!$A$1:$C$455, 1, FALSE)</f>
        <v>聖公會主愛小學</v>
      </c>
      <c r="F264">
        <f>VLOOKUP(C264, 自行Original!$A$1:$C$455, 3, FALSE)</f>
        <v>75</v>
      </c>
      <c r="H264" t="str">
        <f>LEFT(A264, 2)</f>
        <v>64</v>
      </c>
      <c r="I264" t="str">
        <f>C264</f>
        <v>聖公會主愛小學</v>
      </c>
      <c r="J264">
        <f>IF(F264*2/5=CEILING(F264*2/5, 1), F264*2, F264*2-1)</f>
        <v>150</v>
      </c>
      <c r="K264">
        <f>D264</f>
        <v>70</v>
      </c>
      <c r="L264" t="e">
        <f>VLOOKUP(A264, 借位!$A$1:$D$50, 4, FALSE)</f>
        <v>#N/A</v>
      </c>
      <c r="M264">
        <v>0</v>
      </c>
      <c r="N264" t="b">
        <f>IF(J264&gt;(K264+M264), TRUE, 0)</f>
        <v>1</v>
      </c>
      <c r="O264" s="24">
        <f>(J264-K264)/J264*100</f>
        <v>53.333333333333336</v>
      </c>
      <c r="P264" s="24">
        <f>(J264-(K264+M264))/J264*100</f>
        <v>53.333333333333336</v>
      </c>
      <c r="Q264" t="str">
        <f>"update entity set admitted=" &amp; K264 &amp; " ,vacancy=" &amp; J264 &amp; " where entityid = (select id from entity where name = '" &amp; I264 &amp; "') and year=2015;"</f>
        <v>update entity set admitted=70 ,vacancy=150 where entityid = (select id from entity where name = '聖公會主愛小學') and year=2015;</v>
      </c>
    </row>
    <row r="265" spans="1:17" ht="22.5">
      <c r="A265" s="2">
        <v>6502</v>
      </c>
      <c r="B265" s="6" t="s">
        <v>302</v>
      </c>
      <c r="C265" s="6" t="s">
        <v>1217</v>
      </c>
      <c r="D265" s="3">
        <v>42</v>
      </c>
      <c r="E265" t="str">
        <f>VLOOKUP(C265, 自行Original!$A$1:$C$455, 1, FALSE)</f>
        <v>中華基督教會全完第二小學</v>
      </c>
      <c r="F265">
        <f>VLOOKUP(C265, 自行Original!$A$1:$C$455, 3, FALSE)</f>
        <v>45</v>
      </c>
      <c r="H265" t="str">
        <f>LEFT(A265, 2)</f>
        <v>65</v>
      </c>
      <c r="I265" t="str">
        <f>C265</f>
        <v>中華基督教會全完第二小學</v>
      </c>
      <c r="J265">
        <f>IF(F265*2/5=CEILING(F265*2/5, 1), F265*2, F265*2-1)</f>
        <v>90</v>
      </c>
      <c r="K265">
        <f>D265</f>
        <v>42</v>
      </c>
      <c r="L265" t="e">
        <f>VLOOKUP(A265, 借位!$A$1:$D$50, 4, FALSE)</f>
        <v>#N/A</v>
      </c>
      <c r="M265">
        <v>0</v>
      </c>
      <c r="N265" t="b">
        <f>IF(J265&gt;(K265+M265), TRUE, 0)</f>
        <v>1</v>
      </c>
      <c r="O265" s="24">
        <f>(J265-K265)/J265*100</f>
        <v>53.333333333333336</v>
      </c>
      <c r="P265" s="24">
        <f>(J265-(K265+M265))/J265*100</f>
        <v>53.333333333333336</v>
      </c>
      <c r="Q265" t="str">
        <f>"update entity set admitted=" &amp; K265 &amp; " ,vacancy=" &amp; J265 &amp; " where entityid = (select id from entity where name = '" &amp; I265 &amp; "') and year=2015;"</f>
        <v>update entity set admitted=42 ,vacancy=90 where entityid = (select id from entity where name = '中華基督教會全完第二小學') and year=2015;</v>
      </c>
    </row>
    <row r="266" spans="1:17" ht="22.5">
      <c r="A266" s="2">
        <v>6507</v>
      </c>
      <c r="B266" s="6" t="s">
        <v>307</v>
      </c>
      <c r="C266" s="6" t="s">
        <v>1212</v>
      </c>
      <c r="D266" s="3">
        <v>70</v>
      </c>
      <c r="E266" t="str">
        <f>VLOOKUP(C266, 自行Original!$A$1:$C$455, 1, FALSE)</f>
        <v>聖公會仁立小學</v>
      </c>
      <c r="F266">
        <f>VLOOKUP(C266, 自行Original!$A$1:$C$455, 3, FALSE)</f>
        <v>75</v>
      </c>
      <c r="H266" t="str">
        <f>LEFT(A266, 2)</f>
        <v>65</v>
      </c>
      <c r="I266" t="str">
        <f>C266</f>
        <v>聖公會仁立小學</v>
      </c>
      <c r="J266">
        <f>IF(F266*2/5=CEILING(F266*2/5, 1), F266*2, F266*2-1)</f>
        <v>150</v>
      </c>
      <c r="K266">
        <f>D266</f>
        <v>70</v>
      </c>
      <c r="L266" t="e">
        <f>VLOOKUP(A266, 借位!$A$1:$D$50, 4, FALSE)</f>
        <v>#N/A</v>
      </c>
      <c r="M266">
        <v>0</v>
      </c>
      <c r="N266" t="b">
        <f>IF(J266&gt;(K266+M266), TRUE, 0)</f>
        <v>1</v>
      </c>
      <c r="O266" s="24">
        <f>(J266-K266)/J266*100</f>
        <v>53.333333333333336</v>
      </c>
      <c r="P266" s="24">
        <f>(J266-(K266+M266))/J266*100</f>
        <v>53.333333333333336</v>
      </c>
      <c r="Q266" t="str">
        <f>"update entity set admitted=" &amp; K266 &amp; " ,vacancy=" &amp; J266 &amp; " where entityid = (select id from entity where name = '" &amp; I266 &amp; "') and year=2015;"</f>
        <v>update entity set admitted=70 ,vacancy=150 where entityid = (select id from entity where name = '聖公會仁立小學') and year=2015;</v>
      </c>
    </row>
    <row r="267" spans="1:17" ht="22.5">
      <c r="A267" s="2">
        <v>6611</v>
      </c>
      <c r="B267" s="6" t="s">
        <v>324</v>
      </c>
      <c r="C267" s="6" t="s">
        <v>1232</v>
      </c>
      <c r="D267" s="3">
        <v>56</v>
      </c>
      <c r="E267" t="str">
        <f>VLOOKUP(C267, 自行Original!$A$1:$C$455, 1, FALSE)</f>
        <v>保良局世德小學</v>
      </c>
      <c r="F267">
        <f>VLOOKUP(C267, 自行Original!$A$1:$C$455, 3, FALSE)</f>
        <v>60</v>
      </c>
      <c r="H267" t="str">
        <f>LEFT(A267, 2)</f>
        <v>66</v>
      </c>
      <c r="I267" t="str">
        <f>C267</f>
        <v>保良局世德小學</v>
      </c>
      <c r="J267">
        <f>IF(F267*2/5=CEILING(F267*2/5, 1), F267*2, F267*2-1)</f>
        <v>120</v>
      </c>
      <c r="K267">
        <f>D267</f>
        <v>56</v>
      </c>
      <c r="L267" t="e">
        <f>VLOOKUP(A267, 借位!$A$1:$D$50, 4, FALSE)</f>
        <v>#N/A</v>
      </c>
      <c r="M267">
        <v>0</v>
      </c>
      <c r="N267" t="b">
        <f>IF(J267&gt;(K267+M267), TRUE, 0)</f>
        <v>1</v>
      </c>
      <c r="O267" s="24">
        <f>(J267-K267)/J267*100</f>
        <v>53.333333333333336</v>
      </c>
      <c r="P267" s="24">
        <f>(J267-(K267+M267))/J267*100</f>
        <v>53.333333333333336</v>
      </c>
      <c r="Q267" t="str">
        <f>"update entity set admitted=" &amp; K267 &amp; " ,vacancy=" &amp; J267 &amp; " where entityid = (select id from entity where name = '" &amp; I267 &amp; "') and year=2015;"</f>
        <v>update entity set admitted=56 ,vacancy=120 where entityid = (select id from entity where name = '保良局世德小學') and year=2015;</v>
      </c>
    </row>
    <row r="268" spans="1:17" ht="22.5">
      <c r="A268" s="2">
        <v>7304</v>
      </c>
      <c r="B268" s="6" t="s">
        <v>388</v>
      </c>
      <c r="C268" s="6" t="s">
        <v>1295</v>
      </c>
      <c r="D268" s="3">
        <v>28</v>
      </c>
      <c r="E268" t="str">
        <f>VLOOKUP(C268, 自行Original!$A$1:$C$455, 1, FALSE)</f>
        <v>聖公會靈愛小學</v>
      </c>
      <c r="F268">
        <f>VLOOKUP(C268, 自行Original!$A$1:$C$455, 3, FALSE)</f>
        <v>30</v>
      </c>
      <c r="H268" t="str">
        <f>LEFT(A268, 2)</f>
        <v>73</v>
      </c>
      <c r="I268" t="str">
        <f>C268</f>
        <v>聖公會靈愛小學</v>
      </c>
      <c r="J268">
        <f>IF(F268*2/5=CEILING(F268*2/5, 1), F268*2, F268*2-1)</f>
        <v>60</v>
      </c>
      <c r="K268">
        <f>D268</f>
        <v>28</v>
      </c>
      <c r="L268" t="e">
        <f>VLOOKUP(A268, 借位!$A$1:$D$50, 4, FALSE)</f>
        <v>#N/A</v>
      </c>
      <c r="M268">
        <v>0</v>
      </c>
      <c r="N268" t="b">
        <f>IF(J268&gt;(K268+M268), TRUE, 0)</f>
        <v>1</v>
      </c>
      <c r="O268" s="24">
        <f>(J268-K268)/J268*100</f>
        <v>53.333333333333336</v>
      </c>
      <c r="P268" s="24">
        <f>(J268-(K268+M268))/J268*100</f>
        <v>53.333333333333336</v>
      </c>
      <c r="Q268" t="str">
        <f>"update entity set admitted=" &amp; K268 &amp; " ,vacancy=" &amp; J268 &amp; " where entityid = (select id from entity where name = '" &amp; I268 &amp; "') and year=2015;"</f>
        <v>update entity set admitted=28 ,vacancy=60 where entityid = (select id from entity where name = '聖公會靈愛小學') and year=2015;</v>
      </c>
    </row>
    <row r="269" spans="1:17" ht="33">
      <c r="A269" s="2">
        <v>8804</v>
      </c>
      <c r="B269" s="6" t="s">
        <v>476</v>
      </c>
      <c r="C269" s="6" t="s">
        <v>996</v>
      </c>
      <c r="D269" s="3">
        <v>56</v>
      </c>
      <c r="E269" t="str">
        <f>VLOOKUP(C269, 自行Original!$A$1:$C$455, 1, FALSE)</f>
        <v xml:space="preserve">香港九龍塘基督教中華宣道會陳元喜小學
</v>
      </c>
      <c r="F269">
        <f>VLOOKUP(C269, 自行Original!$A$1:$C$455, 3, FALSE)</f>
        <v>60</v>
      </c>
      <c r="H269" t="str">
        <f>LEFT(A269, 2)</f>
        <v>88</v>
      </c>
      <c r="I269" t="str">
        <f>C269</f>
        <v xml:space="preserve">香港九龍塘基督教中華宣道會陳元喜小學
</v>
      </c>
      <c r="J269">
        <f>IF(F269*2/5=CEILING(F269*2/5, 1), F269*2, F269*2-1)</f>
        <v>120</v>
      </c>
      <c r="K269">
        <f>D269</f>
        <v>56</v>
      </c>
      <c r="L269" t="e">
        <f>VLOOKUP(A269, 借位!$A$1:$D$50, 4, FALSE)</f>
        <v>#N/A</v>
      </c>
      <c r="M269">
        <v>0</v>
      </c>
      <c r="N269" t="b">
        <f>IF(J269&gt;(K269+M269), TRUE, 0)</f>
        <v>1</v>
      </c>
      <c r="O269" s="24">
        <f>(J269-K269)/J269*100</f>
        <v>53.333333333333336</v>
      </c>
      <c r="P269" s="24">
        <f>(J269-(K269+M269))/J269*100</f>
        <v>53.333333333333336</v>
      </c>
      <c r="Q269" t="str">
        <f>"update entity set admitted=" &amp; K269 &amp; " ,vacancy=" &amp; J269 &amp; " where entityid = (select id from entity where name = '" &amp; I269 &amp; "') and year=2015;"</f>
        <v>update entity set admitted=56 ,vacancy=120 where entityid = (select id from entity where name = '香港九龍塘基督教中華宣道會陳元喜小學
') and year=2015;</v>
      </c>
    </row>
    <row r="270" spans="1:17" ht="22.5">
      <c r="A270" s="2">
        <v>8903</v>
      </c>
      <c r="B270" s="6" t="s">
        <v>486</v>
      </c>
      <c r="C270" s="6" t="s">
        <v>1368</v>
      </c>
      <c r="D270" s="3">
        <v>70</v>
      </c>
      <c r="E270" t="str">
        <f>VLOOKUP(C270, 自行Original!$A$1:$C$455, 1, FALSE)</f>
        <v>馬鞍山靈糧小學</v>
      </c>
      <c r="F270">
        <f>VLOOKUP(C270, 自行Original!$A$1:$C$455, 3, FALSE)</f>
        <v>75</v>
      </c>
      <c r="H270" t="str">
        <f>LEFT(A270, 2)</f>
        <v>89</v>
      </c>
      <c r="I270" t="str">
        <f>C270</f>
        <v>馬鞍山靈糧小學</v>
      </c>
      <c r="J270">
        <f>IF(F270*2/5=CEILING(F270*2/5, 1), F270*2, F270*2-1)</f>
        <v>150</v>
      </c>
      <c r="K270">
        <f>D270</f>
        <v>70</v>
      </c>
      <c r="L270" t="e">
        <f>VLOOKUP(A270, 借位!$A$1:$D$50, 4, FALSE)</f>
        <v>#N/A</v>
      </c>
      <c r="M270">
        <v>0</v>
      </c>
      <c r="N270" t="b">
        <f>IF(J270&gt;(K270+M270), TRUE, 0)</f>
        <v>1</v>
      </c>
      <c r="O270" s="24">
        <f>(J270-K270)/J270*100</f>
        <v>53.333333333333336</v>
      </c>
      <c r="P270" s="24">
        <f>(J270-(K270+M270))/J270*100</f>
        <v>53.333333333333336</v>
      </c>
      <c r="Q270" t="str">
        <f>"update entity set admitted=" &amp; K270 &amp; " ,vacancy=" &amp; J270 &amp; " where entityid = (select id from entity where name = '" &amp; I270 &amp; "') and year=2015;"</f>
        <v>update entity set admitted=70 ,vacancy=150 where entityid = (select id from entity where name = '馬鞍山靈糧小學') and year=2015;</v>
      </c>
    </row>
    <row r="271" spans="1:17" ht="22.5">
      <c r="A271" s="2">
        <v>9107</v>
      </c>
      <c r="B271" s="6" t="s">
        <v>501</v>
      </c>
      <c r="C271" s="6" t="s">
        <v>1381</v>
      </c>
      <c r="D271" s="3">
        <v>56</v>
      </c>
      <c r="E271" t="str">
        <f>VLOOKUP(C271, 自行Original!$A$1:$C$455, 1, FALSE)</f>
        <v>胡素貞博士紀念學校</v>
      </c>
      <c r="F271">
        <f>VLOOKUP(C271, 自行Original!$A$1:$C$455, 3, FALSE)</f>
        <v>60</v>
      </c>
      <c r="H271" t="str">
        <f>LEFT(A271, 2)</f>
        <v>91</v>
      </c>
      <c r="I271" t="str">
        <f>C271</f>
        <v>胡素貞博士紀念學校</v>
      </c>
      <c r="J271">
        <f>IF(F271*2/5=CEILING(F271*2/5, 1), F271*2, F271*2-1)</f>
        <v>120</v>
      </c>
      <c r="K271">
        <f>D271</f>
        <v>56</v>
      </c>
      <c r="L271" t="e">
        <f>VLOOKUP(A271, 借位!$A$1:$D$50, 4, FALSE)</f>
        <v>#N/A</v>
      </c>
      <c r="M271">
        <v>0</v>
      </c>
      <c r="N271" t="b">
        <f>IF(J271&gt;(K271+M271), TRUE, 0)</f>
        <v>1</v>
      </c>
      <c r="O271" s="24">
        <f>(J271-K271)/J271*100</f>
        <v>53.333333333333336</v>
      </c>
      <c r="P271" s="24">
        <f>(J271-(K271+M271))/J271*100</f>
        <v>53.333333333333336</v>
      </c>
      <c r="Q271" t="str">
        <f>"update entity set admitted=" &amp; K271 &amp; " ,vacancy=" &amp; J271 &amp; " where entityid = (select id from entity where name = '" &amp; I271 &amp; "') and year=2015;"</f>
        <v>update entity set admitted=56 ,vacancy=120 where entityid = (select id from entity where name = '胡素貞博士紀念學校') and year=2015;</v>
      </c>
    </row>
    <row r="272" spans="1:17" ht="22.5">
      <c r="A272" s="2">
        <v>9114</v>
      </c>
      <c r="B272" s="6" t="s">
        <v>508</v>
      </c>
      <c r="C272" s="6" t="s">
        <v>1375</v>
      </c>
      <c r="D272" s="3">
        <v>56</v>
      </c>
      <c r="E272" t="str">
        <f>VLOOKUP(C272, 自行Original!$A$1:$C$455, 1, FALSE)</f>
        <v>聖公會主風小學</v>
      </c>
      <c r="F272">
        <f>VLOOKUP(C272, 自行Original!$A$1:$C$455, 3, FALSE)</f>
        <v>60</v>
      </c>
      <c r="H272" t="str">
        <f>LEFT(A272, 2)</f>
        <v>91</v>
      </c>
      <c r="I272" t="str">
        <f>C272</f>
        <v>聖公會主風小學</v>
      </c>
      <c r="J272">
        <f>IF(F272*2/5=CEILING(F272*2/5, 1), F272*2, F272*2-1)</f>
        <v>120</v>
      </c>
      <c r="K272">
        <f>D272</f>
        <v>56</v>
      </c>
      <c r="L272" t="e">
        <f>VLOOKUP(A272, 借位!$A$1:$D$50, 4, FALSE)</f>
        <v>#N/A</v>
      </c>
      <c r="M272">
        <v>0</v>
      </c>
      <c r="N272" t="b">
        <f>IF(J272&gt;(K272+M272), TRUE, 0)</f>
        <v>1</v>
      </c>
      <c r="O272" s="24">
        <f>(J272-K272)/J272*100</f>
        <v>53.333333333333336</v>
      </c>
      <c r="P272" s="24">
        <f>(J272-(K272+M272))/J272*100</f>
        <v>53.333333333333336</v>
      </c>
      <c r="Q272" t="str">
        <f>"update entity set admitted=" &amp; K272 &amp; " ,vacancy=" &amp; J272 &amp; " where entityid = (select id from entity where name = '" &amp; I272 &amp; "') and year=2015;"</f>
        <v>update entity set admitted=56 ,vacancy=120 where entityid = (select id from entity where name = '聖公會主風小學') and year=2015;</v>
      </c>
    </row>
    <row r="273" spans="1:17" ht="45">
      <c r="A273" s="2">
        <v>9701</v>
      </c>
      <c r="B273" s="6" t="s">
        <v>534</v>
      </c>
      <c r="C273" s="6" t="s">
        <v>1413</v>
      </c>
      <c r="D273" s="3">
        <v>14</v>
      </c>
      <c r="E273" t="str">
        <f>VLOOKUP(C273, 自行Original!$A$1:$C$455, 1, FALSE)</f>
        <v>中華基督教會長洲堂錦江小學</v>
      </c>
      <c r="F273">
        <f>VLOOKUP(C273, 自行Original!$A$1:$C$455, 3, FALSE)</f>
        <v>15</v>
      </c>
      <c r="H273" t="str">
        <f>LEFT(A273, 2)</f>
        <v>97</v>
      </c>
      <c r="I273" t="str">
        <f>C273</f>
        <v>中華基督教會長洲堂錦江小學</v>
      </c>
      <c r="J273">
        <f>IF(F273*2/5=CEILING(F273*2/5, 1), F273*2, F273*2-1)</f>
        <v>30</v>
      </c>
      <c r="K273">
        <f>D273</f>
        <v>14</v>
      </c>
      <c r="L273" t="e">
        <f>VLOOKUP(A273, 借位!$A$1:$D$50, 4, FALSE)</f>
        <v>#N/A</v>
      </c>
      <c r="M273">
        <v>0</v>
      </c>
      <c r="N273" t="b">
        <f>IF(J273&gt;(K273+M273), TRUE, 0)</f>
        <v>1</v>
      </c>
      <c r="O273" s="24">
        <f>(J273-K273)/J273*100</f>
        <v>53.333333333333336</v>
      </c>
      <c r="P273" s="24">
        <f>(J273-(K273+M273))/J273*100</f>
        <v>53.333333333333336</v>
      </c>
      <c r="Q273" t="str">
        <f>"update entity set admitted=" &amp; K273 &amp; " ,vacancy=" &amp; J273 &amp; " where entityid = (select id from entity where name = '" &amp; I273 &amp; "') and year=2015;"</f>
        <v>update entity set admitted=14 ,vacancy=30 where entityid = (select id from entity where name = '中華基督教會長洲堂錦江小學') and year=2015;</v>
      </c>
    </row>
    <row r="274" spans="1:17">
      <c r="A274" s="2">
        <v>9902</v>
      </c>
      <c r="B274" s="9" t="s">
        <v>548</v>
      </c>
      <c r="C274" s="9" t="s">
        <v>1426</v>
      </c>
      <c r="D274" s="3">
        <v>35</v>
      </c>
      <c r="E274" t="str">
        <f>VLOOKUP(C274, 自行Original!$A$1:$C$455, 1, FALSE)</f>
        <v>聖公會偉倫小學</v>
      </c>
      <c r="F274">
        <f>VLOOKUP(C274, 自行Original!$A$1:$C$455, 3, FALSE)</f>
        <v>38</v>
      </c>
      <c r="H274" t="str">
        <f>LEFT(A274, 2)</f>
        <v>99</v>
      </c>
      <c r="I274" t="str">
        <f>C274</f>
        <v>聖公會偉倫小學</v>
      </c>
      <c r="J274">
        <f>IF(F274*2/5=CEILING(F274*2/5, 1), F274*2, F274*2-1)</f>
        <v>75</v>
      </c>
      <c r="K274">
        <f>D274</f>
        <v>35</v>
      </c>
      <c r="L274" t="e">
        <f>VLOOKUP(A274, 借位!$A$1:$D$50, 4, FALSE)</f>
        <v>#N/A</v>
      </c>
      <c r="M274">
        <v>0</v>
      </c>
      <c r="N274" t="b">
        <f>IF(J274&gt;(K274+M274), TRUE, 0)</f>
        <v>1</v>
      </c>
      <c r="O274" s="24">
        <f>(J274-K274)/J274*100</f>
        <v>53.333333333333336</v>
      </c>
      <c r="P274" s="24">
        <f>(J274-(K274+M274))/J274*100</f>
        <v>53.333333333333336</v>
      </c>
      <c r="Q274" t="str">
        <f>"update entity set admitted=" &amp; K274 &amp; " ,vacancy=" &amp; J274 &amp; " where entityid = (select id from entity where name = '" &amp; I274 &amp; "') and year=2015;"</f>
        <v>update entity set admitted=35 ,vacancy=75 where entityid = (select id from entity where name = '聖公會偉倫小學') and year=2015;</v>
      </c>
    </row>
    <row r="275" spans="1:17" ht="22.5">
      <c r="A275" s="2">
        <v>7221</v>
      </c>
      <c r="B275" s="6" t="s">
        <v>380</v>
      </c>
      <c r="C275" s="6" t="s">
        <v>1287</v>
      </c>
      <c r="D275" s="3">
        <v>40</v>
      </c>
      <c r="E275" t="str">
        <f>VLOOKUP(C275, 自行Original!$A$1:$C$455, 1, FALSE)</f>
        <v>聖公會天水圍靈愛小學</v>
      </c>
      <c r="F275">
        <f>VLOOKUP(C275, 自行Original!$A$1:$C$455, 3, FALSE)</f>
        <v>63</v>
      </c>
      <c r="H275" t="str">
        <f>LEFT(A275, 2)</f>
        <v>72</v>
      </c>
      <c r="I275" t="str">
        <f>C275</f>
        <v>聖公會天水圍靈愛小學</v>
      </c>
      <c r="J275">
        <f>IF(F275*2/5=CEILING(F275*2/5, 1), F275*2, F275*2-1)</f>
        <v>125</v>
      </c>
      <c r="K275">
        <f>D275</f>
        <v>40</v>
      </c>
      <c r="L275">
        <f>VLOOKUP(A275, 借位!$A$1:$D$50, 4, FALSE)</f>
        <v>18</v>
      </c>
      <c r="M275">
        <v>18</v>
      </c>
      <c r="N275" t="b">
        <f>IF(J275&gt;(K275+M275), TRUE, 0)</f>
        <v>1</v>
      </c>
      <c r="O275" s="24">
        <f>(J275-K275)/J275*100</f>
        <v>68</v>
      </c>
      <c r="P275" s="24">
        <f>(J275-(K275+M275))/J275*100</f>
        <v>53.6</v>
      </c>
      <c r="Q275" t="str">
        <f>"update entity set admitted=" &amp; K275 &amp; " ,vacancy=" &amp; J275 &amp; " where entityid = (select id from entity where name = '" &amp; I275 &amp; "') and year=2015;"</f>
        <v>update entity set admitted=40 ,vacancy=125 where entityid = (select id from entity where name = '聖公會天水圍靈愛小學') and year=2015;</v>
      </c>
    </row>
    <row r="276" spans="1:17" ht="33.75">
      <c r="A276" s="2">
        <v>4609</v>
      </c>
      <c r="B276" s="6" t="s">
        <v>227</v>
      </c>
      <c r="C276" s="6" t="s">
        <v>1158</v>
      </c>
      <c r="D276" s="3">
        <v>53</v>
      </c>
      <c r="E276" t="str">
        <f>VLOOKUP(C276, 自行Original!$A$1:$C$455, 1, FALSE)</f>
        <v>九龍灣聖若翰天主教小學</v>
      </c>
      <c r="F276">
        <f>VLOOKUP(C276, 自行Original!$A$1:$C$455, 3, FALSE)</f>
        <v>63</v>
      </c>
      <c r="H276" t="str">
        <f>LEFT(A276, 2)</f>
        <v>46</v>
      </c>
      <c r="I276" t="str">
        <f>C276</f>
        <v>九龍灣聖若翰天主教小學</v>
      </c>
      <c r="J276">
        <f>IF(F276*2/5=CEILING(F276*2/5, 1), F276*2, F276*2-1)</f>
        <v>125</v>
      </c>
      <c r="K276">
        <f>D276</f>
        <v>53</v>
      </c>
      <c r="L276">
        <f>VLOOKUP(A276, 借位!$A$1:$D$50, 4, FALSE)</f>
        <v>5</v>
      </c>
      <c r="M276">
        <v>5</v>
      </c>
      <c r="N276" t="b">
        <f>IF(J276&gt;(K276+M276), TRUE, 0)</f>
        <v>1</v>
      </c>
      <c r="O276" s="24">
        <f>(J276-K276)/J276*100</f>
        <v>57.599999999999994</v>
      </c>
      <c r="P276" s="24">
        <f>(J276-(K276+M276))/J276*100</f>
        <v>53.6</v>
      </c>
      <c r="Q276" t="str">
        <f>"update entity set admitted=" &amp; K276 &amp; " ,vacancy=" &amp; J276 &amp; " where entityid = (select id from entity where name = '" &amp; I276 &amp; "') and year=2015;"</f>
        <v>update entity set admitted=53 ,vacancy=125 where entityid = (select id from entity where name = '九龍灣聖若翰天主教小學') and year=2015;</v>
      </c>
    </row>
    <row r="277" spans="1:17" ht="22.5">
      <c r="A277" s="2">
        <v>1208</v>
      </c>
      <c r="B277" s="6" t="s">
        <v>59</v>
      </c>
      <c r="C277" s="6" t="s">
        <v>1021</v>
      </c>
      <c r="D277" s="3">
        <v>58</v>
      </c>
      <c r="E277" t="str">
        <f>VLOOKUP(C277, 自行Original!$A$1:$C$455, 1, FALSE)</f>
        <v>聖公會聖雅各小學</v>
      </c>
      <c r="F277">
        <f>VLOOKUP(C277, 自行Original!$A$1:$C$455, 3, FALSE)</f>
        <v>63</v>
      </c>
      <c r="H277" t="str">
        <f>LEFT(A277, 2)</f>
        <v>12</v>
      </c>
      <c r="I277" t="str">
        <f>C277</f>
        <v>聖公會聖雅各小學</v>
      </c>
      <c r="J277">
        <f>IF(F277*2/5=CEILING(F277*2/5, 1), F277*2, F277*2-1)</f>
        <v>125</v>
      </c>
      <c r="K277">
        <f>D277</f>
        <v>58</v>
      </c>
      <c r="L277" t="e">
        <f>VLOOKUP(A277, 借位!$A$1:$D$50, 4, FALSE)</f>
        <v>#N/A</v>
      </c>
      <c r="M277">
        <v>0</v>
      </c>
      <c r="N277" t="b">
        <f>IF(J277&gt;(K277+M277), TRUE, 0)</f>
        <v>1</v>
      </c>
      <c r="O277" s="24">
        <f>(J277-K277)/J277*100</f>
        <v>53.6</v>
      </c>
      <c r="P277" s="24">
        <f>(J277-(K277+M277))/J277*100</f>
        <v>53.6</v>
      </c>
      <c r="Q277" t="str">
        <f>"update entity set admitted=" &amp; K277 &amp; " ,vacancy=" &amp; J277 &amp; " where entityid = (select id from entity where name = '" &amp; I277 &amp; "') and year=2015;"</f>
        <v>update entity set admitted=58 ,vacancy=125 where entityid = (select id from entity where name = '聖公會聖雅各小學') and year=2015;</v>
      </c>
    </row>
    <row r="278" spans="1:17" ht="22.5">
      <c r="A278" s="2">
        <v>1609</v>
      </c>
      <c r="B278" s="6" t="s">
        <v>88</v>
      </c>
      <c r="C278" s="6" t="s">
        <v>1043</v>
      </c>
      <c r="D278" s="3">
        <v>58</v>
      </c>
      <c r="E278" t="str">
        <f>VLOOKUP(C278, 自行Original!$A$1:$C$455, 1, FALSE)</f>
        <v>培僑小學</v>
      </c>
      <c r="F278">
        <f>VLOOKUP(C278, 自行Original!$A$1:$C$455, 3, FALSE)</f>
        <v>63</v>
      </c>
      <c r="H278" t="str">
        <f>LEFT(A278, 2)</f>
        <v>16</v>
      </c>
      <c r="I278" t="str">
        <f>C278</f>
        <v>培僑小學</v>
      </c>
      <c r="J278">
        <f>IF(F278*2/5=CEILING(F278*2/5, 1), F278*2, F278*2-1)</f>
        <v>125</v>
      </c>
      <c r="K278">
        <f>D278</f>
        <v>58</v>
      </c>
      <c r="L278" t="e">
        <f>VLOOKUP(A278, 借位!$A$1:$D$50, 4, FALSE)</f>
        <v>#N/A</v>
      </c>
      <c r="M278">
        <v>0</v>
      </c>
      <c r="N278" t="b">
        <f>IF(J278&gt;(K278+M278), TRUE, 0)</f>
        <v>1</v>
      </c>
      <c r="O278" s="24">
        <f>(J278-K278)/J278*100</f>
        <v>53.6</v>
      </c>
      <c r="P278" s="24">
        <f>(J278-(K278+M278))/J278*100</f>
        <v>53.6</v>
      </c>
      <c r="Q278" t="str">
        <f>"update entity set admitted=" &amp; K278 &amp; " ,vacancy=" &amp; J278 &amp; " where entityid = (select id from entity where name = '" &amp; I278 &amp; "') and year=2015;"</f>
        <v>update entity set admitted=58 ,vacancy=125 where entityid = (select id from entity where name = '培僑小學') and year=2015;</v>
      </c>
    </row>
    <row r="279" spans="1:17" ht="33.75">
      <c r="A279" s="2">
        <v>3502</v>
      </c>
      <c r="B279" s="6" t="s">
        <v>149</v>
      </c>
      <c r="C279" s="6" t="s">
        <v>1096</v>
      </c>
      <c r="D279" s="3">
        <v>58</v>
      </c>
      <c r="E279" t="str">
        <f>VLOOKUP(C279, 自行Original!$A$1:$C$455, 1, FALSE)</f>
        <v>馬頭涌官立小學（紅磡灣）</v>
      </c>
      <c r="F279">
        <f>VLOOKUP(C279, 自行Original!$A$1:$C$455, 3, FALSE)</f>
        <v>63</v>
      </c>
      <c r="H279" t="str">
        <f>LEFT(A279, 2)</f>
        <v>35</v>
      </c>
      <c r="I279" t="str">
        <f>C279</f>
        <v>馬頭涌官立小學（紅磡灣）</v>
      </c>
      <c r="J279">
        <f>IF(F279*2/5=CEILING(F279*2/5, 1), F279*2, F279*2-1)</f>
        <v>125</v>
      </c>
      <c r="K279">
        <f>D279</f>
        <v>58</v>
      </c>
      <c r="L279" t="e">
        <f>VLOOKUP(A279, 借位!$A$1:$D$50, 4, FALSE)</f>
        <v>#N/A</v>
      </c>
      <c r="M279">
        <v>0</v>
      </c>
      <c r="N279" t="b">
        <f>IF(J279&gt;(K279+M279), TRUE, 0)</f>
        <v>1</v>
      </c>
      <c r="O279" s="24">
        <f>(J279-K279)/J279*100</f>
        <v>53.6</v>
      </c>
      <c r="P279" s="24">
        <f>(J279-(K279+M279))/J279*100</f>
        <v>53.6</v>
      </c>
      <c r="Q279" t="str">
        <f>"update entity set admitted=" &amp; K279 &amp; " ,vacancy=" &amp; J279 &amp; " where entityid = (select id from entity where name = '" &amp; I279 &amp; "') and year=2015;"</f>
        <v>update entity set admitted=58 ,vacancy=125 where entityid = (select id from entity where name = '馬頭涌官立小學（紅磡灣）') and year=2015;</v>
      </c>
    </row>
    <row r="280" spans="1:17" ht="22.5">
      <c r="A280" s="2">
        <v>4818</v>
      </c>
      <c r="B280" s="6" t="s">
        <v>247</v>
      </c>
      <c r="C280" s="6" t="s">
        <v>1178</v>
      </c>
      <c r="D280" s="3">
        <v>58</v>
      </c>
      <c r="E280" t="str">
        <f>VLOOKUP(C280, 自行Original!$A$1:$C$455, 1, FALSE)</f>
        <v>秀明小學</v>
      </c>
      <c r="F280">
        <f>VLOOKUP(C280, 自行Original!$A$1:$C$455, 3, FALSE)</f>
        <v>63</v>
      </c>
      <c r="H280" t="str">
        <f>LEFT(A280, 2)</f>
        <v>48</v>
      </c>
      <c r="I280" t="str">
        <f>C280</f>
        <v>秀明小學</v>
      </c>
      <c r="J280">
        <f>IF(F280*2/5=CEILING(F280*2/5, 1), F280*2, F280*2-1)</f>
        <v>125</v>
      </c>
      <c r="K280">
        <f>D280</f>
        <v>58</v>
      </c>
      <c r="L280" t="e">
        <f>VLOOKUP(A280, 借位!$A$1:$D$50, 4, FALSE)</f>
        <v>#N/A</v>
      </c>
      <c r="M280">
        <v>0</v>
      </c>
      <c r="N280" t="b">
        <f>IF(J280&gt;(K280+M280), TRUE, 0)</f>
        <v>1</v>
      </c>
      <c r="O280" s="24">
        <f>(J280-K280)/J280*100</f>
        <v>53.6</v>
      </c>
      <c r="P280" s="24">
        <f>(J280-(K280+M280))/J280*100</f>
        <v>53.6</v>
      </c>
      <c r="Q280" t="str">
        <f>"update entity set admitted=" &amp; K280 &amp; " ,vacancy=" &amp; J280 &amp; " where entityid = (select id from entity where name = '" &amp; I280 &amp; "') and year=2015;"</f>
        <v>update entity set admitted=58 ,vacancy=125 where entityid = (select id from entity where name = '秀明小學') and year=2015;</v>
      </c>
    </row>
    <row r="281" spans="1:17" ht="22.5">
      <c r="A281" s="2">
        <v>7303</v>
      </c>
      <c r="B281" s="6" t="s">
        <v>387</v>
      </c>
      <c r="C281" s="6" t="s">
        <v>1290</v>
      </c>
      <c r="D281" s="3">
        <v>58</v>
      </c>
      <c r="E281" t="str">
        <f>VLOOKUP(C281, 自行Original!$A$1:$C$455, 1, FALSE)</f>
        <v>光明學校</v>
      </c>
      <c r="F281">
        <f>VLOOKUP(C281, 自行Original!$A$1:$C$455, 3, FALSE)</f>
        <v>63</v>
      </c>
      <c r="H281" t="str">
        <f>LEFT(A281, 2)</f>
        <v>73</v>
      </c>
      <c r="I281" t="str">
        <f>C281</f>
        <v>光明學校</v>
      </c>
      <c r="J281">
        <f>IF(F281*2/5=CEILING(F281*2/5, 1), F281*2, F281*2-1)</f>
        <v>125</v>
      </c>
      <c r="K281">
        <f>D281</f>
        <v>58</v>
      </c>
      <c r="L281" t="e">
        <f>VLOOKUP(A281, 借位!$A$1:$D$50, 4, FALSE)</f>
        <v>#N/A</v>
      </c>
      <c r="M281">
        <v>0</v>
      </c>
      <c r="N281" t="b">
        <f>IF(J281&gt;(K281+M281), TRUE, 0)</f>
        <v>1</v>
      </c>
      <c r="O281" s="24">
        <f>(J281-K281)/J281*100</f>
        <v>53.6</v>
      </c>
      <c r="P281" s="24">
        <f>(J281-(K281+M281))/J281*100</f>
        <v>53.6</v>
      </c>
      <c r="Q281" t="str">
        <f>"update entity set admitted=" &amp; K281 &amp; " ,vacancy=" &amp; J281 &amp; " where entityid = (select id from entity where name = '" &amp; I281 &amp; "') and year=2015;"</f>
        <v>update entity set admitted=58 ,vacancy=125 where entityid = (select id from entity where name = '光明學校') and year=2015;</v>
      </c>
    </row>
    <row r="282" spans="1:17">
      <c r="A282" s="2">
        <v>8908</v>
      </c>
      <c r="B282" s="9" t="s">
        <v>491</v>
      </c>
      <c r="C282" s="9" t="s">
        <v>1371</v>
      </c>
      <c r="D282" s="3">
        <v>58</v>
      </c>
      <c r="E282" t="str">
        <f>VLOOKUP(C282, 自行Original!$A$1:$C$455, 1, FALSE)</f>
        <v>保良局雨川小學</v>
      </c>
      <c r="F282">
        <f>VLOOKUP(C282, 自行Original!$A$1:$C$455, 3, FALSE)</f>
        <v>63</v>
      </c>
      <c r="H282" t="str">
        <f>LEFT(A282, 2)</f>
        <v>89</v>
      </c>
      <c r="I282" t="str">
        <f>C282</f>
        <v>保良局雨川小學</v>
      </c>
      <c r="J282">
        <f>IF(F282*2/5=CEILING(F282*2/5, 1), F282*2, F282*2-1)</f>
        <v>125</v>
      </c>
      <c r="K282">
        <f>D282</f>
        <v>58</v>
      </c>
      <c r="L282" t="e">
        <f>VLOOKUP(A282, 借位!$A$1:$D$50, 4, FALSE)</f>
        <v>#N/A</v>
      </c>
      <c r="M282">
        <v>0</v>
      </c>
      <c r="N282" t="b">
        <f>IF(J282&gt;(K282+M282), TRUE, 0)</f>
        <v>1</v>
      </c>
      <c r="O282" s="24">
        <f>(J282-K282)/J282*100</f>
        <v>53.6</v>
      </c>
      <c r="P282" s="24">
        <f>(J282-(K282+M282))/J282*100</f>
        <v>53.6</v>
      </c>
      <c r="Q282" t="str">
        <f>"update entity set admitted=" &amp; K282 &amp; " ,vacancy=" &amp; J282 &amp; " where entityid = (select id from entity where name = '" &amp; I282 &amp; "') and year=2015;"</f>
        <v>update entity set admitted=58 ,vacancy=125 where entityid = (select id from entity where name = '保良局雨川小學') and year=2015;</v>
      </c>
    </row>
    <row r="283" spans="1:17" ht="33.75">
      <c r="A283" s="2">
        <v>8910</v>
      </c>
      <c r="B283" s="6" t="s">
        <v>493</v>
      </c>
      <c r="C283" s="6" t="s">
        <v>1372</v>
      </c>
      <c r="D283" s="3">
        <v>58</v>
      </c>
      <c r="E283" t="str">
        <f>VLOOKUP(C283, 自行Original!$A$1:$C$455, 1, FALSE)</f>
        <v>聖公會馬鞍山主風小學</v>
      </c>
      <c r="F283">
        <f>VLOOKUP(C283, 自行Original!$A$1:$C$455, 3, FALSE)</f>
        <v>63</v>
      </c>
      <c r="H283" t="str">
        <f>LEFT(A283, 2)</f>
        <v>89</v>
      </c>
      <c r="I283" t="str">
        <f>C283</f>
        <v>聖公會馬鞍山主風小學</v>
      </c>
      <c r="J283">
        <f>IF(F283*2/5=CEILING(F283*2/5, 1), F283*2, F283*2-1)</f>
        <v>125</v>
      </c>
      <c r="K283">
        <f>D283</f>
        <v>58</v>
      </c>
      <c r="L283" t="e">
        <f>VLOOKUP(A283, 借位!$A$1:$D$50, 4, FALSE)</f>
        <v>#N/A</v>
      </c>
      <c r="M283">
        <v>0</v>
      </c>
      <c r="N283" t="b">
        <f>IF(J283&gt;(K283+M283), TRUE, 0)</f>
        <v>1</v>
      </c>
      <c r="O283" s="24">
        <f>(J283-K283)/J283*100</f>
        <v>53.6</v>
      </c>
      <c r="P283" s="24">
        <f>(J283-(K283+M283))/J283*100</f>
        <v>53.6</v>
      </c>
      <c r="Q283" t="str">
        <f>"update entity set admitted=" &amp; K283 &amp; " ,vacancy=" &amp; J283 &amp; " where entityid = (select id from entity where name = '" &amp; I283 &amp; "') and year=2015;"</f>
        <v>update entity set admitted=58 ,vacancy=125 where entityid = (select id from entity where name = '聖公會馬鞍山主風小學') and year=2015;</v>
      </c>
    </row>
    <row r="284" spans="1:17" ht="22.5">
      <c r="A284" s="2">
        <v>9109</v>
      </c>
      <c r="B284" s="6" t="s">
        <v>503</v>
      </c>
      <c r="C284" s="6" t="s">
        <v>1385</v>
      </c>
      <c r="D284" s="3">
        <v>58</v>
      </c>
      <c r="E284" t="str">
        <f>VLOOKUP(C284, 自行Original!$A$1:$C$455, 1, FALSE)</f>
        <v>路德會梁鉅鏐小學</v>
      </c>
      <c r="F284">
        <f>VLOOKUP(C284, 自行Original!$A$1:$C$455, 3, FALSE)</f>
        <v>63</v>
      </c>
      <c r="H284" t="str">
        <f>LEFT(A284, 2)</f>
        <v>91</v>
      </c>
      <c r="I284" t="str">
        <f>C284</f>
        <v>路德會梁鉅鏐小學</v>
      </c>
      <c r="J284">
        <f>IF(F284*2/5=CEILING(F284*2/5, 1), F284*2, F284*2-1)</f>
        <v>125</v>
      </c>
      <c r="K284">
        <f>D284</f>
        <v>58</v>
      </c>
      <c r="L284" t="e">
        <f>VLOOKUP(A284, 借位!$A$1:$D$50, 4, FALSE)</f>
        <v>#N/A</v>
      </c>
      <c r="M284">
        <v>0</v>
      </c>
      <c r="N284" t="b">
        <f>IF(J284&gt;(K284+M284), TRUE, 0)</f>
        <v>1</v>
      </c>
      <c r="O284" s="24">
        <f>(J284-K284)/J284*100</f>
        <v>53.6</v>
      </c>
      <c r="P284" s="24">
        <f>(J284-(K284+M284))/J284*100</f>
        <v>53.6</v>
      </c>
      <c r="Q284" t="str">
        <f>"update entity set admitted=" &amp; K284 &amp; " ,vacancy=" &amp; J284 &amp; " where entityid = (select id from entity where name = '" &amp; I284 &amp; "') and year=2015;"</f>
        <v>update entity set admitted=58 ,vacancy=125 where entityid = (select id from entity where name = '路德會梁鉅鏐小學') and year=2015;</v>
      </c>
    </row>
    <row r="285" spans="1:17" ht="22.5">
      <c r="A285" s="2">
        <v>9515</v>
      </c>
      <c r="B285" s="6" t="s">
        <v>525</v>
      </c>
      <c r="C285" s="6" t="s">
        <v>1406</v>
      </c>
      <c r="D285" s="3">
        <v>58</v>
      </c>
      <c r="E285" t="str">
        <f>VLOOKUP(C285, 自行Original!$A$1:$C$455, 1, FALSE)</f>
        <v>將軍澳天主教小學</v>
      </c>
      <c r="F285">
        <f>VLOOKUP(C285, 自行Original!$A$1:$C$455, 3, FALSE)</f>
        <v>63</v>
      </c>
      <c r="H285" t="str">
        <f>LEFT(A285, 2)</f>
        <v>95</v>
      </c>
      <c r="I285" t="str">
        <f>C285</f>
        <v>將軍澳天主教小學</v>
      </c>
      <c r="J285">
        <f>IF(F285*2/5=CEILING(F285*2/5, 1), F285*2, F285*2-1)</f>
        <v>125</v>
      </c>
      <c r="K285">
        <f>D285</f>
        <v>58</v>
      </c>
      <c r="L285" t="e">
        <f>VLOOKUP(A285, 借位!$A$1:$D$50, 4, FALSE)</f>
        <v>#N/A</v>
      </c>
      <c r="M285">
        <v>0</v>
      </c>
      <c r="N285" t="b">
        <f>IF(J285&gt;(K285+M285), TRUE, 0)</f>
        <v>1</v>
      </c>
      <c r="O285" s="24">
        <f>(J285-K285)/J285*100</f>
        <v>53.6</v>
      </c>
      <c r="P285" s="24">
        <f>(J285-(K285+M285))/J285*100</f>
        <v>53.6</v>
      </c>
      <c r="Q285" t="str">
        <f>"update entity set admitted=" &amp; K285 &amp; " ,vacancy=" &amp; J285 &amp; " where entityid = (select id from entity where name = '" &amp; I285 &amp; "') and year=2015;"</f>
        <v>update entity set admitted=58 ,vacancy=125 where entityid = (select id from entity where name = '將軍澳天主教小學') and year=2015;</v>
      </c>
    </row>
    <row r="286" spans="1:17" ht="22.5">
      <c r="A286" s="2">
        <v>9520</v>
      </c>
      <c r="B286" s="6" t="s">
        <v>530</v>
      </c>
      <c r="C286" s="6" t="s">
        <v>1408</v>
      </c>
      <c r="D286" s="3">
        <v>58</v>
      </c>
      <c r="E286" t="str">
        <f>VLOOKUP(C286, 自行Original!$A$1:$C$455, 1, FALSE)</f>
        <v>天主教聖安德肋小學</v>
      </c>
      <c r="F286">
        <f>VLOOKUP(C286, 自行Original!$A$1:$C$455, 3, FALSE)</f>
        <v>63</v>
      </c>
      <c r="H286" t="str">
        <f>LEFT(A286, 2)</f>
        <v>95</v>
      </c>
      <c r="I286" t="str">
        <f>C286</f>
        <v>天主教聖安德肋小學</v>
      </c>
      <c r="J286">
        <f>IF(F286*2/5=CEILING(F286*2/5, 1), F286*2, F286*2-1)</f>
        <v>125</v>
      </c>
      <c r="K286">
        <f>D286</f>
        <v>58</v>
      </c>
      <c r="L286" t="e">
        <f>VLOOKUP(A286, 借位!$A$1:$D$50, 4, FALSE)</f>
        <v>#N/A</v>
      </c>
      <c r="M286">
        <v>0</v>
      </c>
      <c r="N286" t="b">
        <f>IF(J286&gt;(K286+M286), TRUE, 0)</f>
        <v>1</v>
      </c>
      <c r="O286" s="24">
        <f>(J286-K286)/J286*100</f>
        <v>53.6</v>
      </c>
      <c r="P286" s="24">
        <f>(J286-(K286+M286))/J286*100</f>
        <v>53.6</v>
      </c>
      <c r="Q286" t="str">
        <f>"update entity set admitted=" &amp; K286 &amp; " ,vacancy=" &amp; J286 &amp; " where entityid = (select id from entity where name = '" &amp; I286 &amp; "') and year=2015;"</f>
        <v>update entity set admitted=58 ,vacancy=125 where entityid = (select id from entity where name = '天主教聖安德肋小學') and year=2015;</v>
      </c>
    </row>
    <row r="287" spans="1:17" ht="22.5">
      <c r="A287" s="2">
        <v>1108</v>
      </c>
      <c r="B287" s="6" t="s">
        <v>43</v>
      </c>
      <c r="C287" s="6" t="s">
        <v>1006</v>
      </c>
      <c r="D287" s="3">
        <v>83</v>
      </c>
      <c r="E287" t="str">
        <f>VLOOKUP(C287, 自行Original!$A$1:$C$455, 1, FALSE)</f>
        <v>聖公會聖彼得小學</v>
      </c>
      <c r="F287" s="30">
        <f>VLOOKUP(C287, 自行Original!$A$1:$C$455, 3, FALSE)</f>
        <v>90</v>
      </c>
      <c r="H287" t="str">
        <f>LEFT(A287, 2)</f>
        <v>11</v>
      </c>
      <c r="I287" t="str">
        <f>C287</f>
        <v>聖公會聖彼得小學</v>
      </c>
      <c r="J287">
        <f>IF(F287*2/5=CEILING(F287*2/5, 1), F287*2, F287*2-1)</f>
        <v>180</v>
      </c>
      <c r="K287">
        <f>D287</f>
        <v>83</v>
      </c>
      <c r="L287" t="e">
        <f>VLOOKUP(A287, 借位!$A$1:$D$50, 4, FALSE)</f>
        <v>#N/A</v>
      </c>
      <c r="M287">
        <v>0</v>
      </c>
      <c r="N287" t="b">
        <f>IF(J287&gt;(K287+M287), TRUE, 0)</f>
        <v>1</v>
      </c>
      <c r="O287" s="24">
        <f>(J287-K287)/J287*100</f>
        <v>53.888888888888886</v>
      </c>
      <c r="P287" s="24">
        <f>(J287-(K287+M287))/J287*100</f>
        <v>53.888888888888886</v>
      </c>
      <c r="Q287" t="str">
        <f>"update entity set admitted=" &amp; K287 &amp; " ,vacancy=" &amp; J287 &amp; " where entityid = (select id from entity where name = '" &amp; I287 &amp; "') and year=2015;"</f>
        <v>update entity set admitted=83 ,vacancy=180 where entityid = (select id from entity where name = '聖公會聖彼得小學') and year=2015;</v>
      </c>
    </row>
    <row r="288" spans="1:17" ht="22.5">
      <c r="A288" s="2">
        <v>1204</v>
      </c>
      <c r="B288" s="6" t="s">
        <v>55</v>
      </c>
      <c r="C288" s="6" t="s">
        <v>1019</v>
      </c>
      <c r="D288" s="3">
        <v>23</v>
      </c>
      <c r="E288" t="str">
        <f>VLOOKUP(C288, 自行Original!$A$1:$C$455, 1, FALSE)</f>
        <v>寶覺小學</v>
      </c>
      <c r="F288">
        <f>VLOOKUP(C288, 自行Original!$A$1:$C$455, 3, FALSE)</f>
        <v>25</v>
      </c>
      <c r="H288" t="str">
        <f>LEFT(A288, 2)</f>
        <v>12</v>
      </c>
      <c r="I288" t="str">
        <f>C288</f>
        <v>寶覺小學</v>
      </c>
      <c r="J288">
        <f>IF(F288*2/5=CEILING(F288*2/5, 1), F288*2, F288*2-1)</f>
        <v>50</v>
      </c>
      <c r="K288">
        <f>D288</f>
        <v>23</v>
      </c>
      <c r="L288" t="e">
        <f>VLOOKUP(A288, 借位!$A$1:$D$50, 4, FALSE)</f>
        <v>#N/A</v>
      </c>
      <c r="M288">
        <v>0</v>
      </c>
      <c r="N288" t="b">
        <f>IF(J288&gt;(K288+M288), TRUE, 0)</f>
        <v>1</v>
      </c>
      <c r="O288" s="24">
        <f>(J288-K288)/J288*100</f>
        <v>54</v>
      </c>
      <c r="P288" s="24">
        <f>(J288-(K288+M288))/J288*100</f>
        <v>54</v>
      </c>
      <c r="Q288" t="str">
        <f>"update entity set admitted=" &amp; K288 &amp; " ,vacancy=" &amp; J288 &amp; " where entityid = (select id from entity where name = '" &amp; I288 &amp; "') and year=2015;"</f>
        <v>update entity set admitted=23 ,vacancy=50 where entityid = (select id from entity where name = '寶覺小學') and year=2015;</v>
      </c>
    </row>
    <row r="289" spans="1:17" ht="33.75">
      <c r="A289" s="2">
        <v>1808</v>
      </c>
      <c r="B289" s="6" t="s">
        <v>102</v>
      </c>
      <c r="C289" s="6" t="s">
        <v>1055</v>
      </c>
      <c r="D289" s="3">
        <v>46</v>
      </c>
      <c r="E289" t="str">
        <f>VLOOKUP(C289, 自行Original!$A$1:$C$455, 1, FALSE)</f>
        <v>海怡寶血小學</v>
      </c>
      <c r="F289">
        <f>VLOOKUP(C289, 自行Original!$A$1:$C$455, 3, FALSE)</f>
        <v>50</v>
      </c>
      <c r="H289" t="str">
        <f>LEFT(A289, 2)</f>
        <v>18</v>
      </c>
      <c r="I289" t="str">
        <f>C289</f>
        <v>海怡寶血小學</v>
      </c>
      <c r="J289">
        <f>IF(F289*2/5=CEILING(F289*2/5, 1), F289*2, F289*2-1)</f>
        <v>100</v>
      </c>
      <c r="K289">
        <f>D289</f>
        <v>46</v>
      </c>
      <c r="L289" t="e">
        <f>VLOOKUP(A289, 借位!$A$1:$D$50, 4, FALSE)</f>
        <v>#N/A</v>
      </c>
      <c r="M289">
        <v>0</v>
      </c>
      <c r="N289" t="b">
        <f>IF(J289&gt;(K289+M289), TRUE, 0)</f>
        <v>1</v>
      </c>
      <c r="O289" s="24">
        <f>(J289-K289)/J289*100</f>
        <v>54</v>
      </c>
      <c r="P289" s="24">
        <f>(J289-(K289+M289))/J289*100</f>
        <v>54</v>
      </c>
      <c r="Q289" t="str">
        <f>"update entity set admitted=" &amp; K289 &amp; " ,vacancy=" &amp; J289 &amp; " where entityid = (select id from entity where name = '" &amp; I289 &amp; "') and year=2015;"</f>
        <v>update entity set admitted=46 ,vacancy=100 where entityid = (select id from entity where name = '海怡寶血小學') and year=2015;</v>
      </c>
    </row>
    <row r="290" spans="1:17" ht="22.5">
      <c r="A290" s="2">
        <v>3413</v>
      </c>
      <c r="B290" s="6" t="s">
        <v>137</v>
      </c>
      <c r="C290" s="6" t="s">
        <v>1084</v>
      </c>
      <c r="D290" s="3">
        <v>46</v>
      </c>
      <c r="E290" t="str">
        <f>VLOOKUP(C290, 自行Original!$A$1:$C$455, 1, FALSE)</f>
        <v>合一堂學校</v>
      </c>
      <c r="F290">
        <f>VLOOKUP(C290, 自行Original!$A$1:$C$455, 3, FALSE)</f>
        <v>50</v>
      </c>
      <c r="H290" t="str">
        <f>LEFT(A290, 2)</f>
        <v>34</v>
      </c>
      <c r="I290" t="str">
        <f>C290</f>
        <v>合一堂學校</v>
      </c>
      <c r="J290">
        <f>IF(F290*2/5=CEILING(F290*2/5, 1), F290*2, F290*2-1)</f>
        <v>100</v>
      </c>
      <c r="K290">
        <f>D290</f>
        <v>46</v>
      </c>
      <c r="L290" t="e">
        <f>VLOOKUP(A290, 借位!$A$1:$D$50, 4, FALSE)</f>
        <v>#N/A</v>
      </c>
      <c r="M290">
        <v>0</v>
      </c>
      <c r="N290" t="b">
        <f>IF(J290&gt;(K290+M290), TRUE, 0)</f>
        <v>1</v>
      </c>
      <c r="O290" s="24">
        <f>(J290-K290)/J290*100</f>
        <v>54</v>
      </c>
      <c r="P290" s="24">
        <f>(J290-(K290+M290))/J290*100</f>
        <v>54</v>
      </c>
      <c r="Q290" t="str">
        <f>"update entity set admitted=" &amp; K290 &amp; " ,vacancy=" &amp; J290 &amp; " where entityid = (select id from entity where name = '" &amp; I290 &amp; "') and year=2015;"</f>
        <v>update entity set admitted=46 ,vacancy=100 where entityid = (select id from entity where name = '合一堂學校') and year=2015;</v>
      </c>
    </row>
    <row r="291" spans="1:17" ht="22.5">
      <c r="A291" s="2">
        <v>4015</v>
      </c>
      <c r="B291" s="6" t="s">
        <v>171</v>
      </c>
      <c r="C291" s="6" t="s">
        <v>1103</v>
      </c>
      <c r="D291" s="3">
        <v>46</v>
      </c>
      <c r="E291" t="str">
        <f>VLOOKUP(C291, 自行Original!$A$1:$C$455, 1, FALSE)</f>
        <v>旅港開平商會學校</v>
      </c>
      <c r="F291">
        <f>VLOOKUP(C291, 自行Original!$A$1:$C$455, 3, FALSE)</f>
        <v>50</v>
      </c>
      <c r="H291" t="str">
        <f>LEFT(A291, 2)</f>
        <v>40</v>
      </c>
      <c r="I291" t="str">
        <f>C291</f>
        <v>旅港開平商會學校</v>
      </c>
      <c r="J291">
        <f>IF(F291*2/5=CEILING(F291*2/5, 1), F291*2, F291*2-1)</f>
        <v>100</v>
      </c>
      <c r="K291">
        <f>D291</f>
        <v>46</v>
      </c>
      <c r="L291" t="e">
        <f>VLOOKUP(A291, 借位!$A$1:$D$50, 4, FALSE)</f>
        <v>#N/A</v>
      </c>
      <c r="M291">
        <v>0</v>
      </c>
      <c r="N291" t="b">
        <f>IF(J291&gt;(K291+M291), TRUE, 0)</f>
        <v>1</v>
      </c>
      <c r="O291" s="24">
        <f>(J291-K291)/J291*100</f>
        <v>54</v>
      </c>
      <c r="P291" s="24">
        <f>(J291-(K291+M291))/J291*100</f>
        <v>54</v>
      </c>
      <c r="Q291" t="str">
        <f>"update entity set admitted=" &amp; K291 &amp; " ,vacancy=" &amp; J291 &amp; " where entityid = (select id from entity where name = '" &amp; I291 &amp; "') and year=2015;"</f>
        <v>update entity set admitted=46 ,vacancy=100 where entityid = (select id from entity where name = '旅港開平商會學校') and year=2015;</v>
      </c>
    </row>
    <row r="292" spans="1:17" ht="33.75">
      <c r="A292" s="2">
        <v>4104</v>
      </c>
      <c r="B292" s="6" t="s">
        <v>181</v>
      </c>
      <c r="C292" s="6" t="s">
        <v>1124</v>
      </c>
      <c r="D292" s="3">
        <v>46</v>
      </c>
      <c r="E292" t="str">
        <f>VLOOKUP(C292, 自行Original!$A$1:$C$455, 1, FALSE)</f>
        <v>九龍塘官立小學</v>
      </c>
      <c r="F292">
        <f>VLOOKUP(C292, 自行Original!$A$1:$C$455, 3, FALSE)</f>
        <v>50</v>
      </c>
      <c r="H292" t="str">
        <f>LEFT(A292, 2)</f>
        <v>41</v>
      </c>
      <c r="I292" t="str">
        <f>C292</f>
        <v>九龍塘官立小學</v>
      </c>
      <c r="J292">
        <f>IF(F292*2/5=CEILING(F292*2/5, 1), F292*2, F292*2-1)</f>
        <v>100</v>
      </c>
      <c r="K292">
        <f>D292</f>
        <v>46</v>
      </c>
      <c r="L292" t="e">
        <f>VLOOKUP(A292, 借位!$A$1:$D$50, 4, FALSE)</f>
        <v>#N/A</v>
      </c>
      <c r="M292">
        <v>0</v>
      </c>
      <c r="N292" t="b">
        <f>IF(J292&gt;(K292+M292), TRUE, 0)</f>
        <v>1</v>
      </c>
      <c r="O292" s="24">
        <f>(J292-K292)/J292*100</f>
        <v>54</v>
      </c>
      <c r="P292" s="24">
        <f>(J292-(K292+M292))/J292*100</f>
        <v>54</v>
      </c>
      <c r="Q292" t="str">
        <f>"update entity set admitted=" &amp; K292 &amp; " ,vacancy=" &amp; J292 &amp; " where entityid = (select id from entity where name = '" &amp; I292 &amp; "') and year=2015;"</f>
        <v>update entity set admitted=46 ,vacancy=100 where entityid = (select id from entity where name = '九龍塘官立小學') and year=2015;</v>
      </c>
    </row>
    <row r="293" spans="1:17">
      <c r="A293" s="2">
        <v>4301</v>
      </c>
      <c r="B293" s="9" t="s">
        <v>195</v>
      </c>
      <c r="C293" s="9" t="s">
        <v>1137</v>
      </c>
      <c r="D293" s="3">
        <v>46</v>
      </c>
      <c r="E293" t="str">
        <f>VLOOKUP(C293, 自行Original!$A$1:$C$455, 1, FALSE)</f>
        <v>聖博德學校</v>
      </c>
      <c r="F293">
        <f>VLOOKUP(C293, 自行Original!$A$1:$C$455, 3, FALSE)</f>
        <v>50</v>
      </c>
      <c r="H293" t="str">
        <f>LEFT(A293, 2)</f>
        <v>43</v>
      </c>
      <c r="I293" t="str">
        <f>C293</f>
        <v>聖博德學校</v>
      </c>
      <c r="J293">
        <f>IF(F293*2/5=CEILING(F293*2/5, 1), F293*2, F293*2-1)</f>
        <v>100</v>
      </c>
      <c r="K293">
        <f>D293</f>
        <v>46</v>
      </c>
      <c r="L293" t="e">
        <f>VLOOKUP(A293, 借位!$A$1:$D$50, 4, FALSE)</f>
        <v>#N/A</v>
      </c>
      <c r="M293">
        <v>0</v>
      </c>
      <c r="N293" t="b">
        <f>IF(J293&gt;(K293+M293), TRUE, 0)</f>
        <v>1</v>
      </c>
      <c r="O293" s="24">
        <f>(J293-K293)/J293*100</f>
        <v>54</v>
      </c>
      <c r="P293" s="24">
        <f>(J293-(K293+M293))/J293*100</f>
        <v>54</v>
      </c>
      <c r="Q293" t="str">
        <f>"update entity set admitted=" &amp; K293 &amp; " ,vacancy=" &amp; J293 &amp; " where entityid = (select id from entity where name = '" &amp; I293 &amp; "') and year=2015;"</f>
        <v>update entity set admitted=46 ,vacancy=100 where entityid = (select id from entity where name = '聖博德學校') and year=2015;</v>
      </c>
    </row>
    <row r="294" spans="1:17" ht="22.5">
      <c r="A294" s="2">
        <v>4804</v>
      </c>
      <c r="B294" s="6" t="s">
        <v>233</v>
      </c>
      <c r="C294" s="6" t="s">
        <v>1173</v>
      </c>
      <c r="D294" s="3">
        <v>69</v>
      </c>
      <c r="E294" t="str">
        <f>VLOOKUP(C294, 自行Original!$A$1:$C$455, 1, FALSE)</f>
        <v>聖公會李兆強小學</v>
      </c>
      <c r="F294">
        <f>VLOOKUP(C294, 自行Original!$A$1:$C$455, 3, FALSE)</f>
        <v>75</v>
      </c>
      <c r="H294" t="str">
        <f>LEFT(A294, 2)</f>
        <v>48</v>
      </c>
      <c r="I294" t="str">
        <f>C294</f>
        <v>聖公會李兆強小學</v>
      </c>
      <c r="J294">
        <f>IF(F294*2/5=CEILING(F294*2/5, 1), F294*2, F294*2-1)</f>
        <v>150</v>
      </c>
      <c r="K294">
        <f>D294</f>
        <v>69</v>
      </c>
      <c r="L294" t="e">
        <f>VLOOKUP(A294, 借位!$A$1:$D$50, 4, FALSE)</f>
        <v>#N/A</v>
      </c>
      <c r="M294">
        <v>0</v>
      </c>
      <c r="N294" t="b">
        <f>IF(J294&gt;(K294+M294), TRUE, 0)</f>
        <v>1</v>
      </c>
      <c r="O294" s="24">
        <f>(J294-K294)/J294*100</f>
        <v>54</v>
      </c>
      <c r="P294" s="24">
        <f>(J294-(K294+M294))/J294*100</f>
        <v>54</v>
      </c>
      <c r="Q294" t="str">
        <f>"update entity set admitted=" &amp; K294 &amp; " ,vacancy=" &amp; J294 &amp; " where entityid = (select id from entity where name = '" &amp; I294 &amp; "') and year=2015;"</f>
        <v>update entity set admitted=69 ,vacancy=150 where entityid = (select id from entity where name = '聖公會李兆強小學') and year=2015;</v>
      </c>
    </row>
    <row r="295" spans="1:17" ht="33.75">
      <c r="A295" s="2">
        <v>4807</v>
      </c>
      <c r="B295" s="6" t="s">
        <v>236</v>
      </c>
      <c r="C295" s="6" t="s">
        <v>1171</v>
      </c>
      <c r="D295" s="3">
        <v>46</v>
      </c>
      <c r="E295" t="str">
        <f>VLOOKUP(C295, 自行Original!$A$1:$C$455, 1, FALSE)</f>
        <v>聖若翰天主教小學</v>
      </c>
      <c r="F295">
        <f>VLOOKUP(C295, 自行Original!$A$1:$C$455, 3, FALSE)</f>
        <v>50</v>
      </c>
      <c r="H295" t="str">
        <f>LEFT(A295, 2)</f>
        <v>48</v>
      </c>
      <c r="I295" t="str">
        <f>C295</f>
        <v>聖若翰天主教小學</v>
      </c>
      <c r="J295">
        <f>IF(F295*2/5=CEILING(F295*2/5, 1), F295*2, F295*2-1)</f>
        <v>100</v>
      </c>
      <c r="K295">
        <f>D295</f>
        <v>46</v>
      </c>
      <c r="L295" t="e">
        <f>VLOOKUP(A295, 借位!$A$1:$D$50, 4, FALSE)</f>
        <v>#N/A</v>
      </c>
      <c r="M295">
        <v>0</v>
      </c>
      <c r="N295" t="b">
        <f>IF(J295&gt;(K295+M295), TRUE, 0)</f>
        <v>1</v>
      </c>
      <c r="O295" s="24">
        <f>(J295-K295)/J295*100</f>
        <v>54</v>
      </c>
      <c r="P295" s="24">
        <f>(J295-(K295+M295))/J295*100</f>
        <v>54</v>
      </c>
      <c r="Q295" t="str">
        <f>"update entity set admitted=" &amp; K295 &amp; " ,vacancy=" &amp; J295 &amp; " where entityid = (select id from entity where name = '" &amp; I295 &amp; "') and year=2015;"</f>
        <v>update entity set admitted=46 ,vacancy=100 where entityid = (select id from entity where name = '聖若翰天主教小學') and year=2015;</v>
      </c>
    </row>
    <row r="296" spans="1:17" ht="22.5">
      <c r="A296" s="2">
        <v>4821</v>
      </c>
      <c r="B296" s="6" t="s">
        <v>250</v>
      </c>
      <c r="C296" s="6" t="s">
        <v>1164</v>
      </c>
      <c r="D296" s="3">
        <v>23</v>
      </c>
      <c r="E296" t="str">
        <f>VLOOKUP(C296, 自行Original!$A$1:$C$455, 1, FALSE)</f>
        <v>中華基督教會基法小學</v>
      </c>
      <c r="F296">
        <f>VLOOKUP(C296, 自行Original!$A$1:$C$455, 3, FALSE)</f>
        <v>25</v>
      </c>
      <c r="H296" t="str">
        <f>LEFT(A296, 2)</f>
        <v>48</v>
      </c>
      <c r="I296" t="str">
        <f>C296</f>
        <v>中華基督教會基法小學</v>
      </c>
      <c r="J296">
        <f>IF(F296*2/5=CEILING(F296*2/5, 1), F296*2, F296*2-1)</f>
        <v>50</v>
      </c>
      <c r="K296">
        <f>D296</f>
        <v>23</v>
      </c>
      <c r="L296" t="e">
        <f>VLOOKUP(A296, 借位!$A$1:$D$50, 4, FALSE)</f>
        <v>#N/A</v>
      </c>
      <c r="M296">
        <v>0</v>
      </c>
      <c r="N296" t="b">
        <f>IF(J296&gt;(K296+M296), TRUE, 0)</f>
        <v>1</v>
      </c>
      <c r="O296" s="24">
        <f>(J296-K296)/J296*100</f>
        <v>54</v>
      </c>
      <c r="P296" s="24">
        <f>(J296-(K296+M296))/J296*100</f>
        <v>54</v>
      </c>
      <c r="Q296" t="str">
        <f>"update entity set admitted=" &amp; K296 &amp; " ,vacancy=" &amp; J296 &amp; " where entityid = (select id from entity where name = '" &amp; I296 &amp; "') and year=2015;"</f>
        <v>update entity set admitted=23 ,vacancy=50 where entityid = (select id from entity where name = '中華基督教會基法小學') and year=2015;</v>
      </c>
    </row>
    <row r="297" spans="1:17">
      <c r="A297" s="2">
        <v>6202</v>
      </c>
      <c r="B297" s="9" t="s">
        <v>265</v>
      </c>
      <c r="C297" s="9" t="s">
        <v>1186</v>
      </c>
      <c r="D297" s="3">
        <v>23</v>
      </c>
      <c r="E297" t="str">
        <f>VLOOKUP(C297, 自行Original!$A$1:$C$455, 1, FALSE)</f>
        <v>中華基督教會全完第一小學</v>
      </c>
      <c r="F297">
        <f>VLOOKUP(C297, 自行Original!$A$1:$C$455, 3, FALSE)</f>
        <v>25</v>
      </c>
      <c r="H297" t="str">
        <f>LEFT(A297, 2)</f>
        <v>62</v>
      </c>
      <c r="I297" t="str">
        <f>C297</f>
        <v>中華基督教會全完第一小學</v>
      </c>
      <c r="J297">
        <f>IF(F297*2/5=CEILING(F297*2/5, 1), F297*2, F297*2-1)</f>
        <v>50</v>
      </c>
      <c r="K297">
        <f>D297</f>
        <v>23</v>
      </c>
      <c r="L297" t="e">
        <f>VLOOKUP(A297, 借位!$A$1:$D$50, 4, FALSE)</f>
        <v>#N/A</v>
      </c>
      <c r="M297">
        <v>0</v>
      </c>
      <c r="N297" t="b">
        <f>IF(J297&gt;(K297+M297), TRUE, 0)</f>
        <v>1</v>
      </c>
      <c r="O297" s="24">
        <f>(J297-K297)/J297*100</f>
        <v>54</v>
      </c>
      <c r="P297" s="24">
        <f>(J297-(K297+M297))/J297*100</f>
        <v>54</v>
      </c>
      <c r="Q297" t="str">
        <f>"update entity set admitted=" &amp; K297 &amp; " ,vacancy=" &amp; J297 &amp; " where entityid = (select id from entity where name = '" &amp; I297 &amp; "') and year=2015;"</f>
        <v>update entity set admitted=23 ,vacancy=50 where entityid = (select id from entity where name = '中華基督教會全完第一小學') and year=2015;</v>
      </c>
    </row>
    <row r="298" spans="1:17" ht="22.5">
      <c r="A298" s="2">
        <v>6207</v>
      </c>
      <c r="B298" s="6" t="s">
        <v>270</v>
      </c>
      <c r="C298" s="6" t="s">
        <v>1190</v>
      </c>
      <c r="D298" s="3">
        <v>46</v>
      </c>
      <c r="E298" t="str">
        <f>VLOOKUP(C298, 自行Original!$A$1:$C$455, 1, FALSE)</f>
        <v>中華基督教會基慧小學</v>
      </c>
      <c r="F298">
        <f>VLOOKUP(C298, 自行Original!$A$1:$C$455, 3, FALSE)</f>
        <v>50</v>
      </c>
      <c r="H298" t="str">
        <f>LEFT(A298, 2)</f>
        <v>62</v>
      </c>
      <c r="I298" t="str">
        <f>C298</f>
        <v>中華基督教會基慧小學</v>
      </c>
      <c r="J298">
        <f>IF(F298*2/5=CEILING(F298*2/5, 1), F298*2, F298*2-1)</f>
        <v>100</v>
      </c>
      <c r="K298">
        <f>D298</f>
        <v>46</v>
      </c>
      <c r="L298" t="e">
        <f>VLOOKUP(A298, 借位!$A$1:$D$50, 4, FALSE)</f>
        <v>#N/A</v>
      </c>
      <c r="M298">
        <v>0</v>
      </c>
      <c r="N298" t="b">
        <f>IF(J298&gt;(K298+M298), TRUE, 0)</f>
        <v>1</v>
      </c>
      <c r="O298" s="24">
        <f>(J298-K298)/J298*100</f>
        <v>54</v>
      </c>
      <c r="P298" s="24">
        <f>(J298-(K298+M298))/J298*100</f>
        <v>54</v>
      </c>
      <c r="Q298" t="str">
        <f>"update entity set admitted=" &amp; K298 &amp; " ,vacancy=" &amp; J298 &amp; " where entityid = (select id from entity where name = '" &amp; I298 &amp; "') and year=2015;"</f>
        <v>update entity set admitted=46 ,vacancy=100 where entityid = (select id from entity where name = '中華基督教會基慧小學') and year=2015;</v>
      </c>
    </row>
    <row r="299" spans="1:17" ht="22.5">
      <c r="A299" s="2">
        <v>6610</v>
      </c>
      <c r="B299" s="6" t="s">
        <v>323</v>
      </c>
      <c r="C299" s="6" t="s">
        <v>1231</v>
      </c>
      <c r="D299" s="3">
        <v>69</v>
      </c>
      <c r="E299" t="str">
        <f>VLOOKUP(C299, 自行Original!$A$1:$C$455, 1, FALSE)</f>
        <v>聖公會青衣主恩小學</v>
      </c>
      <c r="F299">
        <f>VLOOKUP(C299, 自行Original!$A$1:$C$455, 3, FALSE)</f>
        <v>75</v>
      </c>
      <c r="H299" t="str">
        <f>LEFT(A299, 2)</f>
        <v>66</v>
      </c>
      <c r="I299" t="str">
        <f>C299</f>
        <v>聖公會青衣主恩小學</v>
      </c>
      <c r="J299">
        <f>IF(F299*2/5=CEILING(F299*2/5, 1), F299*2, F299*2-1)</f>
        <v>150</v>
      </c>
      <c r="K299">
        <f>D299</f>
        <v>69</v>
      </c>
      <c r="L299" t="e">
        <f>VLOOKUP(A299, 借位!$A$1:$D$50, 4, FALSE)</f>
        <v>#N/A</v>
      </c>
      <c r="M299">
        <v>0</v>
      </c>
      <c r="N299" t="b">
        <f>IF(J299&gt;(K299+M299), TRUE, 0)</f>
        <v>1</v>
      </c>
      <c r="O299" s="24">
        <f>(J299-K299)/J299*100</f>
        <v>54</v>
      </c>
      <c r="P299" s="24">
        <f>(J299-(K299+M299))/J299*100</f>
        <v>54</v>
      </c>
      <c r="Q299" t="str">
        <f>"update entity set admitted=" &amp; K299 &amp; " ,vacancy=" &amp; J299 &amp; " where entityid = (select id from entity where name = '" &amp; I299 &amp; "') and year=2015;"</f>
        <v>update entity set admitted=69 ,vacancy=150 where entityid = (select id from entity where name = '聖公會青衣主恩小學') and year=2015;</v>
      </c>
    </row>
    <row r="300" spans="1:17">
      <c r="A300" s="2">
        <v>7302</v>
      </c>
      <c r="B300" s="9" t="s">
        <v>386</v>
      </c>
      <c r="C300" s="9" t="s">
        <v>1293</v>
      </c>
      <c r="D300" s="3">
        <v>46</v>
      </c>
      <c r="E300" t="str">
        <f>VLOOKUP(C300, 自行Original!$A$1:$C$455, 1, FALSE)</f>
        <v>博愛醫院歷屆總理聯誼會梁省德學校</v>
      </c>
      <c r="F300">
        <f>VLOOKUP(C300, 自行Original!$A$1:$C$455, 3, FALSE)</f>
        <v>50</v>
      </c>
      <c r="H300" t="str">
        <f>LEFT(A300, 2)</f>
        <v>73</v>
      </c>
      <c r="I300" t="str">
        <f>C300</f>
        <v>博愛醫院歷屆總理聯誼會梁省德學校</v>
      </c>
      <c r="J300">
        <f>IF(F300*2/5=CEILING(F300*2/5, 1), F300*2, F300*2-1)</f>
        <v>100</v>
      </c>
      <c r="K300">
        <f>D300</f>
        <v>46</v>
      </c>
      <c r="L300" t="e">
        <f>VLOOKUP(A300, 借位!$A$1:$D$50, 4, FALSE)</f>
        <v>#N/A</v>
      </c>
      <c r="M300">
        <v>0</v>
      </c>
      <c r="N300" t="b">
        <f>IF(J300&gt;(K300+M300), TRUE, 0)</f>
        <v>1</v>
      </c>
      <c r="O300" s="24">
        <f>(J300-K300)/J300*100</f>
        <v>54</v>
      </c>
      <c r="P300" s="24">
        <f>(J300-(K300+M300))/J300*100</f>
        <v>54</v>
      </c>
      <c r="Q300" t="str">
        <f>"update entity set admitted=" &amp; K300 &amp; " ,vacancy=" &amp; J300 &amp; " where entityid = (select id from entity where name = '" &amp; I300 &amp; "') and year=2015;"</f>
        <v>update entity set admitted=46 ,vacancy=100 where entityid = (select id from entity where name = '博愛醫院歷屆總理聯誼會梁省德學校') and year=2015;</v>
      </c>
    </row>
    <row r="301" spans="1:17" ht="33.75">
      <c r="A301" s="2">
        <v>7305</v>
      </c>
      <c r="B301" s="6" t="s">
        <v>389</v>
      </c>
      <c r="C301" s="6" t="s">
        <v>1296</v>
      </c>
      <c r="D301" s="3">
        <v>46</v>
      </c>
      <c r="E301" t="str">
        <f>VLOOKUP(C301, 自行Original!$A$1:$C$455, 1, FALSE)</f>
        <v>元朗商會小學</v>
      </c>
      <c r="F301">
        <f>VLOOKUP(C301, 自行Original!$A$1:$C$455, 3, FALSE)</f>
        <v>50</v>
      </c>
      <c r="H301" t="str">
        <f>LEFT(A301, 2)</f>
        <v>73</v>
      </c>
      <c r="I301" t="str">
        <f>C301</f>
        <v>元朗商會小學</v>
      </c>
      <c r="J301">
        <f>IF(F301*2/5=CEILING(F301*2/5, 1), F301*2, F301*2-1)</f>
        <v>100</v>
      </c>
      <c r="K301">
        <f>D301</f>
        <v>46</v>
      </c>
      <c r="L301" t="e">
        <f>VLOOKUP(A301, 借位!$A$1:$D$50, 4, FALSE)</f>
        <v>#N/A</v>
      </c>
      <c r="M301">
        <v>0</v>
      </c>
      <c r="N301" t="b">
        <f>IF(J301&gt;(K301+M301), TRUE, 0)</f>
        <v>1</v>
      </c>
      <c r="O301" s="24">
        <f>(J301-K301)/J301*100</f>
        <v>54</v>
      </c>
      <c r="P301" s="24">
        <f>(J301-(K301+M301))/J301*100</f>
        <v>54</v>
      </c>
      <c r="Q301" t="str">
        <f>"update entity set admitted=" &amp; K301 &amp; " ,vacancy=" &amp; J301 &amp; " where entityid = (select id from entity where name = '" &amp; I301 &amp; "') and year=2015;"</f>
        <v>update entity set admitted=46 ,vacancy=100 where entityid = (select id from entity where name = '元朗商會小學') and year=2015;</v>
      </c>
    </row>
    <row r="302" spans="1:17" ht="22.5">
      <c r="A302" s="2">
        <v>8801</v>
      </c>
      <c r="B302" s="6" t="s">
        <v>473</v>
      </c>
      <c r="C302" s="6" t="s">
        <v>1360</v>
      </c>
      <c r="D302" s="3">
        <v>46</v>
      </c>
      <c r="E302" t="str">
        <f>VLOOKUP(C302, 自行Original!$A$1:$C$455, 1, FALSE)</f>
        <v>迦密愛禮信小學</v>
      </c>
      <c r="F302">
        <f>VLOOKUP(C302, 自行Original!$A$1:$C$455, 3, FALSE)</f>
        <v>50</v>
      </c>
      <c r="H302" t="str">
        <f>LEFT(A302, 2)</f>
        <v>88</v>
      </c>
      <c r="I302" t="str">
        <f>C302</f>
        <v>迦密愛禮信小學</v>
      </c>
      <c r="J302">
        <f>IF(F302*2/5=CEILING(F302*2/5, 1), F302*2, F302*2-1)</f>
        <v>100</v>
      </c>
      <c r="K302">
        <f>D302</f>
        <v>46</v>
      </c>
      <c r="L302" t="e">
        <f>VLOOKUP(A302, 借位!$A$1:$D$50, 4, FALSE)</f>
        <v>#N/A</v>
      </c>
      <c r="M302">
        <v>0</v>
      </c>
      <c r="N302" t="b">
        <f>IF(J302&gt;(K302+M302), TRUE, 0)</f>
        <v>1</v>
      </c>
      <c r="O302" s="24">
        <f>(J302-K302)/J302*100</f>
        <v>54</v>
      </c>
      <c r="P302" s="24">
        <f>(J302-(K302+M302))/J302*100</f>
        <v>54</v>
      </c>
      <c r="Q302" t="str">
        <f>"update entity set admitted=" &amp; K302 &amp; " ,vacancy=" &amp; J302 &amp; " where entityid = (select id from entity where name = '" &amp; I302 &amp; "') and year=2015;"</f>
        <v>update entity set admitted=46 ,vacancy=100 where entityid = (select id from entity where name = '迦密愛禮信小學') and year=2015;</v>
      </c>
    </row>
    <row r="303" spans="1:17" ht="33.75">
      <c r="A303" s="2">
        <v>9703</v>
      </c>
      <c r="B303" s="6" t="s">
        <v>536</v>
      </c>
      <c r="C303" s="6" t="s">
        <v>1412</v>
      </c>
      <c r="D303" s="3">
        <v>23</v>
      </c>
      <c r="E303" t="str">
        <f>VLOOKUP(C303, 自行Original!$A$1:$C$455, 1, FALSE)</f>
        <v>長洲聖心學校</v>
      </c>
      <c r="F303">
        <f>VLOOKUP(C303, 自行Original!$A$1:$C$455, 3, FALSE)</f>
        <v>25</v>
      </c>
      <c r="H303" t="str">
        <f>LEFT(A303, 2)</f>
        <v>97</v>
      </c>
      <c r="I303" t="str">
        <f>C303</f>
        <v>長洲聖心學校</v>
      </c>
      <c r="J303">
        <f>IF(F303*2/5=CEILING(F303*2/5, 1), F303*2, F303*2-1)</f>
        <v>50</v>
      </c>
      <c r="K303">
        <f>D303</f>
        <v>23</v>
      </c>
      <c r="L303" t="e">
        <f>VLOOKUP(A303, 借位!$A$1:$D$50, 4, FALSE)</f>
        <v>#N/A</v>
      </c>
      <c r="M303">
        <v>0</v>
      </c>
      <c r="N303" t="b">
        <f>IF(J303&gt;(K303+M303), TRUE, 0)</f>
        <v>1</v>
      </c>
      <c r="O303" s="24">
        <f>(J303-K303)/J303*100</f>
        <v>54</v>
      </c>
      <c r="P303" s="24">
        <f>(J303-(K303+M303))/J303*100</f>
        <v>54</v>
      </c>
      <c r="Q303" t="str">
        <f>"update entity set admitted=" &amp; K303 &amp; " ,vacancy=" &amp; J303 &amp; " where entityid = (select id from entity where name = '" &amp; I303 &amp; "') and year=2015;"</f>
        <v>update entity set admitted=23 ,vacancy=50 where entityid = (select id from entity where name = '長洲聖心學校') and year=2015;</v>
      </c>
    </row>
    <row r="304" spans="1:17" ht="33.75">
      <c r="A304" s="2">
        <v>9103</v>
      </c>
      <c r="B304" s="6" t="s">
        <v>497</v>
      </c>
      <c r="C304" s="6" t="s">
        <v>1380</v>
      </c>
      <c r="D304" s="3">
        <v>55</v>
      </c>
      <c r="E304" t="str">
        <f>VLOOKUP(C304, 自行Original!$A$1:$C$455, 1, FALSE)</f>
        <v>保良局朱正賢小學</v>
      </c>
      <c r="F304">
        <f>VLOOKUP(C304, 自行Original!$A$1:$C$455, 3, FALSE)</f>
        <v>60</v>
      </c>
      <c r="H304" t="str">
        <f>LEFT(A304, 2)</f>
        <v>91</v>
      </c>
      <c r="I304" t="str">
        <f>C304</f>
        <v>保良局朱正賢小學</v>
      </c>
      <c r="J304">
        <f>IF(F304*2/5=CEILING(F304*2/5, 1), F304*2, F304*2-1)</f>
        <v>120</v>
      </c>
      <c r="K304">
        <f>D304</f>
        <v>55</v>
      </c>
      <c r="L304" t="e">
        <f>VLOOKUP(A304, 借位!$A$1:$D$50, 4, FALSE)</f>
        <v>#N/A</v>
      </c>
      <c r="M304">
        <v>0</v>
      </c>
      <c r="N304" t="b">
        <f>IF(J304&gt;(K304+M304), TRUE, 0)</f>
        <v>1</v>
      </c>
      <c r="O304" s="24">
        <f>(J304-K304)/J304*100</f>
        <v>54.166666666666664</v>
      </c>
      <c r="P304" s="24">
        <f>(J304-(K304+M304))/J304*100</f>
        <v>54.166666666666664</v>
      </c>
      <c r="Q304" t="str">
        <f>"update entity set admitted=" &amp; K304 &amp; " ,vacancy=" &amp; J304 &amp; " where entityid = (select id from entity where name = '" &amp; I304 &amp; "') and year=2015;"</f>
        <v>update entity set admitted=55 ,vacancy=120 where entityid = (select id from entity where name = '保良局朱正賢小學') and year=2015;</v>
      </c>
    </row>
    <row r="305" spans="1:17" ht="33.75">
      <c r="A305" s="2">
        <v>4507</v>
      </c>
      <c r="B305" s="6" t="s">
        <v>212</v>
      </c>
      <c r="C305" s="6" t="s">
        <v>1146</v>
      </c>
      <c r="D305" s="3">
        <v>57</v>
      </c>
      <c r="E305" t="str">
        <f>VLOOKUP(C305, 自行Original!$A$1:$C$455, 1, FALSE)</f>
        <v>嗇色園主辦可立小學</v>
      </c>
      <c r="F305">
        <f>VLOOKUP(C305, 自行Original!$A$1:$C$455, 3, FALSE)</f>
        <v>63</v>
      </c>
      <c r="H305" t="str">
        <f>LEFT(A305, 2)</f>
        <v>45</v>
      </c>
      <c r="I305" t="str">
        <f>C305</f>
        <v>嗇色園主辦可立小學</v>
      </c>
      <c r="J305">
        <f>IF(F305*2/5=CEILING(F305*2/5, 1), F305*2, F305*2-1)</f>
        <v>125</v>
      </c>
      <c r="K305">
        <f>D305</f>
        <v>57</v>
      </c>
      <c r="L305" t="e">
        <f>VLOOKUP(A305, 借位!$A$1:$D$50, 4, FALSE)</f>
        <v>#N/A</v>
      </c>
      <c r="M305">
        <v>0</v>
      </c>
      <c r="N305" t="b">
        <f>IF(J305&gt;(K305+M305), TRUE, 0)</f>
        <v>1</v>
      </c>
      <c r="O305" s="24">
        <f>(J305-K305)/J305*100</f>
        <v>54.400000000000006</v>
      </c>
      <c r="P305" s="24">
        <f>(J305-(K305+M305))/J305*100</f>
        <v>54.400000000000006</v>
      </c>
      <c r="Q305" t="str">
        <f>"update entity set admitted=" &amp; K305 &amp; " ,vacancy=" &amp; J305 &amp; " where entityid = (select id from entity where name = '" &amp; I305 &amp; "') and year=2015;"</f>
        <v>update entity set admitted=57 ,vacancy=125 where entityid = (select id from entity where name = '嗇色園主辦可立小學') and year=2015;</v>
      </c>
    </row>
    <row r="306" spans="1:17" ht="22.5">
      <c r="A306" s="2">
        <v>4508</v>
      </c>
      <c r="B306" s="6" t="s">
        <v>213</v>
      </c>
      <c r="C306" s="6" t="s">
        <v>1144</v>
      </c>
      <c r="D306" s="3">
        <v>57</v>
      </c>
      <c r="E306" t="str">
        <f>VLOOKUP(C306, 自行Original!$A$1:$C$455, 1, FALSE)</f>
        <v>聖文德天主教小學</v>
      </c>
      <c r="F306">
        <f>VLOOKUP(C306, 自行Original!$A$1:$C$455, 3, FALSE)</f>
        <v>63</v>
      </c>
      <c r="H306" t="str">
        <f>LEFT(A306, 2)</f>
        <v>45</v>
      </c>
      <c r="I306" t="str">
        <f>C306</f>
        <v>聖文德天主教小學</v>
      </c>
      <c r="J306">
        <f>IF(F306*2/5=CEILING(F306*2/5, 1), F306*2, F306*2-1)</f>
        <v>125</v>
      </c>
      <c r="K306">
        <f>D306</f>
        <v>57</v>
      </c>
      <c r="L306" t="e">
        <f>VLOOKUP(A306, 借位!$A$1:$D$50, 4, FALSE)</f>
        <v>#N/A</v>
      </c>
      <c r="M306">
        <v>0</v>
      </c>
      <c r="N306" t="b">
        <f>IF(J306&gt;(K306+M306), TRUE, 0)</f>
        <v>1</v>
      </c>
      <c r="O306" s="24">
        <f>(J306-K306)/J306*100</f>
        <v>54.400000000000006</v>
      </c>
      <c r="P306" s="24">
        <f>(J306-(K306+M306))/J306*100</f>
        <v>54.400000000000006</v>
      </c>
      <c r="Q306" t="str">
        <f>"update entity set admitted=" &amp; K306 &amp; " ,vacancy=" &amp; J306 &amp; " where entityid = (select id from entity where name = '" &amp; I306 &amp; "') and year=2015;"</f>
        <v>update entity set admitted=57 ,vacancy=125 where entityid = (select id from entity where name = '聖文德天主教小學') and year=2015;</v>
      </c>
    </row>
    <row r="307" spans="1:17" ht="45">
      <c r="A307" s="2">
        <v>4801</v>
      </c>
      <c r="B307" s="6" t="s">
        <v>230</v>
      </c>
      <c r="C307" s="6" t="s">
        <v>1184</v>
      </c>
      <c r="D307" s="3">
        <v>57</v>
      </c>
      <c r="E307" t="str">
        <f>VLOOKUP(C307, 自行Original!$A$1:$C$455, 1, FALSE)</f>
        <v>觀塘官立小學（秀明道）</v>
      </c>
      <c r="F307">
        <f>VLOOKUP(C307, 自行Original!$A$1:$C$455, 3, FALSE)</f>
        <v>63</v>
      </c>
      <c r="H307" t="str">
        <f>LEFT(A307, 2)</f>
        <v>48</v>
      </c>
      <c r="I307" t="str">
        <f>C307</f>
        <v>觀塘官立小學（秀明道）</v>
      </c>
      <c r="J307">
        <f>IF(F307*2/5=CEILING(F307*2/5, 1), F307*2, F307*2-1)</f>
        <v>125</v>
      </c>
      <c r="K307">
        <f>D307</f>
        <v>57</v>
      </c>
      <c r="L307" t="e">
        <f>VLOOKUP(A307, 借位!$A$1:$D$50, 4, FALSE)</f>
        <v>#N/A</v>
      </c>
      <c r="M307">
        <v>0</v>
      </c>
      <c r="N307" t="b">
        <f>IF(J307&gt;(K307+M307), TRUE, 0)</f>
        <v>1</v>
      </c>
      <c r="O307" s="24">
        <f>(J307-K307)/J307*100</f>
        <v>54.400000000000006</v>
      </c>
      <c r="P307" s="24">
        <f>(J307-(K307+M307))/J307*100</f>
        <v>54.400000000000006</v>
      </c>
      <c r="Q307" t="str">
        <f>"update entity set admitted=" &amp; K307 &amp; " ,vacancy=" &amp; J307 &amp; " where entityid = (select id from entity where name = '" &amp; I307 &amp; "') and year=2015;"</f>
        <v>update entity set admitted=57 ,vacancy=125 where entityid = (select id from entity where name = '觀塘官立小學（秀明道）') and year=2015;</v>
      </c>
    </row>
    <row r="308" spans="1:17" ht="22.5">
      <c r="A308" s="2">
        <v>6606</v>
      </c>
      <c r="B308" s="6" t="s">
        <v>319</v>
      </c>
      <c r="C308" s="6" t="s">
        <v>1229</v>
      </c>
      <c r="D308" s="3">
        <v>57</v>
      </c>
      <c r="E308" t="str">
        <f>VLOOKUP(C308, 自行Original!$A$1:$C$455, 1, FALSE)</f>
        <v>聖公會何澤芸小學</v>
      </c>
      <c r="F308">
        <f>VLOOKUP(C308, 自行Original!$A$1:$C$455, 3, FALSE)</f>
        <v>63</v>
      </c>
      <c r="H308" t="str">
        <f>LEFT(A308, 2)</f>
        <v>66</v>
      </c>
      <c r="I308" t="str">
        <f>C308</f>
        <v>聖公會何澤芸小學</v>
      </c>
      <c r="J308">
        <f>IF(F308*2/5=CEILING(F308*2/5, 1), F308*2, F308*2-1)</f>
        <v>125</v>
      </c>
      <c r="K308">
        <f>D308</f>
        <v>57</v>
      </c>
      <c r="L308" t="e">
        <f>VLOOKUP(A308, 借位!$A$1:$D$50, 4, FALSE)</f>
        <v>#N/A</v>
      </c>
      <c r="M308">
        <v>0</v>
      </c>
      <c r="N308" t="b">
        <f>IF(J308&gt;(K308+M308), TRUE, 0)</f>
        <v>1</v>
      </c>
      <c r="O308" s="24">
        <f>(J308-K308)/J308*100</f>
        <v>54.400000000000006</v>
      </c>
      <c r="P308" s="24">
        <f>(J308-(K308+M308))/J308*100</f>
        <v>54.400000000000006</v>
      </c>
      <c r="Q308" t="str">
        <f>"update entity set admitted=" &amp; K308 &amp; " ,vacancy=" &amp; J308 &amp; " where entityid = (select id from entity where name = '" &amp; I308 &amp; "') and year=2015;"</f>
        <v>update entity set admitted=57 ,vacancy=125 where entityid = (select id from entity where name = '聖公會何澤芸小學') and year=2015;</v>
      </c>
    </row>
    <row r="309" spans="1:17" ht="22.5">
      <c r="A309" s="2">
        <v>9513</v>
      </c>
      <c r="B309" s="6" t="s">
        <v>523</v>
      </c>
      <c r="C309" s="6" t="s">
        <v>1405</v>
      </c>
      <c r="D309" s="3">
        <v>57</v>
      </c>
      <c r="E309" t="str">
        <f>VLOOKUP(C309, 自行Original!$A$1:$C$455, 1, FALSE)</f>
        <v>保良局黃永樹小學</v>
      </c>
      <c r="F309">
        <f>VLOOKUP(C309, 自行Original!$A$1:$C$455, 3, FALSE)</f>
        <v>63</v>
      </c>
      <c r="H309" t="str">
        <f>LEFT(A309, 2)</f>
        <v>95</v>
      </c>
      <c r="I309" t="str">
        <f>C309</f>
        <v>保良局黃永樹小學</v>
      </c>
      <c r="J309">
        <f>IF(F309*2/5=CEILING(F309*2/5, 1), F309*2, F309*2-1)</f>
        <v>125</v>
      </c>
      <c r="K309">
        <f>D309</f>
        <v>57</v>
      </c>
      <c r="L309" t="e">
        <f>VLOOKUP(A309, 借位!$A$1:$D$50, 4, FALSE)</f>
        <v>#N/A</v>
      </c>
      <c r="M309">
        <v>0</v>
      </c>
      <c r="N309" t="b">
        <f>IF(J309&gt;(K309+M309), TRUE, 0)</f>
        <v>1</v>
      </c>
      <c r="O309" s="24">
        <f>(J309-K309)/J309*100</f>
        <v>54.400000000000006</v>
      </c>
      <c r="P309" s="24">
        <f>(J309-(K309+M309))/J309*100</f>
        <v>54.400000000000006</v>
      </c>
      <c r="Q309" t="str">
        <f>"update entity set admitted=" &amp; K309 &amp; " ,vacancy=" &amp; J309 &amp; " where entityid = (select id from entity where name = '" &amp; I309 &amp; "') and year=2015;"</f>
        <v>update entity set admitted=57 ,vacancy=125 where entityid = (select id from entity where name = '保良局黃永樹小學') and year=2015;</v>
      </c>
    </row>
    <row r="310" spans="1:17" ht="22.5">
      <c r="A310" s="2">
        <v>4504</v>
      </c>
      <c r="B310" s="6" t="s">
        <v>209</v>
      </c>
      <c r="C310" s="6" t="s">
        <v>1141</v>
      </c>
      <c r="D310" s="3">
        <v>34</v>
      </c>
      <c r="E310" t="str">
        <f>VLOOKUP(C310, 自行Original!$A$1:$C$455, 1, FALSE)</f>
        <v>真鐸學校</v>
      </c>
      <c r="F310">
        <f>VLOOKUP(C310, 自行Original!$A$1:$C$455, 3, FALSE)</f>
        <v>38</v>
      </c>
      <c r="H310" t="str">
        <f>LEFT(A310, 2)</f>
        <v>45</v>
      </c>
      <c r="I310" t="str">
        <f>C310</f>
        <v>真鐸學校</v>
      </c>
      <c r="J310">
        <f>IF(F310*2/5=CEILING(F310*2/5, 1), F310*2, F310*2-1)</f>
        <v>75</v>
      </c>
      <c r="K310">
        <f>D310</f>
        <v>34</v>
      </c>
      <c r="L310" t="e">
        <f>VLOOKUP(A310, 借位!$A$1:$D$50, 4, FALSE)</f>
        <v>#N/A</v>
      </c>
      <c r="M310">
        <v>0</v>
      </c>
      <c r="N310" t="b">
        <f>IF(J310&gt;(K310+M310), TRUE, 0)</f>
        <v>1</v>
      </c>
      <c r="O310" s="24">
        <f>(J310-K310)/J310*100</f>
        <v>54.666666666666664</v>
      </c>
      <c r="P310" s="24">
        <f>(J310-(K310+M310))/J310*100</f>
        <v>54.666666666666664</v>
      </c>
      <c r="Q310" t="str">
        <f>"update entity set admitted=" &amp; K310 &amp; " ,vacancy=" &amp; J310 &amp; " where entityid = (select id from entity where name = '" &amp; I310 &amp; "') and year=2015;"</f>
        <v>update entity set admitted=34 ,vacancy=75 where entityid = (select id from entity where name = '真鐸學校') and year=2015;</v>
      </c>
    </row>
    <row r="311" spans="1:17" ht="22.5">
      <c r="A311" s="2">
        <v>4811</v>
      </c>
      <c r="B311" s="6" t="s">
        <v>240</v>
      </c>
      <c r="C311" s="6" t="s">
        <v>1183</v>
      </c>
      <c r="D311" s="3">
        <v>68</v>
      </c>
      <c r="E311" t="str">
        <f>VLOOKUP(C311, 自行Original!$A$1:$C$455, 1, FALSE)</f>
        <v>中華基督教會基法小學（油塘）</v>
      </c>
      <c r="F311">
        <f>VLOOKUP(C311, 自行Original!$A$1:$C$455, 3, FALSE)</f>
        <v>75</v>
      </c>
      <c r="H311" t="str">
        <f>LEFT(A311, 2)</f>
        <v>48</v>
      </c>
      <c r="I311" t="str">
        <f>C311</f>
        <v>中華基督教會基法小學（油塘）</v>
      </c>
      <c r="J311">
        <f>IF(F311*2/5=CEILING(F311*2/5, 1), F311*2, F311*2-1)</f>
        <v>150</v>
      </c>
      <c r="K311">
        <f>D311</f>
        <v>68</v>
      </c>
      <c r="L311" t="e">
        <f>VLOOKUP(A311, 借位!$A$1:$D$50, 4, FALSE)</f>
        <v>#N/A</v>
      </c>
      <c r="M311">
        <v>0</v>
      </c>
      <c r="N311" t="b">
        <f>IF(J311&gt;(K311+M311), TRUE, 0)</f>
        <v>1</v>
      </c>
      <c r="O311" s="24">
        <f>(J311-K311)/J311*100</f>
        <v>54.666666666666664</v>
      </c>
      <c r="P311" s="24">
        <f>(J311-(K311+M311))/J311*100</f>
        <v>54.666666666666664</v>
      </c>
      <c r="Q311" t="str">
        <f>"update entity set admitted=" &amp; K311 &amp; " ,vacancy=" &amp; J311 &amp; " where entityid = (select id from entity where name = '" &amp; I311 &amp; "') and year=2015;"</f>
        <v>update entity set admitted=68 ,vacancy=150 where entityid = (select id from entity where name = '中華基督教會基法小學（油塘）') and year=2015;</v>
      </c>
    </row>
    <row r="312" spans="1:17" ht="45">
      <c r="A312" s="2">
        <v>6214</v>
      </c>
      <c r="B312" s="6" t="s">
        <v>277</v>
      </c>
      <c r="C312" s="6" t="s">
        <v>1197</v>
      </c>
      <c r="D312" s="3">
        <v>68</v>
      </c>
      <c r="E312" t="str">
        <f>VLOOKUP(C312, 自行Original!$A$1:$C$455, 1, FALSE)</f>
        <v>天主教石鐘山紀念小學</v>
      </c>
      <c r="F312">
        <f>VLOOKUP(C312, 自行Original!$A$1:$C$455, 3, FALSE)</f>
        <v>75</v>
      </c>
      <c r="H312" t="str">
        <f>LEFT(A312, 2)</f>
        <v>62</v>
      </c>
      <c r="I312" t="str">
        <f>C312</f>
        <v>天主教石鐘山紀念小學</v>
      </c>
      <c r="J312">
        <f>IF(F312*2/5=CEILING(F312*2/5, 1), F312*2, F312*2-1)</f>
        <v>150</v>
      </c>
      <c r="K312">
        <f>D312</f>
        <v>68</v>
      </c>
      <c r="L312" t="e">
        <f>VLOOKUP(A312, 借位!$A$1:$D$50, 4, FALSE)</f>
        <v>#N/A</v>
      </c>
      <c r="M312">
        <v>0</v>
      </c>
      <c r="N312" t="b">
        <f>IF(J312&gt;(K312+M312), TRUE, 0)</f>
        <v>1</v>
      </c>
      <c r="O312" s="24">
        <f>(J312-K312)/J312*100</f>
        <v>54.666666666666664</v>
      </c>
      <c r="P312" s="24">
        <f>(J312-(K312+M312))/J312*100</f>
        <v>54.666666666666664</v>
      </c>
      <c r="Q312" t="str">
        <f>"update entity set admitted=" &amp; K312 &amp; " ,vacancy=" &amp; J312 &amp; " where entityid = (select id from entity where name = '" &amp; I312 &amp; "') and year=2015;"</f>
        <v>update entity set admitted=68 ,vacancy=150 where entityid = (select id from entity where name = '天主教石鐘山紀念小學') and year=2015;</v>
      </c>
    </row>
    <row r="313" spans="1:17" ht="33.75">
      <c r="A313" s="2">
        <v>1602</v>
      </c>
      <c r="B313" s="6" t="s">
        <v>81</v>
      </c>
      <c r="C313" s="6" t="s">
        <v>1045</v>
      </c>
      <c r="D313" s="3">
        <v>54</v>
      </c>
      <c r="E313" t="str">
        <f>VLOOKUP(C313, 自行Original!$A$1:$C$455, 1, FALSE)</f>
        <v>聖公會柴灣聖米迦勒小學</v>
      </c>
      <c r="F313">
        <f>VLOOKUP(C313, 自行Original!$A$1:$C$455, 3, FALSE)</f>
        <v>60</v>
      </c>
      <c r="H313" t="str">
        <f>LEFT(A313, 2)</f>
        <v>16</v>
      </c>
      <c r="I313" t="str">
        <f>C313</f>
        <v>聖公會柴灣聖米迦勒小學</v>
      </c>
      <c r="J313">
        <f>IF(F313*2/5=CEILING(F313*2/5, 1), F313*2, F313*2-1)</f>
        <v>120</v>
      </c>
      <c r="K313">
        <f>D313</f>
        <v>54</v>
      </c>
      <c r="L313" t="e">
        <f>VLOOKUP(A313, 借位!$A$1:$D$50, 4, FALSE)</f>
        <v>#N/A</v>
      </c>
      <c r="M313">
        <v>0</v>
      </c>
      <c r="N313" t="b">
        <f>IF(J313&gt;(K313+M313), TRUE, 0)</f>
        <v>1</v>
      </c>
      <c r="O313" s="24">
        <f>(J313-K313)/J313*100</f>
        <v>55.000000000000007</v>
      </c>
      <c r="P313" s="24">
        <f>(J313-(K313+M313))/J313*100</f>
        <v>55.000000000000007</v>
      </c>
      <c r="Q313" t="str">
        <f>"update entity set admitted=" &amp; K313 &amp; " ,vacancy=" &amp; J313 &amp; " where entityid = (select id from entity where name = '" &amp; I313 &amp; "') and year=2015;"</f>
        <v>update entity set admitted=54 ,vacancy=120 where entityid = (select id from entity where name = '聖公會柴灣聖米迦勒小學') and year=2015;</v>
      </c>
    </row>
    <row r="314" spans="1:17" ht="33.75">
      <c r="A314" s="2">
        <v>4805</v>
      </c>
      <c r="B314" s="6" t="s">
        <v>234</v>
      </c>
      <c r="C314" s="6" t="s">
        <v>1181</v>
      </c>
      <c r="D314" s="3">
        <v>81</v>
      </c>
      <c r="E314" t="str">
        <f>VLOOKUP(C314, 自行Original!$A$1:$C$455, 1, FALSE)</f>
        <v>聖公會德田李兆強小學</v>
      </c>
      <c r="F314">
        <f>VLOOKUP(C314, 自行Original!$A$1:$C$455, 3, FALSE)</f>
        <v>90</v>
      </c>
      <c r="H314" t="str">
        <f>LEFT(A314, 2)</f>
        <v>48</v>
      </c>
      <c r="I314" t="str">
        <f>C314</f>
        <v>聖公會德田李兆強小學</v>
      </c>
      <c r="J314">
        <f>IF(F314*2/5=CEILING(F314*2/5, 1), F314*2, F314*2-1)</f>
        <v>180</v>
      </c>
      <c r="K314">
        <f>D314</f>
        <v>81</v>
      </c>
      <c r="L314" t="e">
        <f>VLOOKUP(A314, 借位!$A$1:$D$50, 4, FALSE)</f>
        <v>#N/A</v>
      </c>
      <c r="M314">
        <v>0</v>
      </c>
      <c r="N314" t="b">
        <f>IF(J314&gt;(K314+M314), TRUE, 0)</f>
        <v>1</v>
      </c>
      <c r="O314" s="24">
        <f>(J314-K314)/J314*100</f>
        <v>55.000000000000007</v>
      </c>
      <c r="P314" s="24">
        <f>(J314-(K314+M314))/J314*100</f>
        <v>55.000000000000007</v>
      </c>
      <c r="Q314" t="str">
        <f>"update entity set admitted=" &amp; K314 &amp; " ,vacancy=" &amp; J314 &amp; " where entityid = (select id from entity where name = '" &amp; I314 &amp; "') and year=2015;"</f>
        <v>update entity set admitted=81 ,vacancy=180 where entityid = (select id from entity where name = '聖公會德田李兆強小學') and year=2015;</v>
      </c>
    </row>
    <row r="315" spans="1:17" ht="33.75">
      <c r="A315" s="2">
        <v>7306</v>
      </c>
      <c r="B315" s="6" t="s">
        <v>390</v>
      </c>
      <c r="C315" s="6" t="s">
        <v>1294</v>
      </c>
      <c r="D315" s="3">
        <v>45</v>
      </c>
      <c r="E315" t="str">
        <f>VLOOKUP(C315, 自行Original!$A$1:$C$455, 1, FALSE)</f>
        <v>元朗公立中學校友會小學</v>
      </c>
      <c r="F315">
        <f>VLOOKUP(C315, 自行Original!$A$1:$C$455, 3, FALSE)</f>
        <v>50</v>
      </c>
      <c r="H315" t="str">
        <f>LEFT(A315, 2)</f>
        <v>73</v>
      </c>
      <c r="I315" t="str">
        <f>C315</f>
        <v>元朗公立中學校友會小學</v>
      </c>
      <c r="J315">
        <f>IF(F315*2/5=CEILING(F315*2/5, 1), F315*2, F315*2-1)</f>
        <v>100</v>
      </c>
      <c r="K315">
        <f>D315</f>
        <v>45</v>
      </c>
      <c r="L315" t="e">
        <f>VLOOKUP(A315, 借位!$A$1:$D$50, 4, FALSE)</f>
        <v>#N/A</v>
      </c>
      <c r="M315">
        <v>0</v>
      </c>
      <c r="N315" t="b">
        <f>IF(J315&gt;(K315+M315), TRUE, 0)</f>
        <v>1</v>
      </c>
      <c r="O315" s="24">
        <f>(J315-K315)/J315*100</f>
        <v>55.000000000000007</v>
      </c>
      <c r="P315" s="24">
        <f>(J315-(K315+M315))/J315*100</f>
        <v>55.000000000000007</v>
      </c>
      <c r="Q315" t="str">
        <f>"update entity set admitted=" &amp; K315 &amp; " ,vacancy=" &amp; J315 &amp; " where entityid = (select id from entity where name = '" &amp; I315 &amp; "') and year=2015;"</f>
        <v>update entity set admitted=45 ,vacancy=100 where entityid = (select id from entity where name = '元朗公立中學校友會小學') and year=2015;</v>
      </c>
    </row>
    <row r="316" spans="1:17" ht="33.75">
      <c r="A316" s="2">
        <v>6213</v>
      </c>
      <c r="B316" s="6" t="s">
        <v>276</v>
      </c>
      <c r="C316" s="6" t="s">
        <v>1196</v>
      </c>
      <c r="D316" s="3">
        <v>67</v>
      </c>
      <c r="E316" t="str">
        <f>VLOOKUP(C316, 自行Original!$A$1:$C$455, 1, FALSE)</f>
        <v>香港浸信會聯會小學</v>
      </c>
      <c r="F316">
        <f>VLOOKUP(C316, 自行Original!$A$1:$C$455, 3, FALSE)</f>
        <v>75</v>
      </c>
      <c r="H316" t="str">
        <f>LEFT(A316, 2)</f>
        <v>62</v>
      </c>
      <c r="I316" t="str">
        <f>C316</f>
        <v>香港浸信會聯會小學</v>
      </c>
      <c r="J316">
        <f>IF(F316*2/5=CEILING(F316*2/5, 1), F316*2, F316*2-1)</f>
        <v>150</v>
      </c>
      <c r="K316">
        <f>D316</f>
        <v>67</v>
      </c>
      <c r="L316" t="e">
        <f>VLOOKUP(A316, 借位!$A$1:$D$50, 4, FALSE)</f>
        <v>#N/A</v>
      </c>
      <c r="M316">
        <v>0</v>
      </c>
      <c r="N316" t="b">
        <f>IF(J316&gt;(K316+M316), TRUE, 0)</f>
        <v>1</v>
      </c>
      <c r="O316" s="24">
        <f>(J316-K316)/J316*100</f>
        <v>55.333333333333336</v>
      </c>
      <c r="P316" s="24">
        <f>(J316-(K316+M316))/J316*100</f>
        <v>55.333333333333336</v>
      </c>
      <c r="Q316" t="str">
        <f>"update entity set admitted=" &amp; K316 &amp; " ,vacancy=" &amp; J316 &amp; " where entityid = (select id from entity where name = '" &amp; I316 &amp; "') and year=2015;"</f>
        <v>update entity set admitted=67 ,vacancy=150 where entityid = (select id from entity where name = '香港浸信會聯會小學') and year=2015;</v>
      </c>
    </row>
    <row r="317" spans="1:17" ht="45">
      <c r="A317" s="2">
        <v>9111</v>
      </c>
      <c r="B317" s="6" t="s">
        <v>505</v>
      </c>
      <c r="C317" s="6" t="s">
        <v>1388</v>
      </c>
      <c r="D317" s="3">
        <v>67</v>
      </c>
      <c r="E317" t="str">
        <f>VLOOKUP(C317, 自行Original!$A$1:$C$455, 1, FALSE)</f>
        <v>浸信會沙田圍呂明才小學</v>
      </c>
      <c r="F317">
        <f>VLOOKUP(C317, 自行Original!$A$1:$C$455, 3, FALSE)</f>
        <v>75</v>
      </c>
      <c r="H317" t="str">
        <f>LEFT(A317, 2)</f>
        <v>91</v>
      </c>
      <c r="I317" t="str">
        <f>C317</f>
        <v>浸信會沙田圍呂明才小學</v>
      </c>
      <c r="J317">
        <f>IF(F317*2/5=CEILING(F317*2/5, 1), F317*2, F317*2-1)</f>
        <v>150</v>
      </c>
      <c r="K317">
        <f>D317</f>
        <v>67</v>
      </c>
      <c r="L317" t="e">
        <f>VLOOKUP(A317, 借位!$A$1:$D$50, 4, FALSE)</f>
        <v>#N/A</v>
      </c>
      <c r="M317">
        <v>0</v>
      </c>
      <c r="N317" t="b">
        <f>IF(J317&gt;(K317+M317), TRUE, 0)</f>
        <v>1</v>
      </c>
      <c r="O317" s="24">
        <f>(J317-K317)/J317*100</f>
        <v>55.333333333333336</v>
      </c>
      <c r="P317" s="24">
        <f>(J317-(K317+M317))/J317*100</f>
        <v>55.333333333333336</v>
      </c>
      <c r="Q317" t="str">
        <f>"update entity set admitted=" &amp; K317 &amp; " ,vacancy=" &amp; J317 &amp; " where entityid = (select id from entity where name = '" &amp; I317 &amp; "') and year=2015;"</f>
        <v>update entity set admitted=67 ,vacancy=150 where entityid = (select id from entity where name = '浸信會沙田圍呂明才小學') and year=2015;</v>
      </c>
    </row>
    <row r="318" spans="1:17" ht="22.5">
      <c r="A318" s="2">
        <v>1611</v>
      </c>
      <c r="B318" s="6" t="s">
        <v>90</v>
      </c>
      <c r="C318" s="6" t="s">
        <v>1034</v>
      </c>
      <c r="D318" s="3">
        <v>53</v>
      </c>
      <c r="E318" t="str">
        <f>VLOOKUP(C318, 自行Original!$A$1:$C$455, 1, FALSE)</f>
        <v>中華基督教會基灣小學</v>
      </c>
      <c r="F318">
        <f>VLOOKUP(C318, 自行Original!$A$1:$C$455, 3, FALSE)</f>
        <v>60</v>
      </c>
      <c r="H318" t="str">
        <f>LEFT(A318, 2)</f>
        <v>16</v>
      </c>
      <c r="I318" t="str">
        <f>C318</f>
        <v>中華基督教會基灣小學</v>
      </c>
      <c r="J318">
        <f>IF(F318*2/5=CEILING(F318*2/5, 1), F318*2, F318*2-1)</f>
        <v>120</v>
      </c>
      <c r="K318">
        <f>D318</f>
        <v>53</v>
      </c>
      <c r="L318" t="e">
        <f>VLOOKUP(A318, 借位!$A$1:$D$50, 4, FALSE)</f>
        <v>#N/A</v>
      </c>
      <c r="M318">
        <v>0</v>
      </c>
      <c r="N318" t="b">
        <f>IF(J318&gt;(K318+M318), TRUE, 0)</f>
        <v>1</v>
      </c>
      <c r="O318" s="24">
        <f>(J318-K318)/J318*100</f>
        <v>55.833333333333336</v>
      </c>
      <c r="P318" s="24">
        <f>(J318-(K318+M318))/J318*100</f>
        <v>55.833333333333336</v>
      </c>
      <c r="Q318" t="str">
        <f>"update entity set admitted=" &amp; K318 &amp; " ,vacancy=" &amp; J318 &amp; " where entityid = (select id from entity where name = '" &amp; I318 &amp; "') and year=2015;"</f>
        <v>update entity set admitted=53 ,vacancy=120 where entityid = (select id from entity where name = '中華基督教會基灣小學') and year=2015;</v>
      </c>
    </row>
    <row r="319" spans="1:17" ht="33.75">
      <c r="A319" s="2">
        <v>4603</v>
      </c>
      <c r="B319" s="6" t="s">
        <v>221</v>
      </c>
      <c r="C319" s="6" t="s">
        <v>1160</v>
      </c>
      <c r="D319" s="3">
        <v>40</v>
      </c>
      <c r="E319" t="str">
        <f>VLOOKUP(C319, 自行Original!$A$1:$C$455, 1, FALSE)</f>
        <v>佐敦谷聖若瑟天主教小學</v>
      </c>
      <c r="F319">
        <f>VLOOKUP(C319, 自行Original!$A$1:$C$455, 3, FALSE)</f>
        <v>50</v>
      </c>
      <c r="H319" t="str">
        <f>LEFT(A319, 2)</f>
        <v>46</v>
      </c>
      <c r="I319" t="str">
        <f>C319</f>
        <v>佐敦谷聖若瑟天主教小學</v>
      </c>
      <c r="J319">
        <f>IF(F319*2/5=CEILING(F319*2/5, 1), F319*2, F319*2-1)</f>
        <v>100</v>
      </c>
      <c r="K319">
        <f>D319</f>
        <v>40</v>
      </c>
      <c r="L319">
        <f>VLOOKUP(A319, 借位!$A$1:$D$50, 4, FALSE)</f>
        <v>4</v>
      </c>
      <c r="M319">
        <v>4</v>
      </c>
      <c r="N319" t="b">
        <f>IF(J319&gt;(K319+M319), TRUE, 0)</f>
        <v>1</v>
      </c>
      <c r="O319" s="24">
        <f>(J319-K319)/J319*100</f>
        <v>60</v>
      </c>
      <c r="P319" s="24">
        <f>(J319-(K319+M319))/J319*100</f>
        <v>56.000000000000007</v>
      </c>
      <c r="Q319" t="str">
        <f>"update entity set admitted=" &amp; K319 &amp; " ,vacancy=" &amp; J319 &amp; " where entityid = (select id from entity where name = '" &amp; I319 &amp; "') and year=2015;"</f>
        <v>update entity set admitted=40 ,vacancy=100 where entityid = (select id from entity where name = '佐敦谷聖若瑟天主教小學') and year=2015;</v>
      </c>
    </row>
    <row r="320" spans="1:17" ht="22.5">
      <c r="A320" s="2">
        <v>3203</v>
      </c>
      <c r="B320" s="6" t="s">
        <v>119</v>
      </c>
      <c r="C320" s="6" t="s">
        <v>1073</v>
      </c>
      <c r="D320" s="3">
        <v>55</v>
      </c>
      <c r="E320" t="str">
        <f>VLOOKUP(C320, 自行Original!$A$1:$C$455, 1, FALSE)</f>
        <v>大角嘴天主教小學</v>
      </c>
      <c r="F320">
        <f>VLOOKUP(C320, 自行Original!$A$1:$C$455, 3, FALSE)</f>
        <v>63</v>
      </c>
      <c r="H320" t="str">
        <f>LEFT(A320, 2)</f>
        <v>32</v>
      </c>
      <c r="I320" t="str">
        <f>C320</f>
        <v>大角嘴天主教小學</v>
      </c>
      <c r="J320">
        <f>IF(F320*2/5=CEILING(F320*2/5, 1), F320*2, F320*2-1)</f>
        <v>125</v>
      </c>
      <c r="K320">
        <f>D320</f>
        <v>55</v>
      </c>
      <c r="L320" t="e">
        <f>VLOOKUP(A320, 借位!$A$1:$D$50, 4, FALSE)</f>
        <v>#N/A</v>
      </c>
      <c r="M320">
        <v>0</v>
      </c>
      <c r="N320" t="b">
        <f>IF(J320&gt;(K320+M320), TRUE, 0)</f>
        <v>1</v>
      </c>
      <c r="O320" s="24">
        <f>(J320-K320)/J320*100</f>
        <v>56.000000000000007</v>
      </c>
      <c r="P320" s="24">
        <f>(J320-(K320+M320))/J320*100</f>
        <v>56.000000000000007</v>
      </c>
      <c r="Q320" t="str">
        <f>"update entity set admitted=" &amp; K320 &amp; " ,vacancy=" &amp; J320 &amp; " where entityid = (select id from entity where name = '" &amp; I320 &amp; "') and year=2015;"</f>
        <v>update entity set admitted=55 ,vacancy=125 where entityid = (select id from entity where name = '大角嘴天主教小學') and year=2015;</v>
      </c>
    </row>
    <row r="321" spans="1:17" ht="22.5">
      <c r="A321" s="2">
        <v>3410</v>
      </c>
      <c r="B321" s="6" t="s">
        <v>134</v>
      </c>
      <c r="C321" s="6" t="s">
        <v>1078</v>
      </c>
      <c r="D321" s="3">
        <v>55</v>
      </c>
      <c r="E321" t="str">
        <f>VLOOKUP(C321, 自行Original!$A$1:$C$455, 1, FALSE)</f>
        <v>馬頭涌官立小學</v>
      </c>
      <c r="F321">
        <f>VLOOKUP(C321, 自行Original!$A$1:$C$455, 3, FALSE)</f>
        <v>63</v>
      </c>
      <c r="H321" t="str">
        <f>LEFT(A321, 2)</f>
        <v>34</v>
      </c>
      <c r="I321" t="str">
        <f>C321</f>
        <v>馬頭涌官立小學</v>
      </c>
      <c r="J321">
        <f>IF(F321*2/5=CEILING(F321*2/5, 1), F321*2, F321*2-1)</f>
        <v>125</v>
      </c>
      <c r="K321">
        <f>D321</f>
        <v>55</v>
      </c>
      <c r="L321" t="e">
        <f>VLOOKUP(A321, 借位!$A$1:$D$50, 4, FALSE)</f>
        <v>#N/A</v>
      </c>
      <c r="M321">
        <v>0</v>
      </c>
      <c r="N321" t="b">
        <f>IF(J321&gt;(K321+M321), TRUE, 0)</f>
        <v>1</v>
      </c>
      <c r="O321" s="24">
        <f>(J321-K321)/J321*100</f>
        <v>56.000000000000007</v>
      </c>
      <c r="P321" s="24">
        <f>(J321-(K321+M321))/J321*100</f>
        <v>56.000000000000007</v>
      </c>
      <c r="Q321" t="str">
        <f>"update entity set admitted=" &amp; K321 &amp; " ,vacancy=" &amp; J321 &amp; " where entityid = (select id from entity where name = '" &amp; I321 &amp; "') and year=2015;"</f>
        <v>update entity set admitted=55 ,vacancy=125 where entityid = (select id from entity where name = '馬頭涌官立小學') and year=2015;</v>
      </c>
    </row>
    <row r="322" spans="1:17" ht="33.75">
      <c r="A322" s="2">
        <v>3417</v>
      </c>
      <c r="B322" s="6" t="s">
        <v>141</v>
      </c>
      <c r="C322" s="6" t="s">
        <v>1079</v>
      </c>
      <c r="D322" s="3">
        <v>55</v>
      </c>
      <c r="E322" t="str">
        <f>VLOOKUP(C322, 自行Original!$A$1:$C$455, 1, FALSE)</f>
        <v>聖公會聖十架小學</v>
      </c>
      <c r="F322">
        <f>VLOOKUP(C322, 自行Original!$A$1:$C$455, 3, FALSE)</f>
        <v>63</v>
      </c>
      <c r="H322" t="str">
        <f>LEFT(A322, 2)</f>
        <v>34</v>
      </c>
      <c r="I322" t="str">
        <f>C322</f>
        <v>聖公會聖十架小學</v>
      </c>
      <c r="J322">
        <f>IF(F322*2/5=CEILING(F322*2/5, 1), F322*2, F322*2-1)</f>
        <v>125</v>
      </c>
      <c r="K322">
        <f>D322</f>
        <v>55</v>
      </c>
      <c r="L322" t="e">
        <f>VLOOKUP(A322, 借位!$A$1:$D$50, 4, FALSE)</f>
        <v>#N/A</v>
      </c>
      <c r="M322">
        <v>0</v>
      </c>
      <c r="N322" t="b">
        <f>IF(J322&gt;(K322+M322), TRUE, 0)</f>
        <v>1</v>
      </c>
      <c r="O322" s="24">
        <f>(J322-K322)/J322*100</f>
        <v>56.000000000000007</v>
      </c>
      <c r="P322" s="24">
        <f>(J322-(K322+M322))/J322*100</f>
        <v>56.000000000000007</v>
      </c>
      <c r="Q322" t="str">
        <f>"update entity set admitted=" &amp; K322 &amp; " ,vacancy=" &amp; J322 &amp; " where entityid = (select id from entity where name = '" &amp; I322 &amp; "') and year=2015;"</f>
        <v>update entity set admitted=55 ,vacancy=125 where entityid = (select id from entity where name = '聖公會聖十架小學') and year=2015;</v>
      </c>
    </row>
    <row r="323" spans="1:17">
      <c r="A323" s="2">
        <v>4009</v>
      </c>
      <c r="B323" s="9" t="s">
        <v>165</v>
      </c>
      <c r="C323" s="9" t="s">
        <v>1115</v>
      </c>
      <c r="D323" s="3">
        <v>44</v>
      </c>
      <c r="E323" t="str">
        <f>VLOOKUP(C323, 自行Original!$A$1:$C$455, 1, FALSE)</f>
        <v>瑪利諾神父教會學校（小學部）</v>
      </c>
      <c r="F323">
        <f>VLOOKUP(C323, 自行Original!$A$1:$C$455, 3, FALSE)</f>
        <v>50</v>
      </c>
      <c r="H323" t="str">
        <f>LEFT(A323, 2)</f>
        <v>40</v>
      </c>
      <c r="I323" t="str">
        <f>C323</f>
        <v>瑪利諾神父教會學校（小學部）</v>
      </c>
      <c r="J323">
        <f>IF(F323*2/5=CEILING(F323*2/5, 1), F323*2, F323*2-1)</f>
        <v>100</v>
      </c>
      <c r="K323">
        <f>D323</f>
        <v>44</v>
      </c>
      <c r="L323" t="e">
        <f>VLOOKUP(A323, 借位!$A$1:$D$50, 4, FALSE)</f>
        <v>#N/A</v>
      </c>
      <c r="M323">
        <v>0</v>
      </c>
      <c r="N323" t="b">
        <f>IF(J323&gt;(K323+M323), TRUE, 0)</f>
        <v>1</v>
      </c>
      <c r="O323" s="24">
        <f>(J323-K323)/J323*100</f>
        <v>56.000000000000007</v>
      </c>
      <c r="P323" s="24">
        <f>(J323-(K323+M323))/J323*100</f>
        <v>56.000000000000007</v>
      </c>
      <c r="Q323" t="str">
        <f>"update entity set admitted=" &amp; K323 &amp; " ,vacancy=" &amp; J323 &amp; " where entityid = (select id from entity where name = '" &amp; I323 &amp; "') and year=2015;"</f>
        <v>update entity set admitted=44 ,vacancy=100 where entityid = (select id from entity where name = '瑪利諾神父教會學校（小學部）') and year=2015;</v>
      </c>
    </row>
    <row r="324" spans="1:17" ht="33.75">
      <c r="A324" s="2">
        <v>9901</v>
      </c>
      <c r="B324" s="6" t="s">
        <v>547</v>
      </c>
      <c r="C324" s="6" t="s">
        <v>1425</v>
      </c>
      <c r="D324" s="3">
        <v>11</v>
      </c>
      <c r="E324" t="str">
        <f>VLOOKUP(C324, 自行Original!$A$1:$C$455, 1, FALSE)</f>
        <v>聖家學校</v>
      </c>
      <c r="F324">
        <f>VLOOKUP(C324, 自行Original!$A$1:$C$455, 3, FALSE)</f>
        <v>13</v>
      </c>
      <c r="H324" t="str">
        <f>LEFT(A324, 2)</f>
        <v>99</v>
      </c>
      <c r="I324" t="str">
        <f>C324</f>
        <v>聖家學校</v>
      </c>
      <c r="J324">
        <f>IF(F324*2/5=CEILING(F324*2/5, 1), F324*2, F324*2-1)</f>
        <v>25</v>
      </c>
      <c r="K324">
        <f>D324</f>
        <v>11</v>
      </c>
      <c r="L324" t="e">
        <f>VLOOKUP(A324, 借位!$A$1:$D$50, 4, FALSE)</f>
        <v>#N/A</v>
      </c>
      <c r="M324">
        <v>0</v>
      </c>
      <c r="N324" t="b">
        <f>IF(J324&gt;(K324+M324), TRUE, 0)</f>
        <v>1</v>
      </c>
      <c r="O324" s="24">
        <f>(J324-K324)/J324*100</f>
        <v>56.000000000000007</v>
      </c>
      <c r="P324" s="24">
        <f>(J324-(K324+M324))/J324*100</f>
        <v>56.000000000000007</v>
      </c>
      <c r="Q324" t="str">
        <f>"update entity set admitted=" &amp; K324 &amp; " ,vacancy=" &amp; J324 &amp; " where entityid = (select id from entity where name = '" &amp; I324 &amp; "') and year=2015;"</f>
        <v>update entity set admitted=11 ,vacancy=25 where entityid = (select id from entity where name = '聖家學校') and year=2015;</v>
      </c>
    </row>
    <row r="325" spans="1:17" ht="22.5">
      <c r="A325" s="2">
        <v>7410</v>
      </c>
      <c r="B325" s="6" t="s">
        <v>418</v>
      </c>
      <c r="C325" s="6" t="s">
        <v>1302</v>
      </c>
      <c r="D325" s="3">
        <v>26</v>
      </c>
      <c r="E325" t="str">
        <f>VLOOKUP(C325, 自行Original!$A$1:$C$455, 1, FALSE)</f>
        <v>聖公會聖約瑟小學</v>
      </c>
      <c r="F325">
        <f>VLOOKUP(C325, 自行Original!$A$1:$C$455, 3, FALSE)</f>
        <v>30</v>
      </c>
      <c r="H325" t="str">
        <f>LEFT(A325, 2)</f>
        <v>74</v>
      </c>
      <c r="I325" t="str">
        <f>C325</f>
        <v>聖公會聖約瑟小學</v>
      </c>
      <c r="J325">
        <f>IF(F325*2/5=CEILING(F325*2/5, 1), F325*2, F325*2-1)</f>
        <v>60</v>
      </c>
      <c r="K325">
        <f>D325</f>
        <v>26</v>
      </c>
      <c r="L325" t="e">
        <f>VLOOKUP(A325, 借位!$A$1:$D$50, 4, FALSE)</f>
        <v>#N/A</v>
      </c>
      <c r="M325">
        <v>0</v>
      </c>
      <c r="N325" t="b">
        <f>IF(J325&gt;(K325+M325), TRUE, 0)</f>
        <v>1</v>
      </c>
      <c r="O325" s="24">
        <f>(J325-K325)/J325*100</f>
        <v>56.666666666666664</v>
      </c>
      <c r="P325" s="24">
        <f>(J325-(K325+M325))/J325*100</f>
        <v>56.666666666666664</v>
      </c>
      <c r="Q325" t="str">
        <f>"update entity set admitted=" &amp; K325 &amp; " ,vacancy=" &amp; J325 &amp; " where entityid = (select id from entity where name = '" &amp; I325 &amp; "') and year=2015;"</f>
        <v>update entity set admitted=26 ,vacancy=60 where entityid = (select id from entity where name = '聖公會聖約瑟小學') and year=2015;</v>
      </c>
    </row>
    <row r="326" spans="1:17" ht="22.5">
      <c r="A326" s="2">
        <v>4815</v>
      </c>
      <c r="B326" s="6" t="s">
        <v>244</v>
      </c>
      <c r="C326" s="6" t="s">
        <v>1176</v>
      </c>
      <c r="D326" s="3">
        <v>54</v>
      </c>
      <c r="E326" t="str">
        <f>VLOOKUP(C326, 自行Original!$A$1:$C$455, 1, FALSE)</f>
        <v>聖愛德華天主教小學</v>
      </c>
      <c r="F326">
        <f>VLOOKUP(C326, 自行Original!$A$1:$C$455, 3, FALSE)</f>
        <v>63</v>
      </c>
      <c r="H326" t="str">
        <f>LEFT(A326, 2)</f>
        <v>48</v>
      </c>
      <c r="I326" t="str">
        <f>C326</f>
        <v>聖愛德華天主教小學</v>
      </c>
      <c r="J326">
        <f>IF(F326*2/5=CEILING(F326*2/5, 1), F326*2, F326*2-1)</f>
        <v>125</v>
      </c>
      <c r="K326">
        <f>D326</f>
        <v>54</v>
      </c>
      <c r="L326" t="e">
        <f>VLOOKUP(A326, 借位!$A$1:$D$50, 4, FALSE)</f>
        <v>#N/A</v>
      </c>
      <c r="M326">
        <v>0</v>
      </c>
      <c r="N326" t="b">
        <f>IF(J326&gt;(K326+M326), TRUE, 0)</f>
        <v>1</v>
      </c>
      <c r="O326" s="24">
        <f>(J326-K326)/J326*100</f>
        <v>56.8</v>
      </c>
      <c r="P326" s="24">
        <f>(J326-(K326+M326))/J326*100</f>
        <v>56.8</v>
      </c>
      <c r="Q326" t="str">
        <f>"update entity set admitted=" &amp; K326 &amp; " ,vacancy=" &amp; J326 &amp; " where entityid = (select id from entity where name = '" &amp; I326 &amp; "') and year=2015;"</f>
        <v>update entity set admitted=54 ,vacancy=125 where entityid = (select id from entity where name = '聖愛德華天主教小學') and year=2015;</v>
      </c>
    </row>
    <row r="327" spans="1:17" ht="22.5">
      <c r="A327" s="2">
        <v>4103</v>
      </c>
      <c r="B327" s="6" t="s">
        <v>180</v>
      </c>
      <c r="C327" s="6" t="s">
        <v>1118</v>
      </c>
      <c r="D327" s="3">
        <v>43</v>
      </c>
      <c r="E327" t="str">
        <f>VLOOKUP(C327, 自行Original!$A$1:$C$455, 1, FALSE)</f>
        <v>華德學校</v>
      </c>
      <c r="F327">
        <f>VLOOKUP(C327, 自行Original!$A$1:$C$455, 3, FALSE)</f>
        <v>50</v>
      </c>
      <c r="H327" t="str">
        <f>LEFT(A327, 2)</f>
        <v>41</v>
      </c>
      <c r="I327" t="str">
        <f>C327</f>
        <v>華德學校</v>
      </c>
      <c r="J327">
        <f>IF(F327*2/5=CEILING(F327*2/5, 1), F327*2, F327*2-1)</f>
        <v>100</v>
      </c>
      <c r="K327">
        <f>D327</f>
        <v>43</v>
      </c>
      <c r="L327" t="e">
        <f>VLOOKUP(A327, 借位!$A$1:$D$50, 4, FALSE)</f>
        <v>#N/A</v>
      </c>
      <c r="M327">
        <v>0</v>
      </c>
      <c r="N327" t="b">
        <f>IF(J327&gt;(K327+M327), TRUE, 0)</f>
        <v>1</v>
      </c>
      <c r="O327" s="24">
        <f>(J327-K327)/J327*100</f>
        <v>56.999999999999993</v>
      </c>
      <c r="P327" s="24">
        <f>(J327-(K327+M327))/J327*100</f>
        <v>56.999999999999993</v>
      </c>
      <c r="Q327" t="str">
        <f>"update entity set admitted=" &amp; K327 &amp; " ,vacancy=" &amp; J327 &amp; " where entityid = (select id from entity where name = '" &amp; I327 &amp; "') and year=2015;"</f>
        <v>update entity set admitted=43 ,vacancy=100 where entityid = (select id from entity where name = '華德學校') and year=2015;</v>
      </c>
    </row>
    <row r="328" spans="1:17" ht="21.75">
      <c r="A328" s="2">
        <v>3506</v>
      </c>
      <c r="B328" s="6" t="s">
        <v>153</v>
      </c>
      <c r="C328" s="6" t="s">
        <v>984</v>
      </c>
      <c r="D328" s="3">
        <v>64</v>
      </c>
      <c r="E328" t="str">
        <f>VLOOKUP(C328, 自行Original!$A$1:$C$455, 1, FALSE)</f>
        <v xml:space="preserve">黃埔宣道小學
</v>
      </c>
      <c r="F328">
        <f>VLOOKUP(C328, 自行Original!$A$1:$C$455, 3, FALSE)</f>
        <v>75</v>
      </c>
      <c r="H328" t="str">
        <f>LEFT(A328, 2)</f>
        <v>35</v>
      </c>
      <c r="I328" t="str">
        <f>C328</f>
        <v xml:space="preserve">黃埔宣道小學
</v>
      </c>
      <c r="J328">
        <f>IF(F328*2/5=CEILING(F328*2/5, 1), F328*2, F328*2-1)</f>
        <v>150</v>
      </c>
      <c r="K328">
        <f>D328</f>
        <v>64</v>
      </c>
      <c r="L328" t="e">
        <f>VLOOKUP(A328, 借位!$A$1:$D$50, 4, FALSE)</f>
        <v>#N/A</v>
      </c>
      <c r="M328">
        <v>0</v>
      </c>
      <c r="N328" t="b">
        <f>IF(J328&gt;(K328+M328), TRUE, 0)</f>
        <v>1</v>
      </c>
      <c r="O328" s="24">
        <f>(J328-K328)/J328*100</f>
        <v>57.333333333333336</v>
      </c>
      <c r="P328" s="24">
        <f>(J328-(K328+M328))/J328*100</f>
        <v>57.333333333333336</v>
      </c>
      <c r="Q328" t="str">
        <f>"update entity set admitted=" &amp; K328 &amp; " ,vacancy=" &amp; J328 &amp; " where entityid = (select id from entity where name = '" &amp; I328 &amp; "') and year=2015;"</f>
        <v>update entity set admitted=64 ,vacancy=150 where entityid = (select id from entity where name = '黃埔宣道小學
') and year=2015;</v>
      </c>
    </row>
    <row r="329" spans="1:17" ht="33.75">
      <c r="A329" s="2">
        <v>7210</v>
      </c>
      <c r="B329" s="6" t="s">
        <v>369</v>
      </c>
      <c r="C329" s="6" t="s">
        <v>1270</v>
      </c>
      <c r="D329" s="3">
        <v>37</v>
      </c>
      <c r="E329" t="str">
        <f>VLOOKUP(C329, 自行Original!$A$1:$C$455, 1, FALSE)</f>
        <v>東華三院姚達之紀念小學（元朗）</v>
      </c>
      <c r="F329">
        <f>VLOOKUP(C329, 自行Original!$A$1:$C$455, 3, FALSE)</f>
        <v>63</v>
      </c>
      <c r="H329" t="str">
        <f>LEFT(A329, 2)</f>
        <v>72</v>
      </c>
      <c r="I329" t="str">
        <f>C329</f>
        <v>東華三院姚達之紀念小學（元朗）</v>
      </c>
      <c r="J329">
        <f>IF(F329*2/5=CEILING(F329*2/5, 1), F329*2, F329*2-1)</f>
        <v>125</v>
      </c>
      <c r="K329">
        <f>D329</f>
        <v>37</v>
      </c>
      <c r="L329">
        <f>VLOOKUP(A329, 借位!$A$1:$D$50, 4, FALSE)</f>
        <v>16</v>
      </c>
      <c r="M329">
        <v>16</v>
      </c>
      <c r="N329" t="b">
        <f>IF(J329&gt;(K329+M329), TRUE, 0)</f>
        <v>1</v>
      </c>
      <c r="O329" s="24">
        <f>(J329-K329)/J329*100</f>
        <v>70.399999999999991</v>
      </c>
      <c r="P329" s="24">
        <f>(J329-(K329+M329))/J329*100</f>
        <v>57.599999999999994</v>
      </c>
      <c r="Q329" t="str">
        <f>"update entity set admitted=" &amp; K329 &amp; " ,vacancy=" &amp; J329 &amp; " where entityid = (select id from entity where name = '" &amp; I329 &amp; "') and year=2015;"</f>
        <v>update entity set admitted=37 ,vacancy=125 where entityid = (select id from entity where name = '東華三院姚達之紀念小學（元朗）') and year=2015;</v>
      </c>
    </row>
    <row r="330" spans="1:17" ht="45">
      <c r="A330" s="2">
        <v>7212</v>
      </c>
      <c r="B330" s="6" t="s">
        <v>371</v>
      </c>
      <c r="C330" s="6" t="s">
        <v>1276</v>
      </c>
      <c r="D330" s="3">
        <v>37</v>
      </c>
      <c r="E330" t="str">
        <f>VLOOKUP(C330, 自行Original!$A$1:$C$455, 1, FALSE)</f>
        <v>獅子會何德心小學</v>
      </c>
      <c r="F330">
        <f>VLOOKUP(C330, 自行Original!$A$1:$C$455, 3, FALSE)</f>
        <v>63</v>
      </c>
      <c r="H330" t="str">
        <f>LEFT(A330, 2)</f>
        <v>72</v>
      </c>
      <c r="I330" t="str">
        <f>C330</f>
        <v>獅子會何德心小學</v>
      </c>
      <c r="J330">
        <f>IF(F330*2/5=CEILING(F330*2/5, 1), F330*2, F330*2-1)</f>
        <v>125</v>
      </c>
      <c r="K330">
        <f>D330</f>
        <v>37</v>
      </c>
      <c r="L330">
        <f>VLOOKUP(A330, 借位!$A$1:$D$50, 4, FALSE)</f>
        <v>16</v>
      </c>
      <c r="M330">
        <v>16</v>
      </c>
      <c r="N330" t="b">
        <f>IF(J330&gt;(K330+M330), TRUE, 0)</f>
        <v>1</v>
      </c>
      <c r="O330" s="24">
        <f>(J330-K330)/J330*100</f>
        <v>70.399999999999991</v>
      </c>
      <c r="P330" s="24">
        <f>(J330-(K330+M330))/J330*100</f>
        <v>57.599999999999994</v>
      </c>
      <c r="Q330" t="str">
        <f>"update entity set admitted=" &amp; K330 &amp; " ,vacancy=" &amp; J330 &amp; " where entityid = (select id from entity where name = '" &amp; I330 &amp; "') and year=2015;"</f>
        <v>update entity set admitted=37 ,vacancy=125 where entityid = (select id from entity where name = '獅子會何德心小學') and year=2015;</v>
      </c>
    </row>
    <row r="331" spans="1:17" ht="45">
      <c r="A331" s="2">
        <v>7217</v>
      </c>
      <c r="B331" s="6" t="s">
        <v>376</v>
      </c>
      <c r="C331" s="6" t="s">
        <v>1282</v>
      </c>
      <c r="D331" s="3">
        <v>53</v>
      </c>
      <c r="E331" t="str">
        <f>VLOOKUP(C331, 自行Original!$A$1:$C$455, 1, FALSE)</f>
        <v>宣道會葉紹蔭紀念小學</v>
      </c>
      <c r="F331">
        <f>VLOOKUP(C331, 自行Original!$A$1:$C$455, 3, FALSE)</f>
        <v>63</v>
      </c>
      <c r="H331" t="str">
        <f>LEFT(A331, 2)</f>
        <v>72</v>
      </c>
      <c r="I331" t="str">
        <f>C331</f>
        <v>宣道會葉紹蔭紀念小學</v>
      </c>
      <c r="J331">
        <f>IF(F331*2/5=CEILING(F331*2/5, 1), F331*2, F331*2-1)</f>
        <v>125</v>
      </c>
      <c r="K331">
        <f>D331</f>
        <v>53</v>
      </c>
      <c r="L331" t="e">
        <f>VLOOKUP(A331, 借位!$A$1:$D$50, 4, FALSE)</f>
        <v>#N/A</v>
      </c>
      <c r="M331">
        <v>0</v>
      </c>
      <c r="N331" t="b">
        <f>IF(J331&gt;(K331+M331), TRUE, 0)</f>
        <v>1</v>
      </c>
      <c r="O331" s="24">
        <f>(J331-K331)/J331*100</f>
        <v>57.599999999999994</v>
      </c>
      <c r="P331" s="24">
        <f>(J331-(K331+M331))/J331*100</f>
        <v>57.599999999999994</v>
      </c>
      <c r="Q331" t="str">
        <f>"update entity set admitted=" &amp; K331 &amp; " ,vacancy=" &amp; J331 &amp; " where entityid = (select id from entity where name = '" &amp; I331 &amp; "') and year=2015;"</f>
        <v>update entity set admitted=53 ,vacancy=125 where entityid = (select id from entity where name = '宣道會葉紹蔭紀念小學') and year=2015;</v>
      </c>
    </row>
    <row r="332" spans="1:17" ht="45">
      <c r="A332" s="2">
        <v>9506</v>
      </c>
      <c r="B332" s="6" t="s">
        <v>516</v>
      </c>
      <c r="C332" s="6" t="s">
        <v>1397</v>
      </c>
      <c r="D332" s="3">
        <v>53</v>
      </c>
      <c r="E332" t="str">
        <f>VLOOKUP(C332, 自行Original!$A$1:$C$455, 1, FALSE)</f>
        <v>東華三院王余家潔紀念小學</v>
      </c>
      <c r="F332">
        <f>VLOOKUP(C332, 自行Original!$A$1:$C$455, 3, FALSE)</f>
        <v>63</v>
      </c>
      <c r="H332" t="str">
        <f>LEFT(A332, 2)</f>
        <v>95</v>
      </c>
      <c r="I332" t="str">
        <f>C332</f>
        <v>東華三院王余家潔紀念小學</v>
      </c>
      <c r="J332">
        <f>IF(F332*2/5=CEILING(F332*2/5, 1), F332*2, F332*2-1)</f>
        <v>125</v>
      </c>
      <c r="K332">
        <f>D332</f>
        <v>53</v>
      </c>
      <c r="L332" t="e">
        <f>VLOOKUP(A332, 借位!$A$1:$D$50, 4, FALSE)</f>
        <v>#N/A</v>
      </c>
      <c r="M332">
        <v>0</v>
      </c>
      <c r="N332" t="b">
        <f>IF(J332&gt;(K332+M332), TRUE, 0)</f>
        <v>1</v>
      </c>
      <c r="O332" s="24">
        <f>(J332-K332)/J332*100</f>
        <v>57.599999999999994</v>
      </c>
      <c r="P332" s="24">
        <f>(J332-(K332+M332))/J332*100</f>
        <v>57.599999999999994</v>
      </c>
      <c r="Q332" t="str">
        <f>"update entity set admitted=" &amp; K332 &amp; " ,vacancy=" &amp; J332 &amp; " where entityid = (select id from entity where name = '" &amp; I332 &amp; "') and year=2015;"</f>
        <v>update entity set admitted=53 ,vacancy=125 where entityid = (select id from entity where name = '東華三院王余家潔紀念小學') and year=2015;</v>
      </c>
    </row>
    <row r="333" spans="1:17" ht="22.5">
      <c r="A333" s="2">
        <v>6217</v>
      </c>
      <c r="B333" s="6" t="s">
        <v>280</v>
      </c>
      <c r="C333" s="6" t="s">
        <v>1187</v>
      </c>
      <c r="D333" s="3">
        <v>38</v>
      </c>
      <c r="E333" t="str">
        <f>VLOOKUP(C333, 自行Original!$A$1:$C$455, 1, FALSE)</f>
        <v>荃灣天主教小學</v>
      </c>
      <c r="F333">
        <f>VLOOKUP(C333, 自行Original!$A$1:$C$455, 3, FALSE)</f>
        <v>45</v>
      </c>
      <c r="H333" t="str">
        <f>LEFT(A333, 2)</f>
        <v>62</v>
      </c>
      <c r="I333" t="str">
        <f>C333</f>
        <v>荃灣天主教小學</v>
      </c>
      <c r="J333">
        <f>IF(F333*2/5=CEILING(F333*2/5, 1), F333*2, F333*2-1)</f>
        <v>90</v>
      </c>
      <c r="K333">
        <f>D333</f>
        <v>38</v>
      </c>
      <c r="L333" t="e">
        <f>VLOOKUP(A333, 借位!$A$1:$D$50, 4, FALSE)</f>
        <v>#N/A</v>
      </c>
      <c r="M333">
        <v>0</v>
      </c>
      <c r="N333" t="b">
        <f>IF(J333&gt;(K333+M333), TRUE, 0)</f>
        <v>1</v>
      </c>
      <c r="O333" s="24">
        <f>(J333-K333)/J333*100</f>
        <v>57.777777777777771</v>
      </c>
      <c r="P333" s="24">
        <f>(J333-(K333+M333))/J333*100</f>
        <v>57.777777777777771</v>
      </c>
      <c r="Q333" t="str">
        <f>"update entity set admitted=" &amp; K333 &amp; " ,vacancy=" &amp; J333 &amp; " where entityid = (select id from entity where name = '" &amp; I333 &amp; "') and year=2015;"</f>
        <v>update entity set admitted=38 ,vacancy=90 where entityid = (select id from entity where name = '荃灣天主教小學') and year=2015;</v>
      </c>
    </row>
    <row r="334" spans="1:17" ht="22.5">
      <c r="A334" s="2">
        <v>7209</v>
      </c>
      <c r="B334" s="6" t="s">
        <v>368</v>
      </c>
      <c r="C334" s="6" t="s">
        <v>1266</v>
      </c>
      <c r="D334" s="3">
        <v>14</v>
      </c>
      <c r="E334" t="str">
        <f>VLOOKUP(C334, 自行Original!$A$1:$C$455, 1, FALSE)</f>
        <v>寶覺分校</v>
      </c>
      <c r="F334">
        <f>VLOOKUP(C334, 自行Original!$A$1:$C$455, 3, FALSE)</f>
        <v>25</v>
      </c>
      <c r="H334" t="str">
        <f>LEFT(A334, 2)</f>
        <v>72</v>
      </c>
      <c r="I334" t="str">
        <f>C334</f>
        <v>寶覺分校</v>
      </c>
      <c r="J334">
        <f>IF(F334*2/5=CEILING(F334*2/5, 1), F334*2, F334*2-1)</f>
        <v>50</v>
      </c>
      <c r="K334">
        <f>D334</f>
        <v>14</v>
      </c>
      <c r="L334">
        <f>VLOOKUP(A334, 借位!$A$1:$D$50, 4, FALSE)</f>
        <v>7</v>
      </c>
      <c r="M334">
        <v>7</v>
      </c>
      <c r="N334" t="b">
        <f>IF(J334&gt;(K334+M334), TRUE, 0)</f>
        <v>1</v>
      </c>
      <c r="O334" s="24">
        <f>(J334-K334)/J334*100</f>
        <v>72</v>
      </c>
      <c r="P334" s="24">
        <f>(J334-(K334+M334))/J334*100</f>
        <v>57.999999999999993</v>
      </c>
      <c r="Q334" t="str">
        <f>"update entity set admitted=" &amp; K334 &amp; " ,vacancy=" &amp; J334 &amp; " where entityid = (select id from entity where name = '" &amp; I334 &amp; "') and year=2015;"</f>
        <v>update entity set admitted=14 ,vacancy=50 where entityid = (select id from entity where name = '寶覺分校') and year=2015;</v>
      </c>
    </row>
    <row r="335" spans="1:17" ht="45">
      <c r="A335" s="2">
        <v>7224</v>
      </c>
      <c r="B335" s="6" t="s">
        <v>383</v>
      </c>
      <c r="C335" s="6" t="s">
        <v>1267</v>
      </c>
      <c r="D335" s="3">
        <v>29</v>
      </c>
      <c r="E335" t="str">
        <f>VLOOKUP(C335, 自行Original!$A$1:$C$455, 1, FALSE)</f>
        <v>嗇色園主辦可銘學校</v>
      </c>
      <c r="F335">
        <f>VLOOKUP(C335, 自行Original!$A$1:$C$455, 3, FALSE)</f>
        <v>50</v>
      </c>
      <c r="H335" t="str">
        <f>LEFT(A335, 2)</f>
        <v>72</v>
      </c>
      <c r="I335" t="str">
        <f>C335</f>
        <v>嗇色園主辦可銘學校</v>
      </c>
      <c r="J335">
        <f>IF(F335*2/5=CEILING(F335*2/5, 1), F335*2, F335*2-1)</f>
        <v>100</v>
      </c>
      <c r="K335">
        <f>D335</f>
        <v>29</v>
      </c>
      <c r="L335">
        <f>VLOOKUP(A335, 借位!$A$1:$D$50, 4, FALSE)</f>
        <v>13</v>
      </c>
      <c r="M335">
        <v>13</v>
      </c>
      <c r="N335" t="b">
        <f>IF(J335&gt;(K335+M335), TRUE, 0)</f>
        <v>1</v>
      </c>
      <c r="O335" s="24">
        <f>(J335-K335)/J335*100</f>
        <v>71</v>
      </c>
      <c r="P335" s="24">
        <f>(J335-(K335+M335))/J335*100</f>
        <v>57.999999999999993</v>
      </c>
      <c r="Q335" t="str">
        <f>"update entity set admitted=" &amp; K335 &amp; " ,vacancy=" &amp; J335 &amp; " where entityid = (select id from entity where name = '" &amp; I335 &amp; "') and year=2015;"</f>
        <v>update entity set admitted=29 ,vacancy=100 where entityid = (select id from entity where name = '嗇色園主辦可銘學校') and year=2015;</v>
      </c>
    </row>
    <row r="336" spans="1:17" ht="22.5">
      <c r="A336" s="2">
        <v>3411</v>
      </c>
      <c r="B336" s="6" t="s">
        <v>135</v>
      </c>
      <c r="C336" s="6" t="s">
        <v>1077</v>
      </c>
      <c r="D336" s="3">
        <v>42</v>
      </c>
      <c r="E336" t="str">
        <f>VLOOKUP(C336, 自行Original!$A$1:$C$455, 1, FALSE)</f>
        <v>農圃道官立小學</v>
      </c>
      <c r="F336">
        <f>VLOOKUP(C336, 自行Original!$A$1:$C$455, 3, FALSE)</f>
        <v>50</v>
      </c>
      <c r="H336" t="str">
        <f>LEFT(A336, 2)</f>
        <v>34</v>
      </c>
      <c r="I336" t="str">
        <f>C336</f>
        <v>農圃道官立小學</v>
      </c>
      <c r="J336">
        <f>IF(F336*2/5=CEILING(F336*2/5, 1), F336*2, F336*2-1)</f>
        <v>100</v>
      </c>
      <c r="K336">
        <f>D336</f>
        <v>42</v>
      </c>
      <c r="L336" t="e">
        <f>VLOOKUP(A336, 借位!$A$1:$D$50, 4, FALSE)</f>
        <v>#N/A</v>
      </c>
      <c r="M336">
        <v>0</v>
      </c>
      <c r="N336" t="b">
        <f>IF(J336&gt;(K336+M336), TRUE, 0)</f>
        <v>1</v>
      </c>
      <c r="O336" s="24">
        <f>(J336-K336)/J336*100</f>
        <v>57.999999999999993</v>
      </c>
      <c r="P336" s="24">
        <f>(J336-(K336+M336))/J336*100</f>
        <v>57.999999999999993</v>
      </c>
      <c r="Q336" t="str">
        <f>"update entity set admitted=" &amp; K336 &amp; " ,vacancy=" &amp; J336 &amp; " where entityid = (select id from entity where name = '" &amp; I336 &amp; "') and year=2015;"</f>
        <v>update entity set admitted=42 ,vacancy=100 where entityid = (select id from entity where name = '農圃道官立小學') and year=2015;</v>
      </c>
    </row>
    <row r="337" spans="1:17" ht="33.75">
      <c r="A337" s="2">
        <v>4111</v>
      </c>
      <c r="B337" s="6" t="s">
        <v>188</v>
      </c>
      <c r="C337" s="6" t="s">
        <v>1447</v>
      </c>
      <c r="D337" s="3">
        <v>42</v>
      </c>
      <c r="E337" t="str">
        <f>VLOOKUP(C337, 自行Original!$A$1:$C$455, 1, FALSE)</f>
        <v>九龍塘天主教華德學校</v>
      </c>
      <c r="F337">
        <f>VLOOKUP(C337, 自行Original!$A$1:$C$455, 3, FALSE)</f>
        <v>50</v>
      </c>
      <c r="H337" t="str">
        <f>LEFT(A337, 2)</f>
        <v>41</v>
      </c>
      <c r="I337" t="str">
        <f>C337</f>
        <v>九龍塘天主教華德學校</v>
      </c>
      <c r="J337">
        <f>IF(F337*2/5=CEILING(F337*2/5, 1), F337*2, F337*2-1)</f>
        <v>100</v>
      </c>
      <c r="K337">
        <f>D337</f>
        <v>42</v>
      </c>
      <c r="L337" t="e">
        <f>VLOOKUP(A337, 借位!$A$1:$D$50, 4, FALSE)</f>
        <v>#N/A</v>
      </c>
      <c r="M337">
        <v>0</v>
      </c>
      <c r="N337" t="b">
        <f>IF(J337&gt;(K337+M337), TRUE, 0)</f>
        <v>1</v>
      </c>
      <c r="O337" s="24">
        <f>(J337-K337)/J337*100</f>
        <v>57.999999999999993</v>
      </c>
      <c r="P337" s="24">
        <f>(J337-(K337+M337))/J337*100</f>
        <v>57.999999999999993</v>
      </c>
      <c r="Q337" t="str">
        <f>"update entity set admitted=" &amp; K337 &amp; " ,vacancy=" &amp; J337 &amp; " where entityid = (select id from entity where name = '" &amp; I337 &amp; "') and year=2015;"</f>
        <v>update entity set admitted=42 ,vacancy=100 where entityid = (select id from entity where name = '九龍塘天主教華德學校') and year=2015;</v>
      </c>
    </row>
    <row r="338" spans="1:17">
      <c r="A338" s="2">
        <v>6203</v>
      </c>
      <c r="B338" s="9" t="s">
        <v>266</v>
      </c>
      <c r="C338" s="9" t="s">
        <v>1199</v>
      </c>
      <c r="D338" s="3">
        <v>63</v>
      </c>
      <c r="E338" t="str">
        <f>VLOOKUP(C338, 自行Original!$A$1:$C$455, 1, FALSE)</f>
        <v>中華基督教會基慧小學（馬灣）</v>
      </c>
      <c r="F338">
        <f>VLOOKUP(C338, 自行Original!$A$1:$C$455, 3, FALSE)</f>
        <v>75</v>
      </c>
      <c r="H338" t="str">
        <f>LEFT(A338, 2)</f>
        <v>62</v>
      </c>
      <c r="I338" t="str">
        <f>C338</f>
        <v>中華基督教會基慧小學（馬灣）</v>
      </c>
      <c r="J338">
        <f>IF(F338*2/5=CEILING(F338*2/5, 1), F338*2, F338*2-1)</f>
        <v>150</v>
      </c>
      <c r="K338">
        <f>D338</f>
        <v>63</v>
      </c>
      <c r="L338" t="e">
        <f>VLOOKUP(A338, 借位!$A$1:$D$50, 4, FALSE)</f>
        <v>#N/A</v>
      </c>
      <c r="M338">
        <v>0</v>
      </c>
      <c r="N338" t="b">
        <f>IF(J338&gt;(K338+M338), TRUE, 0)</f>
        <v>1</v>
      </c>
      <c r="O338" s="24">
        <f>(J338-K338)/J338*100</f>
        <v>57.999999999999993</v>
      </c>
      <c r="P338" s="24">
        <f>(J338-(K338+M338))/J338*100</f>
        <v>57.999999999999993</v>
      </c>
      <c r="Q338" t="str">
        <f>"update entity set admitted=" &amp; K338 &amp; " ,vacancy=" &amp; J338 &amp; " where entityid = (select id from entity where name = '" &amp; I338 &amp; "') and year=2015;"</f>
        <v>update entity set admitted=63 ,vacancy=150 where entityid = (select id from entity where name = '中華基督教會基慧小學（馬灣）') and year=2015;</v>
      </c>
    </row>
    <row r="339" spans="1:17" ht="22.5">
      <c r="A339" s="2">
        <v>7004</v>
      </c>
      <c r="B339" s="6" t="s">
        <v>329</v>
      </c>
      <c r="C339" s="6" t="s">
        <v>1249</v>
      </c>
      <c r="D339" s="3">
        <v>42</v>
      </c>
      <c r="E339" t="str">
        <f>VLOOKUP(C339, 自行Original!$A$1:$C$455, 1, FALSE)</f>
        <v>屯門官立小學</v>
      </c>
      <c r="F339">
        <f>VLOOKUP(C339, 自行Original!$A$1:$C$455, 3, FALSE)</f>
        <v>50</v>
      </c>
      <c r="H339" t="str">
        <f>LEFT(A339, 2)</f>
        <v>70</v>
      </c>
      <c r="I339" t="str">
        <f>C339</f>
        <v>屯門官立小學</v>
      </c>
      <c r="J339">
        <f>IF(F339*2/5=CEILING(F339*2/5, 1), F339*2, F339*2-1)</f>
        <v>100</v>
      </c>
      <c r="K339">
        <f>D339</f>
        <v>42</v>
      </c>
      <c r="L339" t="e">
        <f>VLOOKUP(A339, 借位!$A$1:$D$50, 4, FALSE)</f>
        <v>#N/A</v>
      </c>
      <c r="M339">
        <v>0</v>
      </c>
      <c r="N339" t="b">
        <f>IF(J339&gt;(K339+M339), TRUE, 0)</f>
        <v>1</v>
      </c>
      <c r="O339" s="24">
        <f>(J339-K339)/J339*100</f>
        <v>57.999999999999993</v>
      </c>
      <c r="P339" s="24">
        <f>(J339-(K339+M339))/J339*100</f>
        <v>57.999999999999993</v>
      </c>
      <c r="Q339" t="str">
        <f>"update entity set admitted=" &amp; K339 &amp; " ,vacancy=" &amp; J339 &amp; " where entityid = (select id from entity where name = '" &amp; I339 &amp; "') and year=2015;"</f>
        <v>update entity set admitted=42 ,vacancy=100 where entityid = (select id from entity where name = '屯門官立小學') and year=2015;</v>
      </c>
    </row>
    <row r="340" spans="1:17" ht="45">
      <c r="A340" s="2">
        <v>7014</v>
      </c>
      <c r="B340" s="6" t="s">
        <v>339</v>
      </c>
      <c r="C340" s="6" t="s">
        <v>1247</v>
      </c>
      <c r="D340" s="3">
        <v>42</v>
      </c>
      <c r="E340" t="str">
        <f>VLOOKUP(C340, 自行Original!$A$1:$C$455, 1, FALSE)</f>
        <v>中華基督教會蒙黃花沃紀念小學</v>
      </c>
      <c r="F340">
        <f>VLOOKUP(C340, 自行Original!$A$1:$C$455, 3, FALSE)</f>
        <v>50</v>
      </c>
      <c r="H340" t="str">
        <f>LEFT(A340, 2)</f>
        <v>70</v>
      </c>
      <c r="I340" t="str">
        <f>C340</f>
        <v>中華基督教會蒙黃花沃紀念小學</v>
      </c>
      <c r="J340">
        <f>IF(F340*2/5=CEILING(F340*2/5, 1), F340*2, F340*2-1)</f>
        <v>100</v>
      </c>
      <c r="K340">
        <f>D340</f>
        <v>42</v>
      </c>
      <c r="L340" t="e">
        <f>VLOOKUP(A340, 借位!$A$1:$D$50, 4, FALSE)</f>
        <v>#N/A</v>
      </c>
      <c r="M340">
        <v>0</v>
      </c>
      <c r="N340" t="b">
        <f>IF(J340&gt;(K340+M340), TRUE, 0)</f>
        <v>1</v>
      </c>
      <c r="O340" s="24">
        <f>(J340-K340)/J340*100</f>
        <v>57.999999999999993</v>
      </c>
      <c r="P340" s="24">
        <f>(J340-(K340+M340))/J340*100</f>
        <v>57.999999999999993</v>
      </c>
      <c r="Q340" t="str">
        <f>"update entity set admitted=" &amp; K340 &amp; " ,vacancy=" &amp; J340 &amp; " where entityid = (select id from entity where name = '" &amp; I340 &amp; "') and year=2015;"</f>
        <v>update entity set admitted=42 ,vacancy=100 where entityid = (select id from entity where name = '中華基督教會蒙黃花沃紀念小學') and year=2015;</v>
      </c>
    </row>
    <row r="341" spans="1:17" ht="45">
      <c r="A341" s="2">
        <v>7016</v>
      </c>
      <c r="B341" s="6" t="s">
        <v>341</v>
      </c>
      <c r="C341" s="6" t="s">
        <v>1251</v>
      </c>
      <c r="D341" s="3">
        <v>42</v>
      </c>
      <c r="E341" t="str">
        <f>VLOOKUP(C341, 自行Original!$A$1:$C$455, 1, FALSE)</f>
        <v>道教青松小學（湖景邨）</v>
      </c>
      <c r="F341">
        <f>VLOOKUP(C341, 自行Original!$A$1:$C$455, 3, FALSE)</f>
        <v>50</v>
      </c>
      <c r="H341" t="str">
        <f>LEFT(A341, 2)</f>
        <v>70</v>
      </c>
      <c r="I341" t="str">
        <f>C341</f>
        <v>道教青松小學（湖景邨）</v>
      </c>
      <c r="J341">
        <f>IF(F341*2/5=CEILING(F341*2/5, 1), F341*2, F341*2-1)</f>
        <v>100</v>
      </c>
      <c r="K341">
        <f>D341</f>
        <v>42</v>
      </c>
      <c r="L341" t="e">
        <f>VLOOKUP(A341, 借位!$A$1:$D$50, 4, FALSE)</f>
        <v>#N/A</v>
      </c>
      <c r="M341">
        <v>0</v>
      </c>
      <c r="N341" t="b">
        <f>IF(J341&gt;(K341+M341), TRUE, 0)</f>
        <v>1</v>
      </c>
      <c r="O341" s="24">
        <f>(J341-K341)/J341*100</f>
        <v>57.999999999999993</v>
      </c>
      <c r="P341" s="24">
        <f>(J341-(K341+M341))/J341*100</f>
        <v>57.999999999999993</v>
      </c>
      <c r="Q341" t="str">
        <f>"update entity set admitted=" &amp; K341 &amp; " ,vacancy=" &amp; J341 &amp; " where entityid = (select id from entity where name = '" &amp; I341 &amp; "') and year=2015;"</f>
        <v>update entity set admitted=42 ,vacancy=100 where entityid = (select id from entity where name = '道教青松小學（湖景邨）') and year=2015;</v>
      </c>
    </row>
    <row r="342" spans="1:17" ht="22.5">
      <c r="A342" s="2">
        <v>7101</v>
      </c>
      <c r="B342" s="6" t="s">
        <v>345</v>
      </c>
      <c r="C342" s="6" t="s">
        <v>1262</v>
      </c>
      <c r="D342" s="3">
        <v>21</v>
      </c>
      <c r="E342" t="str">
        <f>VLOOKUP(C342, 自行Original!$A$1:$C$455, 1, FALSE)</f>
        <v>中華基督教會拔臣小學</v>
      </c>
      <c r="F342">
        <f>VLOOKUP(C342, 自行Original!$A$1:$C$455, 3, FALSE)</f>
        <v>25</v>
      </c>
      <c r="H342" t="str">
        <f>LEFT(A342, 2)</f>
        <v>71</v>
      </c>
      <c r="I342" t="str">
        <f>C342</f>
        <v>中華基督教會拔臣小學</v>
      </c>
      <c r="J342">
        <f>IF(F342*2/5=CEILING(F342*2/5, 1), F342*2, F342*2-1)</f>
        <v>50</v>
      </c>
      <c r="K342">
        <f>D342</f>
        <v>21</v>
      </c>
      <c r="L342" t="e">
        <f>VLOOKUP(A342, 借位!$A$1:$D$50, 4, FALSE)</f>
        <v>#N/A</v>
      </c>
      <c r="M342">
        <v>0</v>
      </c>
      <c r="N342" t="b">
        <f>IF(J342&gt;(K342+M342), TRUE, 0)</f>
        <v>1</v>
      </c>
      <c r="O342" s="24">
        <f>(J342-K342)/J342*100</f>
        <v>57.999999999999993</v>
      </c>
      <c r="P342" s="24">
        <f>(J342-(K342+M342))/J342*100</f>
        <v>57.999999999999993</v>
      </c>
      <c r="Q342" t="str">
        <f>"update entity set admitted=" &amp; K342 &amp; " ,vacancy=" &amp; J342 &amp; " where entityid = (select id from entity where name = '" &amp; I342 &amp; "') and year=2015;"</f>
        <v>update entity set admitted=21 ,vacancy=50 where entityid = (select id from entity where name = '中華基督教會拔臣小學') and year=2015;</v>
      </c>
    </row>
    <row r="343" spans="1:17" ht="22.5">
      <c r="A343" s="2">
        <v>7102</v>
      </c>
      <c r="B343" s="6" t="s">
        <v>346</v>
      </c>
      <c r="C343" s="6" t="s">
        <v>1253</v>
      </c>
      <c r="D343" s="3">
        <v>42</v>
      </c>
      <c r="E343" t="str">
        <f>VLOOKUP(C343, 自行Original!$A$1:$C$455, 1, FALSE)</f>
        <v>青山天主教小學</v>
      </c>
      <c r="F343">
        <f>VLOOKUP(C343, 自行Original!$A$1:$C$455, 3, FALSE)</f>
        <v>50</v>
      </c>
      <c r="H343" t="str">
        <f>LEFT(A343, 2)</f>
        <v>71</v>
      </c>
      <c r="I343" t="str">
        <f>C343</f>
        <v>青山天主教小學</v>
      </c>
      <c r="J343">
        <f>IF(F343*2/5=CEILING(F343*2/5, 1), F343*2, F343*2-1)</f>
        <v>100</v>
      </c>
      <c r="K343">
        <f>D343</f>
        <v>42</v>
      </c>
      <c r="L343" t="e">
        <f>VLOOKUP(A343, 借位!$A$1:$D$50, 4, FALSE)</f>
        <v>#N/A</v>
      </c>
      <c r="M343">
        <v>0</v>
      </c>
      <c r="N343" t="b">
        <f>IF(J343&gt;(K343+M343), TRUE, 0)</f>
        <v>1</v>
      </c>
      <c r="O343" s="24">
        <f>(J343-K343)/J343*100</f>
        <v>57.999999999999993</v>
      </c>
      <c r="P343" s="24">
        <f>(J343-(K343+M343))/J343*100</f>
        <v>57.999999999999993</v>
      </c>
      <c r="Q343" t="str">
        <f>"update entity set admitted=" &amp; K343 &amp; " ,vacancy=" &amp; J343 &amp; " where entityid = (select id from entity where name = '" &amp; I343 &amp; "') and year=2015;"</f>
        <v>update entity set admitted=42 ,vacancy=100 where entityid = (select id from entity where name = '青山天主教小學') and year=2015;</v>
      </c>
    </row>
    <row r="344" spans="1:17" ht="22.5">
      <c r="A344" s="2">
        <v>7104</v>
      </c>
      <c r="B344" s="6" t="s">
        <v>348</v>
      </c>
      <c r="C344" s="6" t="s">
        <v>1252</v>
      </c>
      <c r="D344" s="3">
        <v>42</v>
      </c>
      <c r="E344" t="str">
        <f>VLOOKUP(C344, 自行Original!$A$1:$C$455, 1, FALSE)</f>
        <v>興德學校</v>
      </c>
      <c r="F344">
        <f>VLOOKUP(C344, 自行Original!$A$1:$C$455, 3, FALSE)</f>
        <v>50</v>
      </c>
      <c r="H344" t="str">
        <f>LEFT(A344, 2)</f>
        <v>71</v>
      </c>
      <c r="I344" t="str">
        <f>C344</f>
        <v>興德學校</v>
      </c>
      <c r="J344">
        <f>IF(F344*2/5=CEILING(F344*2/5, 1), F344*2, F344*2-1)</f>
        <v>100</v>
      </c>
      <c r="K344">
        <f>D344</f>
        <v>42</v>
      </c>
      <c r="L344" t="e">
        <f>VLOOKUP(A344, 借位!$A$1:$D$50, 4, FALSE)</f>
        <v>#N/A</v>
      </c>
      <c r="M344">
        <v>0</v>
      </c>
      <c r="N344" t="b">
        <f>IF(J344&gt;(K344+M344), TRUE, 0)</f>
        <v>1</v>
      </c>
      <c r="O344" s="24">
        <f>(J344-K344)/J344*100</f>
        <v>57.999999999999993</v>
      </c>
      <c r="P344" s="24">
        <f>(J344-(K344+M344))/J344*100</f>
        <v>57.999999999999993</v>
      </c>
      <c r="Q344" t="str">
        <f>"update entity set admitted=" &amp; K344 &amp; " ,vacancy=" &amp; J344 &amp; " where entityid = (select id from entity where name = '" &amp; I344 &amp; "') and year=2015;"</f>
        <v>update entity set admitted=42 ,vacancy=100 where entityid = (select id from entity where name = '興德學校') and year=2015;</v>
      </c>
    </row>
    <row r="345" spans="1:17" ht="22.5">
      <c r="A345" s="2">
        <v>7111</v>
      </c>
      <c r="B345" s="6" t="s">
        <v>355</v>
      </c>
      <c r="C345" s="6" t="s">
        <v>1261</v>
      </c>
      <c r="D345" s="3">
        <v>42</v>
      </c>
      <c r="E345" t="str">
        <f>VLOOKUP(C345, 自行Original!$A$1:$C$455, 1, FALSE)</f>
        <v>仁濟醫院何式南小學</v>
      </c>
      <c r="F345">
        <f>VLOOKUP(C345, 自行Original!$A$1:$C$455, 3, FALSE)</f>
        <v>50</v>
      </c>
      <c r="H345" t="str">
        <f>LEFT(A345, 2)</f>
        <v>71</v>
      </c>
      <c r="I345" t="str">
        <f>C345</f>
        <v>仁濟醫院何式南小學</v>
      </c>
      <c r="J345">
        <f>IF(F345*2/5=CEILING(F345*2/5, 1), F345*2, F345*2-1)</f>
        <v>100</v>
      </c>
      <c r="K345">
        <f>D345</f>
        <v>42</v>
      </c>
      <c r="L345" t="e">
        <f>VLOOKUP(A345, 借位!$A$1:$D$50, 4, FALSE)</f>
        <v>#N/A</v>
      </c>
      <c r="M345">
        <v>0</v>
      </c>
      <c r="N345" t="b">
        <f>IF(J345&gt;(K345+M345), TRUE, 0)</f>
        <v>1</v>
      </c>
      <c r="O345" s="24">
        <f>(J345-K345)/J345*100</f>
        <v>57.999999999999993</v>
      </c>
      <c r="P345" s="24">
        <f>(J345-(K345+M345))/J345*100</f>
        <v>57.999999999999993</v>
      </c>
      <c r="Q345" t="str">
        <f>"update entity set admitted=" &amp; K345 &amp; " ,vacancy=" &amp; J345 &amp; " where entityid = (select id from entity where name = '" &amp; I345 &amp; "') and year=2015;"</f>
        <v>update entity set admitted=42 ,vacancy=100 where entityid = (select id from entity where name = '仁濟醫院何式南小學') and year=2015;</v>
      </c>
    </row>
    <row r="346" spans="1:17" ht="22.5">
      <c r="A346" s="2">
        <v>8008</v>
      </c>
      <c r="B346" s="6" t="s">
        <v>432</v>
      </c>
      <c r="C346" s="6" t="s">
        <v>1317</v>
      </c>
      <c r="D346" s="3">
        <v>21</v>
      </c>
      <c r="E346" t="str">
        <f>VLOOKUP(C346, 自行Original!$A$1:$C$455, 1, FALSE)</f>
        <v>金錢村何東學校</v>
      </c>
      <c r="F346">
        <f>VLOOKUP(C346, 自行Original!$A$1:$C$455, 3, FALSE)</f>
        <v>25</v>
      </c>
      <c r="H346" t="str">
        <f>LEFT(A346, 2)</f>
        <v>80</v>
      </c>
      <c r="I346" t="str">
        <f>C346</f>
        <v>金錢村何東學校</v>
      </c>
      <c r="J346">
        <f>IF(F346*2/5=CEILING(F346*2/5, 1), F346*2, F346*2-1)</f>
        <v>50</v>
      </c>
      <c r="K346">
        <f>D346</f>
        <v>21</v>
      </c>
      <c r="L346" t="e">
        <f>VLOOKUP(A346, 借位!$A$1:$D$50, 4, FALSE)</f>
        <v>#N/A</v>
      </c>
      <c r="M346">
        <v>0</v>
      </c>
      <c r="N346" t="b">
        <f>IF(J346&gt;(K346+M346), TRUE, 0)</f>
        <v>1</v>
      </c>
      <c r="O346" s="24">
        <f>(J346-K346)/J346*100</f>
        <v>57.999999999999993</v>
      </c>
      <c r="P346" s="24">
        <f>(J346-(K346+M346))/J346*100</f>
        <v>57.999999999999993</v>
      </c>
      <c r="Q346" t="str">
        <f>"update entity set admitted=" &amp; K346 &amp; " ,vacancy=" &amp; J346 &amp; " where entityid = (select id from entity where name = '" &amp; I346 &amp; "') and year=2015;"</f>
        <v>update entity set admitted=21 ,vacancy=50 where entityid = (select id from entity where name = '金錢村何東學校') and year=2015;</v>
      </c>
    </row>
    <row r="347" spans="1:17" ht="22.5">
      <c r="A347" s="2">
        <v>8103</v>
      </c>
      <c r="B347" s="6" t="s">
        <v>441</v>
      </c>
      <c r="C347" s="6" t="s">
        <v>1329</v>
      </c>
      <c r="D347" s="3">
        <v>42</v>
      </c>
      <c r="E347" t="str">
        <f>VLOOKUP(C347, 自行Original!$A$1:$C$455, 1, FALSE)</f>
        <v>粉嶺官立小學</v>
      </c>
      <c r="F347">
        <f>VLOOKUP(C347, 自行Original!$A$1:$C$455, 3, FALSE)</f>
        <v>50</v>
      </c>
      <c r="H347" t="str">
        <f>LEFT(A347, 2)</f>
        <v>81</v>
      </c>
      <c r="I347" t="str">
        <f>C347</f>
        <v>粉嶺官立小學</v>
      </c>
      <c r="J347">
        <f>IF(F347*2/5=CEILING(F347*2/5, 1), F347*2, F347*2-1)</f>
        <v>100</v>
      </c>
      <c r="K347">
        <f>D347</f>
        <v>42</v>
      </c>
      <c r="L347" t="e">
        <f>VLOOKUP(A347, 借位!$A$1:$D$50, 4, FALSE)</f>
        <v>#N/A</v>
      </c>
      <c r="M347">
        <v>0</v>
      </c>
      <c r="N347" t="b">
        <f>IF(J347&gt;(K347+M347), TRUE, 0)</f>
        <v>1</v>
      </c>
      <c r="O347" s="24">
        <f>(J347-K347)/J347*100</f>
        <v>57.999999999999993</v>
      </c>
      <c r="P347" s="24">
        <f>(J347-(K347+M347))/J347*100</f>
        <v>57.999999999999993</v>
      </c>
      <c r="Q347" t="str">
        <f>"update entity set admitted=" &amp; K347 &amp; " ,vacancy=" &amp; J347 &amp; " where entityid = (select id from entity where name = '" &amp; I347 &amp; "') and year=2015;"</f>
        <v>update entity set admitted=42 ,vacancy=100 where entityid = (select id from entity where name = '粉嶺官立小學') and year=2015;</v>
      </c>
    </row>
    <row r="348" spans="1:17" ht="33.75">
      <c r="A348" s="2">
        <v>8112</v>
      </c>
      <c r="B348" s="6" t="s">
        <v>450</v>
      </c>
      <c r="C348" s="6" t="s">
        <v>1333</v>
      </c>
      <c r="D348" s="3">
        <v>42</v>
      </c>
      <c r="E348" t="str">
        <f>VLOOKUP(C348, 自行Original!$A$1:$C$455, 1, FALSE)</f>
        <v>基督教粉嶺神召會小學</v>
      </c>
      <c r="F348">
        <f>VLOOKUP(C348, 自行Original!$A$1:$C$455, 3, FALSE)</f>
        <v>50</v>
      </c>
      <c r="H348" t="str">
        <f>LEFT(A348, 2)</f>
        <v>81</v>
      </c>
      <c r="I348" t="str">
        <f>C348</f>
        <v>基督教粉嶺神召會小學</v>
      </c>
      <c r="J348">
        <f>IF(F348*2/5=CEILING(F348*2/5, 1), F348*2, F348*2-1)</f>
        <v>100</v>
      </c>
      <c r="K348">
        <f>D348</f>
        <v>42</v>
      </c>
      <c r="L348" t="e">
        <f>VLOOKUP(A348, 借位!$A$1:$D$50, 4, FALSE)</f>
        <v>#N/A</v>
      </c>
      <c r="M348">
        <v>0</v>
      </c>
      <c r="N348" t="b">
        <f>IF(J348&gt;(K348+M348), TRUE, 0)</f>
        <v>1</v>
      </c>
      <c r="O348" s="24">
        <f>(J348-K348)/J348*100</f>
        <v>57.999999999999993</v>
      </c>
      <c r="P348" s="24">
        <f>(J348-(K348+M348))/J348*100</f>
        <v>57.999999999999993</v>
      </c>
      <c r="Q348" t="str">
        <f>"update entity set admitted=" &amp; K348 &amp; " ,vacancy=" &amp; J348 &amp; " where entityid = (select id from entity where name = '" &amp; I348 &amp; "') and year=2015;"</f>
        <v>update entity set admitted=42 ,vacancy=100 where entityid = (select id from entity where name = '基督教粉嶺神召會小學') and year=2015;</v>
      </c>
    </row>
    <row r="349" spans="1:17" ht="45">
      <c r="A349" s="2">
        <v>8402</v>
      </c>
      <c r="B349" s="6" t="s">
        <v>456</v>
      </c>
      <c r="C349" s="6" t="s">
        <v>1339</v>
      </c>
      <c r="D349" s="3">
        <v>42</v>
      </c>
      <c r="E349" t="str">
        <f>VLOOKUP(C349, 自行Original!$A$1:$C$455, 1, FALSE)</f>
        <v>香港道教聯合會雲泉吳禮和紀念學校</v>
      </c>
      <c r="F349">
        <f>VLOOKUP(C349, 自行Original!$A$1:$C$455, 3, FALSE)</f>
        <v>50</v>
      </c>
      <c r="H349" t="str">
        <f>LEFT(A349, 2)</f>
        <v>84</v>
      </c>
      <c r="I349" t="str">
        <f>C349</f>
        <v>香港道教聯合會雲泉吳禮和紀念學校</v>
      </c>
      <c r="J349">
        <f>IF(F349*2/5=CEILING(F349*2/5, 1), F349*2, F349*2-1)</f>
        <v>100</v>
      </c>
      <c r="K349">
        <f>D349</f>
        <v>42</v>
      </c>
      <c r="L349" t="e">
        <f>VLOOKUP(A349, 借位!$A$1:$D$50, 4, FALSE)</f>
        <v>#N/A</v>
      </c>
      <c r="M349">
        <v>0</v>
      </c>
      <c r="N349" t="b">
        <f>IF(J349&gt;(K349+M349), TRUE, 0)</f>
        <v>1</v>
      </c>
      <c r="O349" s="24">
        <f>(J349-K349)/J349*100</f>
        <v>57.999999999999993</v>
      </c>
      <c r="P349" s="24">
        <f>(J349-(K349+M349))/J349*100</f>
        <v>57.999999999999993</v>
      </c>
      <c r="Q349" t="str">
        <f>"update entity set admitted=" &amp; K349 &amp; " ,vacancy=" &amp; J349 &amp; " where entityid = (select id from entity where name = '" &amp; I349 &amp; "') and year=2015;"</f>
        <v>update entity set admitted=42 ,vacancy=100 where entityid = (select id from entity where name = '香港道教聯合會雲泉吳禮和紀念學校') and year=2015;</v>
      </c>
    </row>
    <row r="350" spans="1:17" ht="33.75">
      <c r="A350" s="2">
        <v>7202</v>
      </c>
      <c r="B350" s="6" t="s">
        <v>361</v>
      </c>
      <c r="C350" s="6" t="s">
        <v>1286</v>
      </c>
      <c r="D350" s="3">
        <v>36</v>
      </c>
      <c r="E350" t="str">
        <f>VLOOKUP(C350, 自行Original!$A$1:$C$455, 1, FALSE)</f>
        <v>樂善堂梁銶琚學校（分校）</v>
      </c>
      <c r="F350">
        <f>VLOOKUP(C350, 自行Original!$A$1:$C$455, 3, FALSE)</f>
        <v>63</v>
      </c>
      <c r="H350" t="str">
        <f>LEFT(A350, 2)</f>
        <v>72</v>
      </c>
      <c r="I350" t="str">
        <f>C350</f>
        <v>樂善堂梁銶琚學校（分校）</v>
      </c>
      <c r="J350">
        <f>IF(F350*2/5=CEILING(F350*2/5, 1), F350*2, F350*2-1)</f>
        <v>125</v>
      </c>
      <c r="K350">
        <f>D350</f>
        <v>36</v>
      </c>
      <c r="L350">
        <f>VLOOKUP(A350, 借位!$A$1:$D$50, 4, FALSE)</f>
        <v>16</v>
      </c>
      <c r="M350">
        <v>16</v>
      </c>
      <c r="N350" t="b">
        <f>IF(J350&gt;(K350+M350), TRUE, 0)</f>
        <v>1</v>
      </c>
      <c r="O350" s="24">
        <f>(J350-K350)/J350*100</f>
        <v>71.2</v>
      </c>
      <c r="P350" s="24">
        <f>(J350-(K350+M350))/J350*100</f>
        <v>58.4</v>
      </c>
      <c r="Q350" t="str">
        <f>"update entity set admitted=" &amp; K350 &amp; " ,vacancy=" &amp; J350 &amp; " where entityid = (select id from entity where name = '" &amp; I350 &amp; "') and year=2015;"</f>
        <v>update entity set admitted=36 ,vacancy=125 where entityid = (select id from entity where name = '樂善堂梁銶琚學校（分校）') and year=2015;</v>
      </c>
    </row>
    <row r="351" spans="1:17" ht="33.75">
      <c r="A351" s="2">
        <v>7203</v>
      </c>
      <c r="B351" s="6" t="s">
        <v>362</v>
      </c>
      <c r="C351" s="6" t="s">
        <v>1285</v>
      </c>
      <c r="D351" s="3">
        <v>36</v>
      </c>
      <c r="E351" t="str">
        <f>VLOOKUP(C351, 自行Original!$A$1:$C$455, 1, FALSE)</f>
        <v>香港學生輔助會小學</v>
      </c>
      <c r="F351">
        <f>VLOOKUP(C351, 自行Original!$A$1:$C$455, 3, FALSE)</f>
        <v>63</v>
      </c>
      <c r="H351" t="str">
        <f>LEFT(A351, 2)</f>
        <v>72</v>
      </c>
      <c r="I351" t="str">
        <f>C351</f>
        <v>香港學生輔助會小學</v>
      </c>
      <c r="J351">
        <f>IF(F351*2/5=CEILING(F351*2/5, 1), F351*2, F351*2-1)</f>
        <v>125</v>
      </c>
      <c r="K351">
        <f>D351</f>
        <v>36</v>
      </c>
      <c r="L351">
        <f>VLOOKUP(A351, 借位!$A$1:$D$50, 4, FALSE)</f>
        <v>16</v>
      </c>
      <c r="M351">
        <v>16</v>
      </c>
      <c r="N351" t="b">
        <f>IF(J351&gt;(K351+M351), TRUE, 0)</f>
        <v>1</v>
      </c>
      <c r="O351" s="24">
        <f>(J351-K351)/J351*100</f>
        <v>71.2</v>
      </c>
      <c r="P351" s="24">
        <f>(J351-(K351+M351))/J351*100</f>
        <v>58.4</v>
      </c>
      <c r="Q351" t="str">
        <f>"update entity set admitted=" &amp; K351 &amp; " ,vacancy=" &amp; J351 &amp; " where entityid = (select id from entity where name = '" &amp; I351 &amp; "') and year=2015;"</f>
        <v>update entity set admitted=36 ,vacancy=125 where entityid = (select id from entity where name = '香港學生輔助會小學') and year=2015;</v>
      </c>
    </row>
    <row r="352" spans="1:17" ht="33.75">
      <c r="A352" s="2">
        <v>7206</v>
      </c>
      <c r="B352" s="6" t="s">
        <v>365</v>
      </c>
      <c r="C352" s="6" t="s">
        <v>1288</v>
      </c>
      <c r="D352" s="3">
        <v>36</v>
      </c>
      <c r="E352" t="str">
        <f>VLOOKUP(C352, 自行Original!$A$1:$C$455, 1, FALSE)</f>
        <v>元朗公立中學校友會英業小學</v>
      </c>
      <c r="F352">
        <f>VLOOKUP(C352, 自行Original!$A$1:$C$455, 3, FALSE)</f>
        <v>63</v>
      </c>
      <c r="H352" t="str">
        <f>LEFT(A352, 2)</f>
        <v>72</v>
      </c>
      <c r="I352" t="str">
        <f>C352</f>
        <v>元朗公立中學校友會英業小學</v>
      </c>
      <c r="J352">
        <f>IF(F352*2/5=CEILING(F352*2/5, 1), F352*2, F352*2-1)</f>
        <v>125</v>
      </c>
      <c r="K352">
        <f>D352</f>
        <v>36</v>
      </c>
      <c r="L352">
        <f>VLOOKUP(A352, 借位!$A$1:$D$50, 4, FALSE)</f>
        <v>16</v>
      </c>
      <c r="M352">
        <v>16</v>
      </c>
      <c r="N352" t="b">
        <f>IF(J352&gt;(K352+M352), TRUE, 0)</f>
        <v>1</v>
      </c>
      <c r="O352" s="24">
        <f>(J352-K352)/J352*100</f>
        <v>71.2</v>
      </c>
      <c r="P352" s="24">
        <f>(J352-(K352+M352))/J352*100</f>
        <v>58.4</v>
      </c>
      <c r="Q352" t="str">
        <f>"update entity set admitted=" &amp; K352 &amp; " ,vacancy=" &amp; J352 &amp; " where entityid = (select id from entity where name = '" &amp; I352 &amp; "') and year=2015;"</f>
        <v>update entity set admitted=36 ,vacancy=125 where entityid = (select id from entity where name = '元朗公立中學校友會英業小學') and year=2015;</v>
      </c>
    </row>
    <row r="353" spans="1:17" ht="33.75">
      <c r="A353" s="2">
        <v>7215</v>
      </c>
      <c r="B353" s="6" t="s">
        <v>374</v>
      </c>
      <c r="C353" s="6" t="s">
        <v>1281</v>
      </c>
      <c r="D353" s="3">
        <v>36</v>
      </c>
      <c r="E353" t="str">
        <f>VLOOKUP(C353, 自行Original!$A$1:$C$455, 1, FALSE)</f>
        <v>香港普通話研習社科技創意小學</v>
      </c>
      <c r="F353">
        <f>VLOOKUP(C353, 自行Original!$A$1:$C$455, 3, FALSE)</f>
        <v>63</v>
      </c>
      <c r="H353" t="str">
        <f>LEFT(A353, 2)</f>
        <v>72</v>
      </c>
      <c r="I353" t="str">
        <f>C353</f>
        <v>香港普通話研習社科技創意小學</v>
      </c>
      <c r="J353">
        <f>IF(F353*2/5=CEILING(F353*2/5, 1), F353*2, F353*2-1)</f>
        <v>125</v>
      </c>
      <c r="K353">
        <f>D353</f>
        <v>36</v>
      </c>
      <c r="L353">
        <f>VLOOKUP(A353, 借位!$A$1:$D$50, 4, FALSE)</f>
        <v>16</v>
      </c>
      <c r="M353">
        <v>16</v>
      </c>
      <c r="N353" t="b">
        <f>IF(J353&gt;(K353+M353), TRUE, 0)</f>
        <v>1</v>
      </c>
      <c r="O353" s="24">
        <f>(J353-K353)/J353*100</f>
        <v>71.2</v>
      </c>
      <c r="P353" s="24">
        <f>(J353-(K353+M353))/J353*100</f>
        <v>58.4</v>
      </c>
      <c r="Q353" t="str">
        <f>"update entity set admitted=" &amp; K353 &amp; " ,vacancy=" &amp; J353 &amp; " where entityid = (select id from entity where name = '" &amp; I353 &amp; "') and year=2015;"</f>
        <v>update entity set admitted=36 ,vacancy=125 where entityid = (select id from entity where name = '香港普通話研習社科技創意小學') and year=2015;</v>
      </c>
    </row>
    <row r="354" spans="1:17" ht="22.5">
      <c r="A354" s="2">
        <v>7216</v>
      </c>
      <c r="B354" s="6" t="s">
        <v>375</v>
      </c>
      <c r="C354" s="6" t="s">
        <v>1280</v>
      </c>
      <c r="D354" s="3">
        <v>36</v>
      </c>
      <c r="E354" t="str">
        <f>VLOOKUP(C354, 自行Original!$A$1:$C$455, 1, FALSE)</f>
        <v>中華基督教青年會小學</v>
      </c>
      <c r="F354">
        <f>VLOOKUP(C354, 自行Original!$A$1:$C$455, 3, FALSE)</f>
        <v>63</v>
      </c>
      <c r="H354" t="str">
        <f>LEFT(A354, 2)</f>
        <v>72</v>
      </c>
      <c r="I354" t="str">
        <f>C354</f>
        <v>中華基督教青年會小學</v>
      </c>
      <c r="J354">
        <f>IF(F354*2/5=CEILING(F354*2/5, 1), F354*2, F354*2-1)</f>
        <v>125</v>
      </c>
      <c r="K354">
        <f>D354</f>
        <v>36</v>
      </c>
      <c r="L354">
        <f>VLOOKUP(A354, 借位!$A$1:$D$50, 4, FALSE)</f>
        <v>16</v>
      </c>
      <c r="M354">
        <v>16</v>
      </c>
      <c r="N354" t="b">
        <f>IF(J354&gt;(K354+M354), TRUE, 0)</f>
        <v>1</v>
      </c>
      <c r="O354" s="24">
        <f>(J354-K354)/J354*100</f>
        <v>71.2</v>
      </c>
      <c r="P354" s="24">
        <f>(J354-(K354+M354))/J354*100</f>
        <v>58.4</v>
      </c>
      <c r="Q354" t="str">
        <f>"update entity set admitted=" &amp; K354 &amp; " ,vacancy=" &amp; J354 &amp; " where entityid = (select id from entity where name = '" &amp; I354 &amp; "') and year=2015;"</f>
        <v>update entity set admitted=36 ,vacancy=125 where entityid = (select id from entity where name = '中華基督教青年會小學') and year=2015;</v>
      </c>
    </row>
    <row r="355" spans="1:17" ht="22.5">
      <c r="A355" s="2">
        <v>6215</v>
      </c>
      <c r="B355" s="6" t="s">
        <v>278</v>
      </c>
      <c r="C355" s="6" t="s">
        <v>1193</v>
      </c>
      <c r="D355" s="3">
        <v>52</v>
      </c>
      <c r="E355" t="str">
        <f>VLOOKUP(C355, 自行Original!$A$1:$C$455, 1, FALSE)</f>
        <v>海壩街官立小學</v>
      </c>
      <c r="F355">
        <f>VLOOKUP(C355, 自行Original!$A$1:$C$455, 3, FALSE)</f>
        <v>63</v>
      </c>
      <c r="H355" t="str">
        <f>LEFT(A355, 2)</f>
        <v>62</v>
      </c>
      <c r="I355" t="str">
        <f>C355</f>
        <v>海壩街官立小學</v>
      </c>
      <c r="J355">
        <f>IF(F355*2/5=CEILING(F355*2/5, 1), F355*2, F355*2-1)</f>
        <v>125</v>
      </c>
      <c r="K355">
        <f>D355</f>
        <v>52</v>
      </c>
      <c r="L355" t="e">
        <f>VLOOKUP(A355, 借位!$A$1:$D$50, 4, FALSE)</f>
        <v>#N/A</v>
      </c>
      <c r="M355">
        <v>0</v>
      </c>
      <c r="N355" t="b">
        <f>IF(J355&gt;(K355+M355), TRUE, 0)</f>
        <v>1</v>
      </c>
      <c r="O355" s="24">
        <f>(J355-K355)/J355*100</f>
        <v>58.4</v>
      </c>
      <c r="P355" s="24">
        <f>(J355-(K355+M355))/J355*100</f>
        <v>58.4</v>
      </c>
      <c r="Q355" t="str">
        <f>"update entity set admitted=" &amp; K355 &amp; " ,vacancy=" &amp; J355 &amp; " where entityid = (select id from entity where name = '" &amp; I355 &amp; "') and year=2015;"</f>
        <v>update entity set admitted=52 ,vacancy=125 where entityid = (select id from entity where name = '海壩街官立小學') and year=2015;</v>
      </c>
    </row>
    <row r="356" spans="1:17" ht="22.5">
      <c r="A356" s="2">
        <v>7012</v>
      </c>
      <c r="B356" s="6" t="s">
        <v>337</v>
      </c>
      <c r="C356" s="6" t="s">
        <v>1234</v>
      </c>
      <c r="D356" s="3">
        <v>52</v>
      </c>
      <c r="E356" t="str">
        <f>VLOOKUP(C356, 自行Original!$A$1:$C$455, 1, FALSE)</f>
        <v>中華基督教會何福堂小學</v>
      </c>
      <c r="F356">
        <f>VLOOKUP(C356, 自行Original!$A$1:$C$455, 3, FALSE)</f>
        <v>63</v>
      </c>
      <c r="H356" t="str">
        <f>LEFT(A356, 2)</f>
        <v>70</v>
      </c>
      <c r="I356" t="str">
        <f>C356</f>
        <v>中華基督教會何福堂小學</v>
      </c>
      <c r="J356">
        <f>IF(F356*2/5=CEILING(F356*2/5, 1), F356*2, F356*2-1)</f>
        <v>125</v>
      </c>
      <c r="K356">
        <f>D356</f>
        <v>52</v>
      </c>
      <c r="L356" t="e">
        <f>VLOOKUP(A356, 借位!$A$1:$D$50, 4, FALSE)</f>
        <v>#N/A</v>
      </c>
      <c r="M356">
        <v>0</v>
      </c>
      <c r="N356" t="b">
        <f>IF(J356&gt;(K356+M356), TRUE, 0)</f>
        <v>1</v>
      </c>
      <c r="O356" s="24">
        <f>(J356-K356)/J356*100</f>
        <v>58.4</v>
      </c>
      <c r="P356" s="24">
        <f>(J356-(K356+M356))/J356*100</f>
        <v>58.4</v>
      </c>
      <c r="Q356" t="str">
        <f>"update entity set admitted=" &amp; K356 &amp; " ,vacancy=" &amp; J356 &amp; " where entityid = (select id from entity where name = '" &amp; I356 &amp; "') and year=2015;"</f>
        <v>update entity set admitted=52 ,vacancy=125 where entityid = (select id from entity where name = '中華基督教會何福堂小學') and year=2015;</v>
      </c>
    </row>
    <row r="357" spans="1:17" ht="22.5">
      <c r="A357" s="2">
        <v>7214</v>
      </c>
      <c r="B357" s="6" t="s">
        <v>373</v>
      </c>
      <c r="C357" s="6" t="s">
        <v>1279</v>
      </c>
      <c r="D357" s="3">
        <v>52</v>
      </c>
      <c r="E357" t="str">
        <f>VLOOKUP(C357, 自行Original!$A$1:$C$455, 1, FALSE)</f>
        <v>香港青年協會李兆基小學</v>
      </c>
      <c r="F357">
        <f>VLOOKUP(C357, 自行Original!$A$1:$C$455, 3, FALSE)</f>
        <v>63</v>
      </c>
      <c r="H357" t="str">
        <f>LEFT(A357, 2)</f>
        <v>72</v>
      </c>
      <c r="I357" t="str">
        <f>C357</f>
        <v>香港青年協會李兆基小學</v>
      </c>
      <c r="J357">
        <f>IF(F357*2/5=CEILING(F357*2/5, 1), F357*2, F357*2-1)</f>
        <v>125</v>
      </c>
      <c r="K357">
        <f>D357</f>
        <v>52</v>
      </c>
      <c r="L357" t="e">
        <f>VLOOKUP(A357, 借位!$A$1:$D$50, 4, FALSE)</f>
        <v>#N/A</v>
      </c>
      <c r="M357">
        <v>0</v>
      </c>
      <c r="N357" t="b">
        <f>IF(J357&gt;(K357+M357), TRUE, 0)</f>
        <v>1</v>
      </c>
      <c r="O357" s="24">
        <f>(J357-K357)/J357*100</f>
        <v>58.4</v>
      </c>
      <c r="P357" s="24">
        <f>(J357-(K357+M357))/J357*100</f>
        <v>58.4</v>
      </c>
      <c r="Q357" t="str">
        <f>"update entity set admitted=" &amp; K357 &amp; " ,vacancy=" &amp; J357 &amp; " where entityid = (select id from entity where name = '" &amp; I357 &amp; "') and year=2015;"</f>
        <v>update entity set admitted=52 ,vacancy=125 where entityid = (select id from entity where name = '香港青年協會李兆基小學') and year=2015;</v>
      </c>
    </row>
    <row r="358" spans="1:17" ht="33.75">
      <c r="A358" s="2">
        <v>8101</v>
      </c>
      <c r="B358" s="6" t="s">
        <v>439</v>
      </c>
      <c r="C358" s="6" t="s">
        <v>1326</v>
      </c>
      <c r="D358" s="3">
        <v>52</v>
      </c>
      <c r="E358" t="str">
        <f>VLOOKUP(C358, 自行Original!$A$1:$C$455, 1, FALSE)</f>
        <v>香海正覺蓮社佛教正覺蓮社學校</v>
      </c>
      <c r="F358">
        <f>VLOOKUP(C358, 自行Original!$A$1:$C$455, 3, FALSE)</f>
        <v>63</v>
      </c>
      <c r="H358" t="str">
        <f>LEFT(A358, 2)</f>
        <v>81</v>
      </c>
      <c r="I358" t="str">
        <f>C358</f>
        <v>香海正覺蓮社佛教正覺蓮社學校</v>
      </c>
      <c r="J358">
        <f>IF(F358*2/5=CEILING(F358*2/5, 1), F358*2, F358*2-1)</f>
        <v>125</v>
      </c>
      <c r="K358">
        <f>D358</f>
        <v>52</v>
      </c>
      <c r="L358" t="e">
        <f>VLOOKUP(A358, 借位!$A$1:$D$50, 4, FALSE)</f>
        <v>#N/A</v>
      </c>
      <c r="M358">
        <v>0</v>
      </c>
      <c r="N358" t="b">
        <f>IF(J358&gt;(K358+M358), TRUE, 0)</f>
        <v>1</v>
      </c>
      <c r="O358" s="24">
        <f>(J358-K358)/J358*100</f>
        <v>58.4</v>
      </c>
      <c r="P358" s="24">
        <f>(J358-(K358+M358))/J358*100</f>
        <v>58.4</v>
      </c>
      <c r="Q358" t="str">
        <f>"update entity set admitted=" &amp; K358 &amp; " ,vacancy=" &amp; J358 &amp; " where entityid = (select id from entity where name = '" &amp; I358 &amp; "') and year=2015;"</f>
        <v>update entity set admitted=52 ,vacancy=125 where entityid = (select id from entity where name = '香海正覺蓮社佛教正覺蓮社學校') and year=2015;</v>
      </c>
    </row>
    <row r="359" spans="1:17" ht="33.75">
      <c r="A359" s="2">
        <v>4803</v>
      </c>
      <c r="B359" s="6" t="s">
        <v>232</v>
      </c>
      <c r="C359" s="6" t="s">
        <v>1172</v>
      </c>
      <c r="D359" s="3">
        <v>41</v>
      </c>
      <c r="E359" t="str">
        <f>VLOOKUP(C359, 自行Original!$A$1:$C$455, 1, FALSE)</f>
        <v>香港道教聯合會雲泉學校</v>
      </c>
      <c r="F359">
        <f>VLOOKUP(C359, 自行Original!$A$1:$C$455, 3, FALSE)</f>
        <v>50</v>
      </c>
      <c r="H359" t="str">
        <f>LEFT(A359, 2)</f>
        <v>48</v>
      </c>
      <c r="I359" t="str">
        <f>C359</f>
        <v>香港道教聯合會雲泉學校</v>
      </c>
      <c r="J359">
        <f>IF(F359*2/5=CEILING(F359*2/5, 1), F359*2, F359*2-1)</f>
        <v>100</v>
      </c>
      <c r="K359">
        <f>D359</f>
        <v>41</v>
      </c>
      <c r="L359" t="e">
        <f>VLOOKUP(A359, 借位!$A$1:$D$50, 4, FALSE)</f>
        <v>#N/A</v>
      </c>
      <c r="M359">
        <v>0</v>
      </c>
      <c r="N359" t="b">
        <f>IF(J359&gt;(K359+M359), TRUE, 0)</f>
        <v>1</v>
      </c>
      <c r="O359" s="24">
        <f>(J359-K359)/J359*100</f>
        <v>59</v>
      </c>
      <c r="P359" s="24">
        <f>(J359-(K359+M359))/J359*100</f>
        <v>59</v>
      </c>
      <c r="Q359" t="str">
        <f>"update entity set admitted=" &amp; K359 &amp; " ,vacancy=" &amp; J359 &amp; " where entityid = (select id from entity where name = '" &amp; I359 &amp; "') and year=2015;"</f>
        <v>update entity set admitted=41 ,vacancy=100 where entityid = (select id from entity where name = '香港道教聯合會雲泉學校') and year=2015;</v>
      </c>
    </row>
    <row r="360" spans="1:17" ht="33">
      <c r="A360" s="2">
        <v>4110</v>
      </c>
      <c r="B360" s="6" t="s">
        <v>187</v>
      </c>
      <c r="C360" s="6" t="s">
        <v>1448</v>
      </c>
      <c r="D360" s="3">
        <v>49</v>
      </c>
      <c r="E360" t="str">
        <f>VLOOKUP(C360, 自行Original!$A$1:$C$455, 1, FALSE)</f>
        <v>中華基督教會基華小學（九龍塘）</v>
      </c>
      <c r="F360">
        <f>VLOOKUP(C360, 自行Original!$A$1:$C$455, 3, FALSE)</f>
        <v>60</v>
      </c>
      <c r="H360" t="str">
        <f>LEFT(A360, 2)</f>
        <v>41</v>
      </c>
      <c r="I360" t="str">
        <f>C360</f>
        <v>中華基督教會基華小學（九龍塘）</v>
      </c>
      <c r="J360">
        <f>IF(F360*2/5=CEILING(F360*2/5, 1), F360*2, F360*2-1)</f>
        <v>120</v>
      </c>
      <c r="K360">
        <f>D360</f>
        <v>49</v>
      </c>
      <c r="L360" t="e">
        <f>VLOOKUP(A360, 借位!$A$1:$D$50, 4, FALSE)</f>
        <v>#N/A</v>
      </c>
      <c r="M360">
        <v>0</v>
      </c>
      <c r="N360" t="b">
        <f>IF(J360&gt;(K360+M360), TRUE, 0)</f>
        <v>1</v>
      </c>
      <c r="O360" s="24">
        <f>(J360-K360)/J360*100</f>
        <v>59.166666666666664</v>
      </c>
      <c r="P360" s="24">
        <f>(J360-(K360+M360))/J360*100</f>
        <v>59.166666666666664</v>
      </c>
      <c r="Q360" t="str">
        <f>"update entity set admitted=" &amp; K360 &amp; " ,vacancy=" &amp; J360 &amp; " where entityid = (select id from entity where name = '" &amp; I360 &amp; "') and year=2015;"</f>
        <v>update entity set admitted=49 ,vacancy=120 where entityid = (select id from entity where name = '中華基督教會基華小學（九龍塘）') and year=2015;</v>
      </c>
    </row>
    <row r="361" spans="1:17" ht="22.5">
      <c r="A361" s="2">
        <v>4813</v>
      </c>
      <c r="B361" s="6" t="s">
        <v>242</v>
      </c>
      <c r="C361" s="6" t="s">
        <v>1174</v>
      </c>
      <c r="D361" s="3">
        <v>51</v>
      </c>
      <c r="E361" t="str">
        <f>VLOOKUP(C361, 自行Original!$A$1:$C$455, 1, FALSE)</f>
        <v>藍田循道衛理小學</v>
      </c>
      <c r="F361">
        <f>VLOOKUP(C361, 自行Original!$A$1:$C$455, 3, FALSE)</f>
        <v>63</v>
      </c>
      <c r="H361" t="str">
        <f>LEFT(A361, 2)</f>
        <v>48</v>
      </c>
      <c r="I361" t="str">
        <f>C361</f>
        <v>藍田循道衛理小學</v>
      </c>
      <c r="J361">
        <f>IF(F361*2/5=CEILING(F361*2/5, 1), F361*2, F361*2-1)</f>
        <v>125</v>
      </c>
      <c r="K361">
        <f>D361</f>
        <v>51</v>
      </c>
      <c r="L361" t="e">
        <f>VLOOKUP(A361, 借位!$A$1:$D$50, 4, FALSE)</f>
        <v>#N/A</v>
      </c>
      <c r="M361">
        <v>0</v>
      </c>
      <c r="N361" t="b">
        <f>IF(J361&gt;(K361+M361), TRUE, 0)</f>
        <v>1</v>
      </c>
      <c r="O361" s="24">
        <f>(J361-K361)/J361*100</f>
        <v>59.199999999999996</v>
      </c>
      <c r="P361" s="24">
        <f>(J361-(K361+M361))/J361*100</f>
        <v>59.199999999999996</v>
      </c>
      <c r="Q361" t="str">
        <f>"update entity set admitted=" &amp; K361 &amp; " ,vacancy=" &amp; J361 &amp; " where entityid = (select id from entity where name = '" &amp; I361 &amp; "') and year=2015;"</f>
        <v>update entity set admitted=51 ,vacancy=125 where entityid = (select id from entity where name = '藍田循道衛理小學') and year=2015;</v>
      </c>
    </row>
    <row r="362" spans="1:17" ht="22.5">
      <c r="A362" s="2">
        <v>6201</v>
      </c>
      <c r="B362" s="6" t="s">
        <v>264</v>
      </c>
      <c r="C362" s="6" t="s">
        <v>1192</v>
      </c>
      <c r="D362" s="3">
        <v>10</v>
      </c>
      <c r="E362" t="str">
        <f>VLOOKUP(C362, 自行Original!$A$1:$C$455, 1, FALSE)</f>
        <v>靈光小學</v>
      </c>
      <c r="F362">
        <f>VLOOKUP(C362, 自行Original!$A$1:$C$455, 3, FALSE)</f>
        <v>13</v>
      </c>
      <c r="H362" t="str">
        <f>LEFT(A362, 2)</f>
        <v>62</v>
      </c>
      <c r="I362" t="str">
        <f>C362</f>
        <v>靈光小學</v>
      </c>
      <c r="J362">
        <f>IF(F362*2/5=CEILING(F362*2/5, 1), F362*2, F362*2-1)</f>
        <v>25</v>
      </c>
      <c r="K362">
        <f>D362</f>
        <v>10</v>
      </c>
      <c r="L362" t="e">
        <f>VLOOKUP(A362, 借位!$A$1:$D$50, 4, FALSE)</f>
        <v>#N/A</v>
      </c>
      <c r="M362">
        <v>0</v>
      </c>
      <c r="N362" t="b">
        <f>IF(J362&gt;(K362+M362), TRUE, 0)</f>
        <v>1</v>
      </c>
      <c r="O362" s="24">
        <f>(J362-K362)/J362*100</f>
        <v>60</v>
      </c>
      <c r="P362" s="24">
        <f>(J362-(K362+M362))/J362*100</f>
        <v>60</v>
      </c>
      <c r="Q362" t="str">
        <f>"update entity set admitted=" &amp; K362 &amp; " ,vacancy=" &amp; J362 &amp; " where entityid = (select id from entity where name = '" &amp; I362 &amp; "') and year=2015;"</f>
        <v>update entity set admitted=10 ,vacancy=25 where entityid = (select id from entity where name = '靈光小學') and year=2015;</v>
      </c>
    </row>
    <row r="363" spans="1:17" ht="21.75">
      <c r="A363" s="2">
        <v>6210</v>
      </c>
      <c r="B363" s="6" t="s">
        <v>273</v>
      </c>
      <c r="C363" s="6" t="s">
        <v>988</v>
      </c>
      <c r="D363" s="3">
        <v>24</v>
      </c>
      <c r="E363" t="str">
        <f>VLOOKUP(C363, 自行Original!$A$1:$C$455, 1, FALSE)</f>
        <v xml:space="preserve">天佑小學
</v>
      </c>
      <c r="F363">
        <f>VLOOKUP(C363, 自行Original!$A$1:$C$455, 3, FALSE)</f>
        <v>30</v>
      </c>
      <c r="H363" t="str">
        <f>LEFT(A363, 2)</f>
        <v>62</v>
      </c>
      <c r="I363" t="str">
        <f>C363</f>
        <v xml:space="preserve">天佑小學
</v>
      </c>
      <c r="J363">
        <f>IF(F363*2/5=CEILING(F363*2/5, 1), F363*2, F363*2-1)</f>
        <v>60</v>
      </c>
      <c r="K363">
        <f>D363</f>
        <v>24</v>
      </c>
      <c r="L363" t="e">
        <f>VLOOKUP(A363, 借位!$A$1:$D$50, 4, FALSE)</f>
        <v>#N/A</v>
      </c>
      <c r="M363">
        <v>0</v>
      </c>
      <c r="N363" t="b">
        <f>IF(J363&gt;(K363+M363), TRUE, 0)</f>
        <v>1</v>
      </c>
      <c r="O363" s="24">
        <f>(J363-K363)/J363*100</f>
        <v>60</v>
      </c>
      <c r="P363" s="24">
        <f>(J363-(K363+M363))/J363*100</f>
        <v>60</v>
      </c>
      <c r="Q363" t="str">
        <f>"update entity set admitted=" &amp; K363 &amp; " ,vacancy=" &amp; J363 &amp; " where entityid = (select id from entity where name = '" &amp; I363 &amp; "') and year=2015;"</f>
        <v>update entity set admitted=24 ,vacancy=60 where entityid = (select id from entity where name = '天佑小學
') and year=2015;</v>
      </c>
    </row>
    <row r="364" spans="1:17" ht="22.5">
      <c r="A364" s="2">
        <v>7007</v>
      </c>
      <c r="B364" s="6" t="s">
        <v>332</v>
      </c>
      <c r="C364" s="6" t="s">
        <v>1250</v>
      </c>
      <c r="D364" s="3">
        <v>60</v>
      </c>
      <c r="E364" t="str">
        <f>VLOOKUP(C364, 自行Original!$A$1:$C$455, 1, FALSE)</f>
        <v>保良局志豪小學</v>
      </c>
      <c r="F364">
        <f>VLOOKUP(C364, 自行Original!$A$1:$C$455, 3, FALSE)</f>
        <v>75</v>
      </c>
      <c r="H364" t="str">
        <f>LEFT(A364, 2)</f>
        <v>70</v>
      </c>
      <c r="I364" t="str">
        <f>C364</f>
        <v>保良局志豪小學</v>
      </c>
      <c r="J364">
        <f>IF(F364*2/5=CEILING(F364*2/5, 1), F364*2, F364*2-1)</f>
        <v>150</v>
      </c>
      <c r="K364">
        <f>D364</f>
        <v>60</v>
      </c>
      <c r="L364" t="e">
        <f>VLOOKUP(A364, 借位!$A$1:$D$50, 4, FALSE)</f>
        <v>#N/A</v>
      </c>
      <c r="M364">
        <v>0</v>
      </c>
      <c r="N364" t="b">
        <f>IF(J364&gt;(K364+M364), TRUE, 0)</f>
        <v>1</v>
      </c>
      <c r="O364" s="24">
        <f>(J364-K364)/J364*100</f>
        <v>60</v>
      </c>
      <c r="P364" s="24">
        <f>(J364-(K364+M364))/J364*100</f>
        <v>60</v>
      </c>
      <c r="Q364" t="str">
        <f>"update entity set admitted=" &amp; K364 &amp; " ,vacancy=" &amp; J364 &amp; " where entityid = (select id from entity where name = '" &amp; I364 &amp; "') and year=2015;"</f>
        <v>update entity set admitted=60 ,vacancy=150 where entityid = (select id from entity where name = '保良局志豪小學') and year=2015;</v>
      </c>
    </row>
    <row r="365" spans="1:17" ht="33">
      <c r="A365" s="2">
        <v>7008</v>
      </c>
      <c r="B365" s="6" t="s">
        <v>333</v>
      </c>
      <c r="C365" s="6" t="s">
        <v>990</v>
      </c>
      <c r="D365" s="3">
        <v>48</v>
      </c>
      <c r="E365" t="str">
        <f>VLOOKUP(C365, 自行Original!$A$1:$C$455, 1, FALSE)</f>
        <v xml:space="preserve">保良局方王錦全小學
</v>
      </c>
      <c r="F365">
        <f>VLOOKUP(C365, 自行Original!$A$1:$C$455, 3, FALSE)</f>
        <v>60</v>
      </c>
      <c r="H365" t="str">
        <f>LEFT(A365, 2)</f>
        <v>70</v>
      </c>
      <c r="I365" t="str">
        <f>C365</f>
        <v xml:space="preserve">保良局方王錦全小學
</v>
      </c>
      <c r="J365">
        <f>IF(F365*2/5=CEILING(F365*2/5, 1), F365*2, F365*2-1)</f>
        <v>120</v>
      </c>
      <c r="K365">
        <f>D365</f>
        <v>48</v>
      </c>
      <c r="L365" t="e">
        <f>VLOOKUP(A365, 借位!$A$1:$D$50, 4, FALSE)</f>
        <v>#N/A</v>
      </c>
      <c r="M365">
        <v>0</v>
      </c>
      <c r="N365" t="b">
        <f>IF(J365&gt;(K365+M365), TRUE, 0)</f>
        <v>1</v>
      </c>
      <c r="O365" s="24">
        <f>(J365-K365)/J365*100</f>
        <v>60</v>
      </c>
      <c r="P365" s="24">
        <f>(J365-(K365+M365))/J365*100</f>
        <v>60</v>
      </c>
      <c r="Q365" t="str">
        <f>"update entity set admitted=" &amp; K365 &amp; " ,vacancy=" &amp; J365 &amp; " where entityid = (select id from entity where name = '" &amp; I365 &amp; "') and year=2015;"</f>
        <v>update entity set admitted=48 ,vacancy=120 where entityid = (select id from entity where name = '保良局方王錦全小學
') and year=2015;</v>
      </c>
    </row>
    <row r="366" spans="1:17" ht="21.75">
      <c r="A366" s="2">
        <v>7404</v>
      </c>
      <c r="B366" s="6" t="s">
        <v>412</v>
      </c>
      <c r="C366" s="6" t="s">
        <v>992</v>
      </c>
      <c r="D366" s="3">
        <v>24</v>
      </c>
      <c r="E366" t="str">
        <f>VLOOKUP(C366, 自行Original!$A$1:$C$455, 1, FALSE)</f>
        <v xml:space="preserve">中華基督教會元朗真光小學
</v>
      </c>
      <c r="F366">
        <f>VLOOKUP(C366, 自行Original!$A$1:$C$455, 3, FALSE)</f>
        <v>30</v>
      </c>
      <c r="H366" t="str">
        <f>LEFT(A366, 2)</f>
        <v>74</v>
      </c>
      <c r="I366" t="str">
        <f>C366</f>
        <v xml:space="preserve">中華基督教會元朗真光小學
</v>
      </c>
      <c r="J366">
        <f>IF(F366*2/5=CEILING(F366*2/5, 1), F366*2, F366*2-1)</f>
        <v>60</v>
      </c>
      <c r="K366">
        <f>D366</f>
        <v>24</v>
      </c>
      <c r="L366" t="e">
        <f>VLOOKUP(A366, 借位!$A$1:$D$50, 4, FALSE)</f>
        <v>#N/A</v>
      </c>
      <c r="M366">
        <v>0</v>
      </c>
      <c r="N366" t="b">
        <f>IF(J366&gt;(K366+M366), TRUE, 0)</f>
        <v>1</v>
      </c>
      <c r="O366" s="24">
        <f>(J366-K366)/J366*100</f>
        <v>60</v>
      </c>
      <c r="P366" s="24">
        <f>(J366-(K366+M366))/J366*100</f>
        <v>60</v>
      </c>
      <c r="Q366" t="str">
        <f>"update entity set admitted=" &amp; K366 &amp; " ,vacancy=" &amp; J366 &amp; " where entityid = (select id from entity where name = '" &amp; I366 &amp; "') and year=2015;"</f>
        <v>update entity set admitted=24 ,vacancy=60 where entityid = (select id from entity where name = '中華基督教會元朗真光小學
') and year=2015;</v>
      </c>
    </row>
    <row r="367" spans="1:17" ht="22.5">
      <c r="A367" s="2">
        <v>8002</v>
      </c>
      <c r="B367" s="6" t="s">
        <v>426</v>
      </c>
      <c r="C367" s="6" t="s">
        <v>1321</v>
      </c>
      <c r="D367" s="3">
        <v>48</v>
      </c>
      <c r="E367" t="str">
        <f>VLOOKUP(C367, 自行Original!$A$1:$C$455, 1, FALSE)</f>
        <v>鳳溪創新小學</v>
      </c>
      <c r="F367">
        <f>VLOOKUP(C367, 自行Original!$A$1:$C$455, 3, FALSE)</f>
        <v>60</v>
      </c>
      <c r="H367" t="str">
        <f>LEFT(A367, 2)</f>
        <v>80</v>
      </c>
      <c r="I367" t="str">
        <f>C367</f>
        <v>鳳溪創新小學</v>
      </c>
      <c r="J367">
        <f>IF(F367*2/5=CEILING(F367*2/5, 1), F367*2, F367*2-1)</f>
        <v>120</v>
      </c>
      <c r="K367">
        <f>D367</f>
        <v>48</v>
      </c>
      <c r="L367" t="e">
        <f>VLOOKUP(A367, 借位!$A$1:$D$50, 4, FALSE)</f>
        <v>#N/A</v>
      </c>
      <c r="M367">
        <v>0</v>
      </c>
      <c r="N367" t="b">
        <f>IF(J367&gt;(K367+M367), TRUE, 0)</f>
        <v>1</v>
      </c>
      <c r="O367" s="24">
        <f>(J367-K367)/J367*100</f>
        <v>60</v>
      </c>
      <c r="P367" s="24">
        <f>(J367-(K367+M367))/J367*100</f>
        <v>60</v>
      </c>
      <c r="Q367" t="str">
        <f>"update entity set admitted=" &amp; K367 &amp; " ,vacancy=" &amp; J367 &amp; " where entityid = (select id from entity where name = '" &amp; I367 &amp; "') and year=2015;"</f>
        <v>update entity set admitted=48 ,vacancy=120 where entityid = (select id from entity where name = '鳳溪創新小學') and year=2015;</v>
      </c>
    </row>
    <row r="368" spans="1:17" ht="33.75">
      <c r="A368" s="2">
        <v>8003</v>
      </c>
      <c r="B368" s="6" t="s">
        <v>427</v>
      </c>
      <c r="C368" s="6" t="s">
        <v>1312</v>
      </c>
      <c r="D368" s="3">
        <v>50</v>
      </c>
      <c r="E368" t="str">
        <f>VLOOKUP(C368, 自行Original!$A$1:$C$455, 1, FALSE)</f>
        <v>香海正覺蓮社佛教陳式宏學校</v>
      </c>
      <c r="F368">
        <f>VLOOKUP(C368, 自行Original!$A$1:$C$455, 3, FALSE)</f>
        <v>63</v>
      </c>
      <c r="H368" t="str">
        <f>LEFT(A368, 2)</f>
        <v>80</v>
      </c>
      <c r="I368" t="str">
        <f>C368</f>
        <v>香海正覺蓮社佛教陳式宏學校</v>
      </c>
      <c r="J368">
        <f>IF(F368*2/5=CEILING(F368*2/5, 1), F368*2, F368*2-1)</f>
        <v>125</v>
      </c>
      <c r="K368">
        <f>D368</f>
        <v>50</v>
      </c>
      <c r="L368" t="e">
        <f>VLOOKUP(A368, 借位!$A$1:$D$50, 4, FALSE)</f>
        <v>#N/A</v>
      </c>
      <c r="M368">
        <v>0</v>
      </c>
      <c r="N368" t="b">
        <f>IF(J368&gt;(K368+M368), TRUE, 0)</f>
        <v>1</v>
      </c>
      <c r="O368" s="24">
        <f>(J368-K368)/J368*100</f>
        <v>60</v>
      </c>
      <c r="P368" s="24">
        <f>(J368-(K368+M368))/J368*100</f>
        <v>60</v>
      </c>
      <c r="Q368" t="str">
        <f>"update entity set admitted=" &amp; K368 &amp; " ,vacancy=" &amp; J368 &amp; " where entityid = (select id from entity where name = '" &amp; I368 &amp; "') and year=2015;"</f>
        <v>update entity set admitted=50 ,vacancy=125 where entityid = (select id from entity where name = '香海正覺蓮社佛教陳式宏學校') and year=2015;</v>
      </c>
    </row>
    <row r="369" spans="1:17">
      <c r="A369" s="2">
        <v>8004</v>
      </c>
      <c r="B369" s="9" t="s">
        <v>428</v>
      </c>
      <c r="C369" s="9" t="s">
        <v>1319</v>
      </c>
      <c r="D369" s="3">
        <v>60</v>
      </c>
      <c r="E369" t="str">
        <f>VLOOKUP(C369, 自行Original!$A$1:$C$455, 1, FALSE)</f>
        <v>香海正覺蓮社佛教正慧小學</v>
      </c>
      <c r="F369">
        <f>VLOOKUP(C369, 自行Original!$A$1:$C$455, 3, FALSE)</f>
        <v>75</v>
      </c>
      <c r="H369" t="str">
        <f>LEFT(A369, 2)</f>
        <v>80</v>
      </c>
      <c r="I369" t="str">
        <f>C369</f>
        <v>香海正覺蓮社佛教正慧小學</v>
      </c>
      <c r="J369">
        <f>IF(F369*2/5=CEILING(F369*2/5, 1), F369*2, F369*2-1)</f>
        <v>150</v>
      </c>
      <c r="K369">
        <f>D369</f>
        <v>60</v>
      </c>
      <c r="L369" t="e">
        <f>VLOOKUP(A369, 借位!$A$1:$D$50, 4, FALSE)</f>
        <v>#N/A</v>
      </c>
      <c r="M369">
        <v>0</v>
      </c>
      <c r="N369" t="b">
        <f>IF(J369&gt;(K369+M369), TRUE, 0)</f>
        <v>1</v>
      </c>
      <c r="O369" s="24">
        <f>(J369-K369)/J369*100</f>
        <v>60</v>
      </c>
      <c r="P369" s="24">
        <f>(J369-(K369+M369))/J369*100</f>
        <v>60</v>
      </c>
      <c r="Q369" t="str">
        <f>"update entity set admitted=" &amp; K369 &amp; " ,vacancy=" &amp; J369 &amp; " where entityid = (select id from entity where name = '" &amp; I369 &amp; "') and year=2015;"</f>
        <v>update entity set admitted=60 ,vacancy=150 where entityid = (select id from entity where name = '香海正覺蓮社佛教正慧小學') and year=2015;</v>
      </c>
    </row>
    <row r="370" spans="1:17" ht="22.5">
      <c r="A370" s="2">
        <v>8006</v>
      </c>
      <c r="B370" s="6" t="s">
        <v>430</v>
      </c>
      <c r="C370" s="6" t="s">
        <v>1313</v>
      </c>
      <c r="D370" s="3">
        <v>60</v>
      </c>
      <c r="E370" t="str">
        <f>VLOOKUP(C370, 自行Original!$A$1:$C$455, 1, FALSE)</f>
        <v>上水惠州公立學校</v>
      </c>
      <c r="F370">
        <f>VLOOKUP(C370, 自行Original!$A$1:$C$455, 3, FALSE)</f>
        <v>75</v>
      </c>
      <c r="H370" t="str">
        <f>LEFT(A370, 2)</f>
        <v>80</v>
      </c>
      <c r="I370" t="str">
        <f>C370</f>
        <v>上水惠州公立學校</v>
      </c>
      <c r="J370">
        <f>IF(F370*2/5=CEILING(F370*2/5, 1), F370*2, F370*2-1)</f>
        <v>150</v>
      </c>
      <c r="K370">
        <f>D370</f>
        <v>60</v>
      </c>
      <c r="L370" t="e">
        <f>VLOOKUP(A370, 借位!$A$1:$D$50, 4, FALSE)</f>
        <v>#N/A</v>
      </c>
      <c r="M370">
        <v>0</v>
      </c>
      <c r="N370" t="b">
        <f>IF(J370&gt;(K370+M370), TRUE, 0)</f>
        <v>1</v>
      </c>
      <c r="O370" s="24">
        <f>(J370-K370)/J370*100</f>
        <v>60</v>
      </c>
      <c r="P370" s="24">
        <f>(J370-(K370+M370))/J370*100</f>
        <v>60</v>
      </c>
      <c r="Q370" t="str">
        <f>"update entity set admitted=" &amp; K370 &amp; " ,vacancy=" &amp; J370 &amp; " where entityid = (select id from entity where name = '" &amp; I370 &amp; "') and year=2015;"</f>
        <v>update entity set admitted=60 ,vacancy=150 where entityid = (select id from entity where name = '上水惠州公立學校') and year=2015;</v>
      </c>
    </row>
    <row r="371" spans="1:17">
      <c r="A371" s="2">
        <v>8007</v>
      </c>
      <c r="B371" s="9" t="s">
        <v>431</v>
      </c>
      <c r="C371" s="9" t="s">
        <v>1318</v>
      </c>
      <c r="D371" s="3">
        <v>10</v>
      </c>
      <c r="E371" t="str">
        <f>VLOOKUP(C371, 自行Original!$A$1:$C$455, 1, FALSE)</f>
        <v>育賢學校</v>
      </c>
      <c r="F371">
        <f>VLOOKUP(C371, 自行Original!$A$1:$C$455, 3, FALSE)</f>
        <v>13</v>
      </c>
      <c r="H371" t="str">
        <f>LEFT(A371, 2)</f>
        <v>80</v>
      </c>
      <c r="I371" t="str">
        <f>C371</f>
        <v>育賢學校</v>
      </c>
      <c r="J371">
        <f>IF(F371*2/5=CEILING(F371*2/5, 1), F371*2, F371*2-1)</f>
        <v>25</v>
      </c>
      <c r="K371">
        <f>D371</f>
        <v>10</v>
      </c>
      <c r="L371" t="e">
        <f>VLOOKUP(A371, 借位!$A$1:$D$50, 4, FALSE)</f>
        <v>#N/A</v>
      </c>
      <c r="M371">
        <v>0</v>
      </c>
      <c r="N371" t="b">
        <f>IF(J371&gt;(K371+M371), TRUE, 0)</f>
        <v>1</v>
      </c>
      <c r="O371" s="24">
        <f>(J371-K371)/J371*100</f>
        <v>60</v>
      </c>
      <c r="P371" s="24">
        <f>(J371-(K371+M371))/J371*100</f>
        <v>60</v>
      </c>
      <c r="Q371" t="str">
        <f>"update entity set admitted=" &amp; K371 &amp; " ,vacancy=" &amp; J371 &amp; " where entityid = (select id from entity where name = '" &amp; I371 &amp; "') and year=2015;"</f>
        <v>update entity set admitted=10 ,vacancy=25 where entityid = (select id from entity where name = '育賢學校') and year=2015;</v>
      </c>
    </row>
    <row r="372" spans="1:17" ht="21.75">
      <c r="A372" s="2">
        <v>8010</v>
      </c>
      <c r="B372" s="6" t="s">
        <v>434</v>
      </c>
      <c r="C372" s="6" t="s">
        <v>993</v>
      </c>
      <c r="D372" s="3">
        <v>48</v>
      </c>
      <c r="E372" t="str">
        <f>VLOOKUP(C372, 自行Original!$A$1:$C$455, 1, FALSE)</f>
        <v xml:space="preserve">聖公會榮真小學
</v>
      </c>
      <c r="F372">
        <f>VLOOKUP(C372, 自行Original!$A$1:$C$455, 3, FALSE)</f>
        <v>60</v>
      </c>
      <c r="H372" t="str">
        <f>LEFT(A372, 2)</f>
        <v>80</v>
      </c>
      <c r="I372" t="str">
        <f>C372</f>
        <v xml:space="preserve">聖公會榮真小學
</v>
      </c>
      <c r="J372">
        <f>IF(F372*2/5=CEILING(F372*2/5, 1), F372*2, F372*2-1)</f>
        <v>120</v>
      </c>
      <c r="K372">
        <f>D372</f>
        <v>48</v>
      </c>
      <c r="L372" t="e">
        <f>VLOOKUP(A372, 借位!$A$1:$D$50, 4, FALSE)</f>
        <v>#N/A</v>
      </c>
      <c r="M372">
        <v>0</v>
      </c>
      <c r="N372" t="b">
        <f>IF(J372&gt;(K372+M372), TRUE, 0)</f>
        <v>1</v>
      </c>
      <c r="O372" s="24">
        <f>(J372-K372)/J372*100</f>
        <v>60</v>
      </c>
      <c r="P372" s="24">
        <f>(J372-(K372+M372))/J372*100</f>
        <v>60</v>
      </c>
      <c r="Q372" t="str">
        <f>"update entity set admitted=" &amp; K372 &amp; " ,vacancy=" &amp; J372 &amp; " where entityid = (select id from entity where name = '" &amp; I372 &amp; "') and year=2015;"</f>
        <v>update entity set admitted=48 ,vacancy=120 where entityid = (select id from entity where name = '聖公會榮真小學
') and year=2015;</v>
      </c>
    </row>
    <row r="373" spans="1:17" ht="22.5">
      <c r="A373" s="2">
        <v>8011</v>
      </c>
      <c r="B373" s="6" t="s">
        <v>435</v>
      </c>
      <c r="C373" s="6" t="s">
        <v>1320</v>
      </c>
      <c r="D373" s="3">
        <v>60</v>
      </c>
      <c r="E373" t="str">
        <f>VLOOKUP(C373, 自行Original!$A$1:$C$455, 1, FALSE)</f>
        <v>曾梅千禧學校</v>
      </c>
      <c r="F373">
        <f>VLOOKUP(C373, 自行Original!$A$1:$C$455, 3, FALSE)</f>
        <v>75</v>
      </c>
      <c r="H373" t="str">
        <f>LEFT(A373, 2)</f>
        <v>80</v>
      </c>
      <c r="I373" t="str">
        <f>C373</f>
        <v>曾梅千禧學校</v>
      </c>
      <c r="J373">
        <f>IF(F373*2/5=CEILING(F373*2/5, 1), F373*2, F373*2-1)</f>
        <v>150</v>
      </c>
      <c r="K373">
        <f>D373</f>
        <v>60</v>
      </c>
      <c r="L373" t="e">
        <f>VLOOKUP(A373, 借位!$A$1:$D$50, 4, FALSE)</f>
        <v>#N/A</v>
      </c>
      <c r="M373">
        <v>0</v>
      </c>
      <c r="N373" t="b">
        <f>IF(J373&gt;(K373+M373), TRUE, 0)</f>
        <v>1</v>
      </c>
      <c r="O373" s="24">
        <f>(J373-K373)/J373*100</f>
        <v>60</v>
      </c>
      <c r="P373" s="24">
        <f>(J373-(K373+M373))/J373*100</f>
        <v>60</v>
      </c>
      <c r="Q373" t="str">
        <f>"update entity set admitted=" &amp; K373 &amp; " ,vacancy=" &amp; J373 &amp; " where entityid = (select id from entity where name = '" &amp; I373 &amp; "') and year=2015;"</f>
        <v>update entity set admitted=60 ,vacancy=150 where entityid = (select id from entity where name = '曾梅千禧學校') and year=2015;</v>
      </c>
    </row>
    <row r="374" spans="1:17" ht="22.5">
      <c r="A374" s="2">
        <v>8012</v>
      </c>
      <c r="B374" s="6" t="s">
        <v>436</v>
      </c>
      <c r="C374" s="6" t="s">
        <v>1316</v>
      </c>
      <c r="D374" s="3">
        <v>60</v>
      </c>
      <c r="E374" t="str">
        <f>VLOOKUP(C374, 自行Original!$A$1:$C$455, 1, FALSE)</f>
        <v>李志達紀念學校</v>
      </c>
      <c r="F374">
        <f>VLOOKUP(C374, 自行Original!$A$1:$C$455, 3, FALSE)</f>
        <v>75</v>
      </c>
      <c r="H374" t="str">
        <f>LEFT(A374, 2)</f>
        <v>80</v>
      </c>
      <c r="I374" t="str">
        <f>C374</f>
        <v>李志達紀念學校</v>
      </c>
      <c r="J374">
        <f>IF(F374*2/5=CEILING(F374*2/5, 1), F374*2, F374*2-1)</f>
        <v>150</v>
      </c>
      <c r="K374">
        <f>D374</f>
        <v>60</v>
      </c>
      <c r="L374" t="e">
        <f>VLOOKUP(A374, 借位!$A$1:$D$50, 4, FALSE)</f>
        <v>#N/A</v>
      </c>
      <c r="M374">
        <v>0</v>
      </c>
      <c r="N374" t="b">
        <f>IF(J374&gt;(K374+M374), TRUE, 0)</f>
        <v>1</v>
      </c>
      <c r="O374" s="24">
        <f>(J374-K374)/J374*100</f>
        <v>60</v>
      </c>
      <c r="P374" s="24">
        <f>(J374-(K374+M374))/J374*100</f>
        <v>60</v>
      </c>
      <c r="Q374" t="str">
        <f>"update entity set admitted=" &amp; K374 &amp; " ,vacancy=" &amp; J374 &amp; " where entityid = (select id from entity where name = '" &amp; I374 &amp; "') and year=2015;"</f>
        <v>update entity set admitted=60 ,vacancy=150 where entityid = (select id from entity where name = '李志達紀念學校') and year=2015;</v>
      </c>
    </row>
    <row r="375" spans="1:17" ht="21.75">
      <c r="A375" s="2">
        <v>8102</v>
      </c>
      <c r="B375" s="6" t="s">
        <v>440</v>
      </c>
      <c r="C375" s="6" t="s">
        <v>994</v>
      </c>
      <c r="D375" s="3">
        <v>24</v>
      </c>
      <c r="E375" t="str">
        <f>VLOOKUP(C375, 自行Original!$A$1:$C$455, 1, FALSE)</f>
        <v xml:space="preserve">粉嶺公立學校
</v>
      </c>
      <c r="F375">
        <f>VLOOKUP(C375, 自行Original!$A$1:$C$455, 3, FALSE)</f>
        <v>30</v>
      </c>
      <c r="H375" t="str">
        <f>LEFT(A375, 2)</f>
        <v>81</v>
      </c>
      <c r="I375" t="str">
        <f>C375</f>
        <v xml:space="preserve">粉嶺公立學校
</v>
      </c>
      <c r="J375">
        <f>IF(F375*2/5=CEILING(F375*2/5, 1), F375*2, F375*2-1)</f>
        <v>60</v>
      </c>
      <c r="K375">
        <f>D375</f>
        <v>24</v>
      </c>
      <c r="L375" t="e">
        <f>VLOOKUP(A375, 借位!$A$1:$D$50, 4, FALSE)</f>
        <v>#N/A</v>
      </c>
      <c r="M375">
        <v>0</v>
      </c>
      <c r="N375" t="b">
        <f>IF(J375&gt;(K375+M375), TRUE, 0)</f>
        <v>1</v>
      </c>
      <c r="O375" s="24">
        <f>(J375-K375)/J375*100</f>
        <v>60</v>
      </c>
      <c r="P375" s="24">
        <f>(J375-(K375+M375))/J375*100</f>
        <v>60</v>
      </c>
      <c r="Q375" t="str">
        <f>"update entity set admitted=" &amp; K375 &amp; " ,vacancy=" &amp; J375 &amp; " where entityid = (select id from entity where name = '" &amp; I375 &amp; "') and year=2015;"</f>
        <v>update entity set admitted=24 ,vacancy=60 where entityid = (select id from entity where name = '粉嶺公立學校
') and year=2015;</v>
      </c>
    </row>
    <row r="376" spans="1:17" ht="22.5">
      <c r="A376" s="2">
        <v>8104</v>
      </c>
      <c r="B376" s="6" t="s">
        <v>442</v>
      </c>
      <c r="C376" s="6" t="s">
        <v>1324</v>
      </c>
      <c r="D376" s="3">
        <v>36</v>
      </c>
      <c r="E376" t="str">
        <f>VLOOKUP(C376, 自行Original!$A$1:$C$455, 1, FALSE)</f>
        <v>上水宣道小學</v>
      </c>
      <c r="F376">
        <f>VLOOKUP(C376, 自行Original!$A$1:$C$455, 3, FALSE)</f>
        <v>45</v>
      </c>
      <c r="H376" t="str">
        <f>LEFT(A376, 2)</f>
        <v>81</v>
      </c>
      <c r="I376" t="str">
        <f>C376</f>
        <v>上水宣道小學</v>
      </c>
      <c r="J376">
        <f>IF(F376*2/5=CEILING(F376*2/5, 1), F376*2, F376*2-1)</f>
        <v>90</v>
      </c>
      <c r="K376">
        <f>D376</f>
        <v>36</v>
      </c>
      <c r="L376" t="e">
        <f>VLOOKUP(A376, 借位!$A$1:$D$50, 4, FALSE)</f>
        <v>#N/A</v>
      </c>
      <c r="M376">
        <v>0</v>
      </c>
      <c r="N376" t="b">
        <f>IF(J376&gt;(K376+M376), TRUE, 0)</f>
        <v>1</v>
      </c>
      <c r="O376" s="24">
        <f>(J376-K376)/J376*100</f>
        <v>60</v>
      </c>
      <c r="P376" s="24">
        <f>(J376-(K376+M376))/J376*100</f>
        <v>60</v>
      </c>
      <c r="Q376" t="str">
        <f>"update entity set admitted=" &amp; K376 &amp; " ,vacancy=" &amp; J376 &amp; " where entityid = (select id from entity where name = '" &amp; I376 &amp; "') and year=2015;"</f>
        <v>update entity set admitted=36 ,vacancy=90 where entityid = (select id from entity where name = '上水宣道小學') and year=2015;</v>
      </c>
    </row>
    <row r="377" spans="1:17" ht="33.75">
      <c r="A377" s="2">
        <v>8411</v>
      </c>
      <c r="B377" s="6" t="s">
        <v>465</v>
      </c>
      <c r="C377" s="6" t="s">
        <v>1343</v>
      </c>
      <c r="D377" s="3">
        <v>40</v>
      </c>
      <c r="E377" t="str">
        <f>VLOOKUP(C377, 自行Original!$A$1:$C$455, 1, FALSE)</f>
        <v>林村公立黃福鑾紀念學校</v>
      </c>
      <c r="F377">
        <f>VLOOKUP(C377, 自行Original!$A$1:$C$455, 3, FALSE)</f>
        <v>50</v>
      </c>
      <c r="H377" t="str">
        <f>LEFT(A377, 2)</f>
        <v>84</v>
      </c>
      <c r="I377" t="str">
        <f>C377</f>
        <v>林村公立黃福鑾紀念學校</v>
      </c>
      <c r="J377">
        <f>IF(F377*2/5=CEILING(F377*2/5, 1), F377*2, F377*2-1)</f>
        <v>100</v>
      </c>
      <c r="K377">
        <f>D377</f>
        <v>40</v>
      </c>
      <c r="L377" t="e">
        <f>VLOOKUP(A377, 借位!$A$1:$D$50, 4, FALSE)</f>
        <v>#N/A</v>
      </c>
      <c r="M377">
        <v>0</v>
      </c>
      <c r="N377" t="b">
        <f>IF(J377&gt;(K377+M377), TRUE, 0)</f>
        <v>1</v>
      </c>
      <c r="O377" s="24">
        <f>(J377-K377)/J377*100</f>
        <v>60</v>
      </c>
      <c r="P377" s="24">
        <f>(J377-(K377+M377))/J377*100</f>
        <v>60</v>
      </c>
      <c r="Q377" t="str">
        <f>"update entity set admitted=" &amp; K377 &amp; " ,vacancy=" &amp; J377 &amp; " where entityid = (select id from entity where name = '" &amp; I377 &amp; "') and year=2015;"</f>
        <v>update entity set admitted=40 ,vacancy=100 where entityid = (select id from entity where name = '林村公立黃福鑾紀念學校') and year=2015;</v>
      </c>
    </row>
    <row r="378" spans="1:17" ht="33.75">
      <c r="A378" s="2">
        <v>8417</v>
      </c>
      <c r="B378" s="6" t="s">
        <v>471</v>
      </c>
      <c r="C378" s="6" t="s">
        <v>1344</v>
      </c>
      <c r="D378" s="3">
        <v>40</v>
      </c>
      <c r="E378" t="str">
        <f>VLOOKUP(C378, 自行Original!$A$1:$C$455, 1, FALSE)</f>
        <v>天主教聖母聖心小學</v>
      </c>
      <c r="F378">
        <f>VLOOKUP(C378, 自行Original!$A$1:$C$455, 3, FALSE)</f>
        <v>50</v>
      </c>
      <c r="H378" t="str">
        <f>LEFT(A378, 2)</f>
        <v>84</v>
      </c>
      <c r="I378" t="str">
        <f>C378</f>
        <v>天主教聖母聖心小學</v>
      </c>
      <c r="J378">
        <f>IF(F378*2/5=CEILING(F378*2/5, 1), F378*2, F378*2-1)</f>
        <v>100</v>
      </c>
      <c r="K378">
        <f>D378</f>
        <v>40</v>
      </c>
      <c r="L378" t="e">
        <f>VLOOKUP(A378, 借位!$A$1:$D$50, 4, FALSE)</f>
        <v>#N/A</v>
      </c>
      <c r="M378">
        <v>0</v>
      </c>
      <c r="N378" t="b">
        <f>IF(J378&gt;(K378+M378), TRUE, 0)</f>
        <v>1</v>
      </c>
      <c r="O378" s="24">
        <f>(J378-K378)/J378*100</f>
        <v>60</v>
      </c>
      <c r="P378" s="24">
        <f>(J378-(K378+M378))/J378*100</f>
        <v>60</v>
      </c>
      <c r="Q378" t="str">
        <f>"update entity set admitted=" &amp; K378 &amp; " ,vacancy=" &amp; J378 &amp; " where entityid = (select id from entity where name = '" &amp; I378 &amp; "') and year=2015;"</f>
        <v>update entity set admitted=40 ,vacancy=100 where entityid = (select id from entity where name = '天主教聖母聖心小學') and year=2015;</v>
      </c>
    </row>
    <row r="379" spans="1:17" ht="45">
      <c r="A379" s="2">
        <v>3110</v>
      </c>
      <c r="B379" s="6" t="s">
        <v>115</v>
      </c>
      <c r="C379" s="6" t="s">
        <v>1068</v>
      </c>
      <c r="D379" s="3">
        <v>59</v>
      </c>
      <c r="E379" t="str">
        <f>VLOOKUP(C379, 自行Original!$A$1:$C$455, 1, FALSE)</f>
        <v>油蔴地天主教小學（海泓道）</v>
      </c>
      <c r="F379">
        <f>VLOOKUP(C379, 自行Original!$A$1:$C$455, 3, FALSE)</f>
        <v>75</v>
      </c>
      <c r="H379" t="str">
        <f>LEFT(A379, 2)</f>
        <v>31</v>
      </c>
      <c r="I379" t="str">
        <f>C379</f>
        <v>油蔴地天主教小學（海泓道）</v>
      </c>
      <c r="J379">
        <f>IF(F379*2/5=CEILING(F379*2/5, 1), F379*2, F379*2-1)</f>
        <v>150</v>
      </c>
      <c r="K379">
        <f>D379</f>
        <v>59</v>
      </c>
      <c r="L379" t="e">
        <f>VLOOKUP(A379, 借位!$A$1:$D$50, 4, FALSE)</f>
        <v>#N/A</v>
      </c>
      <c r="M379">
        <v>0</v>
      </c>
      <c r="N379" t="b">
        <f>IF(J379&gt;(K379+M379), TRUE, 0)</f>
        <v>1</v>
      </c>
      <c r="O379" s="24">
        <f>(J379-K379)/J379*100</f>
        <v>60.666666666666671</v>
      </c>
      <c r="P379" s="24">
        <f>(J379-(K379+M379))/J379*100</f>
        <v>60.666666666666671</v>
      </c>
      <c r="Q379" t="str">
        <f>"update entity set admitted=" &amp; K379 &amp; " ,vacancy=" &amp; J379 &amp; " where entityid = (select id from entity where name = '" &amp; I379 &amp; "') and year=2015;"</f>
        <v>update entity set admitted=59 ,vacancy=150 where entityid = (select id from entity where name = '油蔴地天主教小學（海泓道）') and year=2015;</v>
      </c>
    </row>
    <row r="380" spans="1:17" ht="33.75">
      <c r="A380" s="2">
        <v>7018</v>
      </c>
      <c r="B380" s="6" t="s">
        <v>343</v>
      </c>
      <c r="C380" s="6" t="s">
        <v>1239</v>
      </c>
      <c r="D380" s="3">
        <v>59</v>
      </c>
      <c r="E380" t="str">
        <f>VLOOKUP(C380, 自行Original!$A$1:$C$455, 1, FALSE)</f>
        <v>保良局梁周順琴小學</v>
      </c>
      <c r="F380">
        <f>VLOOKUP(C380, 自行Original!$A$1:$C$455, 3, FALSE)</f>
        <v>75</v>
      </c>
      <c r="H380" t="str">
        <f>LEFT(A380, 2)</f>
        <v>70</v>
      </c>
      <c r="I380" t="str">
        <f>C380</f>
        <v>保良局梁周順琴小學</v>
      </c>
      <c r="J380">
        <f>IF(F380*2/5=CEILING(F380*2/5, 1), F380*2, F380*2-1)</f>
        <v>150</v>
      </c>
      <c r="K380">
        <f>D380</f>
        <v>59</v>
      </c>
      <c r="L380" t="e">
        <f>VLOOKUP(A380, 借位!$A$1:$D$50, 4, FALSE)</f>
        <v>#N/A</v>
      </c>
      <c r="M380">
        <v>0</v>
      </c>
      <c r="N380" t="b">
        <f>IF(J380&gt;(K380+M380), TRUE, 0)</f>
        <v>1</v>
      </c>
      <c r="O380" s="24">
        <f>(J380-K380)/J380*100</f>
        <v>60.666666666666671</v>
      </c>
      <c r="P380" s="24">
        <f>(J380-(K380+M380))/J380*100</f>
        <v>60.666666666666671</v>
      </c>
      <c r="Q380" t="str">
        <f>"update entity set admitted=" &amp; K380 &amp; " ,vacancy=" &amp; J380 &amp; " where entityid = (select id from entity where name = '" &amp; I380 &amp; "') and year=2015;"</f>
        <v>update entity set admitted=59 ,vacancy=150 where entityid = (select id from entity where name = '保良局梁周順琴小學') and year=2015;</v>
      </c>
    </row>
    <row r="381" spans="1:17" ht="33.75">
      <c r="A381" s="2">
        <v>8401</v>
      </c>
      <c r="B381" s="6" t="s">
        <v>455</v>
      </c>
      <c r="C381" s="6" t="s">
        <v>1350</v>
      </c>
      <c r="D381" s="3">
        <v>59</v>
      </c>
      <c r="E381" t="str">
        <f>VLOOKUP(C381, 自行Original!$A$1:$C$455, 1, FALSE)</f>
        <v>大埔舊墟公立學校（寶湖道）</v>
      </c>
      <c r="F381">
        <f>VLOOKUP(C381, 自行Original!$A$1:$C$455, 3, FALSE)</f>
        <v>75</v>
      </c>
      <c r="H381" t="str">
        <f>LEFT(A381, 2)</f>
        <v>84</v>
      </c>
      <c r="I381" t="str">
        <f>C381</f>
        <v>大埔舊墟公立學校（寶湖道）</v>
      </c>
      <c r="J381">
        <f>IF(F381*2/5=CEILING(F381*2/5, 1), F381*2, F381*2-1)</f>
        <v>150</v>
      </c>
      <c r="K381">
        <f>D381</f>
        <v>59</v>
      </c>
      <c r="L381" t="e">
        <f>VLOOKUP(A381, 借位!$A$1:$D$50, 4, FALSE)</f>
        <v>#N/A</v>
      </c>
      <c r="M381">
        <v>0</v>
      </c>
      <c r="N381" t="b">
        <f>IF(J381&gt;(K381+M381), TRUE, 0)</f>
        <v>1</v>
      </c>
      <c r="O381" s="24">
        <f>(J381-K381)/J381*100</f>
        <v>60.666666666666671</v>
      </c>
      <c r="P381" s="24">
        <f>(J381-(K381+M381))/J381*100</f>
        <v>60.666666666666671</v>
      </c>
      <c r="Q381" t="str">
        <f>"update entity set admitted=" &amp; K381 &amp; " ,vacancy=" &amp; J381 &amp; " where entityid = (select id from entity where name = '" &amp; I381 &amp; "') and year=2015;"</f>
        <v>update entity set admitted=59 ,vacancy=150 where entityid = (select id from entity where name = '大埔舊墟公立學校（寶湖道）') and year=2015;</v>
      </c>
    </row>
    <row r="382" spans="1:17" ht="38.25">
      <c r="A382" s="2">
        <v>1201</v>
      </c>
      <c r="B382" s="6" t="s">
        <v>52</v>
      </c>
      <c r="C382" s="20" t="s">
        <v>1434</v>
      </c>
      <c r="D382" s="21">
        <v>49</v>
      </c>
      <c r="E382" s="19" t="e">
        <f>VLOOKUP(C382, 自行Original!$A$1:$C$455, 1, FALSE)</f>
        <v>#N/A</v>
      </c>
      <c r="F382" s="19">
        <v>63</v>
      </c>
      <c r="G382" s="17" t="s">
        <v>1461</v>
      </c>
      <c r="H382" t="str">
        <f>LEFT(A382, 2)</f>
        <v>12</v>
      </c>
      <c r="I382" t="str">
        <f>C382</f>
        <v>軒尼詩道官立小學</v>
      </c>
      <c r="J382">
        <f>IF(F382*2/5=CEILING(F382*2/5, 1), F382*2, F382*2-1)</f>
        <v>125</v>
      </c>
      <c r="K382">
        <f>D382</f>
        <v>49</v>
      </c>
      <c r="L382" t="e">
        <f>VLOOKUP(A382, 借位!$A$1:$D$50, 4, FALSE)</f>
        <v>#N/A</v>
      </c>
      <c r="M382">
        <v>0</v>
      </c>
      <c r="N382" t="b">
        <f>IF(J382&gt;(K382+M382), TRUE, 0)</f>
        <v>1</v>
      </c>
      <c r="O382" s="24">
        <f>(J382-K382)/J382*100</f>
        <v>60.8</v>
      </c>
      <c r="P382" s="24">
        <f>(J382-(K382+M382))/J382*100</f>
        <v>60.8</v>
      </c>
      <c r="Q382" t="str">
        <f>"update entity set admitted=" &amp; K382 &amp; " ,vacancy=" &amp; J382 &amp; " where entityid = (select id from entity where name = '" &amp; I382 &amp; "') and year=2015;"</f>
        <v>update entity set admitted=49 ,vacancy=125 where entityid = (select id from entity where name = '軒尼詩道官立小學') and year=2015;</v>
      </c>
    </row>
    <row r="383" spans="1:17" ht="33.75">
      <c r="A383" s="2">
        <v>7105</v>
      </c>
      <c r="B383" s="6" t="s">
        <v>349</v>
      </c>
      <c r="C383" s="6" t="s">
        <v>1256</v>
      </c>
      <c r="D383" s="3">
        <v>49</v>
      </c>
      <c r="E383" t="str">
        <f>VLOOKUP(C383, 自行Original!$A$1:$C$455, 1, FALSE)</f>
        <v>路德會呂祥光小學</v>
      </c>
      <c r="F383">
        <f>VLOOKUP(C383, 自行Original!$A$1:$C$455, 3, FALSE)</f>
        <v>63</v>
      </c>
      <c r="H383" t="str">
        <f>LEFT(A383, 2)</f>
        <v>71</v>
      </c>
      <c r="I383" t="str">
        <f>C383</f>
        <v>路德會呂祥光小學</v>
      </c>
      <c r="J383">
        <f>IF(F383*2/5=CEILING(F383*2/5, 1), F383*2, F383*2-1)</f>
        <v>125</v>
      </c>
      <c r="K383">
        <f>D383</f>
        <v>49</v>
      </c>
      <c r="L383" t="e">
        <f>VLOOKUP(A383, 借位!$A$1:$D$50, 4, FALSE)</f>
        <v>#N/A</v>
      </c>
      <c r="M383">
        <v>0</v>
      </c>
      <c r="N383" t="b">
        <f>IF(J383&gt;(K383+M383), TRUE, 0)</f>
        <v>1</v>
      </c>
      <c r="O383" s="24">
        <f>(J383-K383)/J383*100</f>
        <v>60.8</v>
      </c>
      <c r="P383" s="24">
        <f>(J383-(K383+M383))/J383*100</f>
        <v>60.8</v>
      </c>
      <c r="Q383" t="str">
        <f>"update entity set admitted=" &amp; K383 &amp; " ,vacancy=" &amp; J383 &amp; " where entityid = (select id from entity where name = '" &amp; I383 &amp; "') and year=2015;"</f>
        <v>update entity set admitted=49 ,vacancy=125 where entityid = (select id from entity where name = '路德會呂祥光小學') and year=2015;</v>
      </c>
    </row>
    <row r="384" spans="1:17" ht="22.5">
      <c r="A384" s="2">
        <v>7113</v>
      </c>
      <c r="B384" s="6" t="s">
        <v>357</v>
      </c>
      <c r="C384" s="6" t="s">
        <v>1265</v>
      </c>
      <c r="D384" s="3">
        <v>49</v>
      </c>
      <c r="E384" t="str">
        <f>VLOOKUP(C384, 自行Original!$A$1:$C$455, 1, FALSE)</f>
        <v>順德聯誼總會李金小學</v>
      </c>
      <c r="F384">
        <f>VLOOKUP(C384, 自行Original!$A$1:$C$455, 3, FALSE)</f>
        <v>63</v>
      </c>
      <c r="H384" t="str">
        <f>LEFT(A384, 2)</f>
        <v>71</v>
      </c>
      <c r="I384" t="str">
        <f>C384</f>
        <v>順德聯誼總會李金小學</v>
      </c>
      <c r="J384">
        <f>IF(F384*2/5=CEILING(F384*2/5, 1), F384*2, F384*2-1)</f>
        <v>125</v>
      </c>
      <c r="K384">
        <f>D384</f>
        <v>49</v>
      </c>
      <c r="L384" t="e">
        <f>VLOOKUP(A384, 借位!$A$1:$D$50, 4, FALSE)</f>
        <v>#N/A</v>
      </c>
      <c r="M384">
        <v>0</v>
      </c>
      <c r="N384" t="b">
        <f>IF(J384&gt;(K384+M384), TRUE, 0)</f>
        <v>1</v>
      </c>
      <c r="O384" s="24">
        <f>(J384-K384)/J384*100</f>
        <v>60.8</v>
      </c>
      <c r="P384" s="24">
        <f>(J384-(K384+M384))/J384*100</f>
        <v>60.8</v>
      </c>
      <c r="Q384" t="str">
        <f>"update entity set admitted=" &amp; K384 &amp; " ,vacancy=" &amp; J384 &amp; " where entityid = (select id from entity where name = '" &amp; I384 &amp; "') and year=2015;"</f>
        <v>update entity set admitted=49 ,vacancy=125 where entityid = (select id from entity where name = '順德聯誼總會李金小學') and year=2015;</v>
      </c>
    </row>
    <row r="385" spans="1:17" ht="22.5">
      <c r="A385" s="2">
        <v>7204</v>
      </c>
      <c r="B385" s="6" t="s">
        <v>363</v>
      </c>
      <c r="C385" s="6" t="s">
        <v>1268</v>
      </c>
      <c r="D385" s="3">
        <v>49</v>
      </c>
      <c r="E385" t="str">
        <f>VLOOKUP(C385, 自行Original!$A$1:$C$455, 1, FALSE)</f>
        <v>伊利沙伯中學舊生會小學</v>
      </c>
      <c r="F385">
        <f>VLOOKUP(C385, 自行Original!$A$1:$C$455, 3, FALSE)</f>
        <v>63</v>
      </c>
      <c r="H385" t="str">
        <f>LEFT(A385, 2)</f>
        <v>72</v>
      </c>
      <c r="I385" t="str">
        <f>C385</f>
        <v>伊利沙伯中學舊生會小學</v>
      </c>
      <c r="J385">
        <f>IF(F385*2/5=CEILING(F385*2/5, 1), F385*2, F385*2-1)</f>
        <v>125</v>
      </c>
      <c r="K385">
        <f>D385</f>
        <v>49</v>
      </c>
      <c r="L385" t="e">
        <f>VLOOKUP(A385, 借位!$A$1:$D$50, 4, FALSE)</f>
        <v>#N/A</v>
      </c>
      <c r="M385">
        <v>0</v>
      </c>
      <c r="N385" t="b">
        <f>IF(J385&gt;(K385+M385), TRUE, 0)</f>
        <v>1</v>
      </c>
      <c r="O385" s="24">
        <f>(J385-K385)/J385*100</f>
        <v>60.8</v>
      </c>
      <c r="P385" s="24">
        <f>(J385-(K385+M385))/J385*100</f>
        <v>60.8</v>
      </c>
      <c r="Q385" t="str">
        <f>"update entity set admitted=" &amp; K385 &amp; " ,vacancy=" &amp; J385 &amp; " where entityid = (select id from entity where name = '" &amp; I385 &amp; "') and year=2015;"</f>
        <v>update entity set admitted=49 ,vacancy=125 where entityid = (select id from entity where name = '伊利沙伯中學舊生會小學') and year=2015;</v>
      </c>
    </row>
    <row r="386" spans="1:17" ht="33.75">
      <c r="A386" s="2">
        <v>7219</v>
      </c>
      <c r="B386" s="6" t="s">
        <v>378</v>
      </c>
      <c r="C386" s="6" t="s">
        <v>1284</v>
      </c>
      <c r="D386" s="3">
        <v>49</v>
      </c>
      <c r="E386" t="str">
        <f>VLOOKUP(C386, 自行Original!$A$1:$C$455, 1, FALSE)</f>
        <v>十八鄉鄉事委員會公益社小學</v>
      </c>
      <c r="F386">
        <f>VLOOKUP(C386, 自行Original!$A$1:$C$455, 3, FALSE)</f>
        <v>63</v>
      </c>
      <c r="H386" t="str">
        <f>LEFT(A386, 2)</f>
        <v>72</v>
      </c>
      <c r="I386" t="str">
        <f>C386</f>
        <v>十八鄉鄉事委員會公益社小學</v>
      </c>
      <c r="J386">
        <f>IF(F386*2/5=CEILING(F386*2/5, 1), F386*2, F386*2-1)</f>
        <v>125</v>
      </c>
      <c r="K386">
        <f>D386</f>
        <v>49</v>
      </c>
      <c r="L386" t="e">
        <f>VLOOKUP(A386, 借位!$A$1:$D$50, 4, FALSE)</f>
        <v>#N/A</v>
      </c>
      <c r="M386">
        <v>0</v>
      </c>
      <c r="N386" t="b">
        <f>IF(J386&gt;(K386+M386), TRUE, 0)</f>
        <v>1</v>
      </c>
      <c r="O386" s="24">
        <f>(J386-K386)/J386*100</f>
        <v>60.8</v>
      </c>
      <c r="P386" s="24">
        <f>(J386-(K386+M386))/J386*100</f>
        <v>60.8</v>
      </c>
      <c r="Q386" t="str">
        <f>"update entity set admitted=" &amp; K386 &amp; " ,vacancy=" &amp; J386 &amp; " where entityid = (select id from entity where name = '" &amp; I386 &amp; "') and year=2015;"</f>
        <v>update entity set admitted=49 ,vacancy=125 where entityid = (select id from entity where name = '十八鄉鄉事委員會公益社小學') and year=2015;</v>
      </c>
    </row>
    <row r="387" spans="1:17" ht="22.5">
      <c r="A387" s="2">
        <v>8806</v>
      </c>
      <c r="B387" s="6" t="s">
        <v>478</v>
      </c>
      <c r="C387" s="6" t="s">
        <v>1362</v>
      </c>
      <c r="D387" s="3">
        <v>49</v>
      </c>
      <c r="E387" t="str">
        <f>VLOOKUP(C387, 自行Original!$A$1:$C$455, 1, FALSE)</f>
        <v>沙田官立小學</v>
      </c>
      <c r="F387">
        <f>VLOOKUP(C387, 自行Original!$A$1:$C$455, 3, FALSE)</f>
        <v>63</v>
      </c>
      <c r="H387" t="str">
        <f>LEFT(A387, 2)</f>
        <v>88</v>
      </c>
      <c r="I387" t="str">
        <f>C387</f>
        <v>沙田官立小學</v>
      </c>
      <c r="J387">
        <f>IF(F387*2/5=CEILING(F387*2/5, 1), F387*2, F387*2-1)</f>
        <v>125</v>
      </c>
      <c r="K387">
        <f>D387</f>
        <v>49</v>
      </c>
      <c r="L387" t="e">
        <f>VLOOKUP(A387, 借位!$A$1:$D$50, 4, FALSE)</f>
        <v>#N/A</v>
      </c>
      <c r="M387">
        <v>0</v>
      </c>
      <c r="N387" t="b">
        <f>IF(J387&gt;(K387+M387), TRUE, 0)</f>
        <v>1</v>
      </c>
      <c r="O387" s="24">
        <f>(J387-K387)/J387*100</f>
        <v>60.8</v>
      </c>
      <c r="P387" s="24">
        <f>(J387-(K387+M387))/J387*100</f>
        <v>60.8</v>
      </c>
      <c r="Q387" t="str">
        <f>"update entity set admitted=" &amp; K387 &amp; " ,vacancy=" &amp; J387 &amp; " where entityid = (select id from entity where name = '" &amp; I387 &amp; "') and year=2015;"</f>
        <v>update entity set admitted=49 ,vacancy=125 where entityid = (select id from entity where name = '沙田官立小學') and year=2015;</v>
      </c>
    </row>
    <row r="388" spans="1:17" ht="22.5">
      <c r="A388" s="2">
        <v>7001</v>
      </c>
      <c r="B388" s="6" t="s">
        <v>326</v>
      </c>
      <c r="C388" s="6" t="s">
        <v>1240</v>
      </c>
      <c r="D388" s="3">
        <v>39</v>
      </c>
      <c r="E388" t="str">
        <f>VLOOKUP(C388, 自行Original!$A$1:$C$455, 1, FALSE)</f>
        <v>五邑鄒振猷學校</v>
      </c>
      <c r="F388">
        <f>VLOOKUP(C388, 自行Original!$A$1:$C$455, 3, FALSE)</f>
        <v>50</v>
      </c>
      <c r="H388" t="str">
        <f>LEFT(A388, 2)</f>
        <v>70</v>
      </c>
      <c r="I388" t="str">
        <f>C388</f>
        <v>五邑鄒振猷學校</v>
      </c>
      <c r="J388">
        <f>IF(F388*2/5=CEILING(F388*2/5, 1), F388*2, F388*2-1)</f>
        <v>100</v>
      </c>
      <c r="K388">
        <f>D388</f>
        <v>39</v>
      </c>
      <c r="L388" t="e">
        <f>VLOOKUP(A388, 借位!$A$1:$D$50, 4, FALSE)</f>
        <v>#N/A</v>
      </c>
      <c r="M388">
        <v>0</v>
      </c>
      <c r="N388" t="b">
        <f>IF(J388&gt;(K388+M388), TRUE, 0)</f>
        <v>1</v>
      </c>
      <c r="O388" s="24">
        <f>(J388-K388)/J388*100</f>
        <v>61</v>
      </c>
      <c r="P388" s="24">
        <f>(J388-(K388+M388))/J388*100</f>
        <v>61</v>
      </c>
      <c r="Q388" t="str">
        <f>"update entity set admitted=" &amp; K388 &amp; " ,vacancy=" &amp; J388 &amp; " where entityid = (select id from entity where name = '" &amp; I388 &amp; "') and year=2015;"</f>
        <v>update entity set admitted=39 ,vacancy=100 where entityid = (select id from entity where name = '五邑鄒振猷學校') and year=2015;</v>
      </c>
    </row>
    <row r="389" spans="1:17" ht="33.75">
      <c r="A389" s="2">
        <v>7002</v>
      </c>
      <c r="B389" s="6" t="s">
        <v>327</v>
      </c>
      <c r="C389" s="6" t="s">
        <v>1238</v>
      </c>
      <c r="D389" s="3">
        <v>39</v>
      </c>
      <c r="E389" t="str">
        <f>VLOOKUP(C389, 自行Original!$A$1:$C$455, 1, FALSE)</f>
        <v>樂善堂梁黃蕙芳紀念學校</v>
      </c>
      <c r="F389">
        <f>VLOOKUP(C389, 自行Original!$A$1:$C$455, 3, FALSE)</f>
        <v>50</v>
      </c>
      <c r="H389" t="str">
        <f>LEFT(A389, 2)</f>
        <v>70</v>
      </c>
      <c r="I389" t="str">
        <f>C389</f>
        <v>樂善堂梁黃蕙芳紀念學校</v>
      </c>
      <c r="J389">
        <f>IF(F389*2/5=CEILING(F389*2/5, 1), F389*2, F389*2-1)</f>
        <v>100</v>
      </c>
      <c r="K389">
        <f>D389</f>
        <v>39</v>
      </c>
      <c r="L389" t="e">
        <f>VLOOKUP(A389, 借位!$A$1:$D$50, 4, FALSE)</f>
        <v>#N/A</v>
      </c>
      <c r="M389">
        <v>0</v>
      </c>
      <c r="N389" t="b">
        <f>IF(J389&gt;(K389+M389), TRUE, 0)</f>
        <v>1</v>
      </c>
      <c r="O389" s="24">
        <f>(J389-K389)/J389*100</f>
        <v>61</v>
      </c>
      <c r="P389" s="24">
        <f>(J389-(K389+M389))/J389*100</f>
        <v>61</v>
      </c>
      <c r="Q389" t="str">
        <f>"update entity set admitted=" &amp; K389 &amp; " ,vacancy=" &amp; J389 &amp; " where entityid = (select id from entity where name = '" &amp; I389 &amp; "') and year=2015;"</f>
        <v>update entity set admitted=39 ,vacancy=100 where entityid = (select id from entity where name = '樂善堂梁黃蕙芳紀念學校') and year=2015;</v>
      </c>
    </row>
    <row r="390" spans="1:17" ht="33">
      <c r="A390" s="2">
        <v>7106</v>
      </c>
      <c r="B390" s="6" t="s">
        <v>350</v>
      </c>
      <c r="C390" s="6" t="s">
        <v>991</v>
      </c>
      <c r="D390" s="3">
        <v>39</v>
      </c>
      <c r="E390" t="str">
        <f>VLOOKUP(C390, 自行Original!$A$1:$C$455, 1, FALSE)</f>
        <v xml:space="preserve">博愛醫院歷屆總理聯誼會鄭任安夫人學校
</v>
      </c>
      <c r="F390">
        <f>VLOOKUP(C390, 自行Original!$A$1:$C$455, 3, FALSE)</f>
        <v>50</v>
      </c>
      <c r="H390" t="str">
        <f>LEFT(A390, 2)</f>
        <v>71</v>
      </c>
      <c r="I390" t="str">
        <f>C390</f>
        <v xml:space="preserve">博愛醫院歷屆總理聯誼會鄭任安夫人學校
</v>
      </c>
      <c r="J390">
        <f>IF(F390*2/5=CEILING(F390*2/5, 1), F390*2, F390*2-1)</f>
        <v>100</v>
      </c>
      <c r="K390">
        <f>D390</f>
        <v>39</v>
      </c>
      <c r="L390" t="e">
        <f>VLOOKUP(A390, 借位!$A$1:$D$50, 4, FALSE)</f>
        <v>#N/A</v>
      </c>
      <c r="M390">
        <v>0</v>
      </c>
      <c r="N390" t="b">
        <f>IF(J390&gt;(K390+M390), TRUE, 0)</f>
        <v>1</v>
      </c>
      <c r="O390" s="24">
        <f>(J390-K390)/J390*100</f>
        <v>61</v>
      </c>
      <c r="P390" s="24">
        <f>(J390-(K390+M390))/J390*100</f>
        <v>61</v>
      </c>
      <c r="Q390" t="str">
        <f>"update entity set admitted=" &amp; K390 &amp; " ,vacancy=" &amp; J390 &amp; " where entityid = (select id from entity where name = '" &amp; I390 &amp; "') and year=2015;"</f>
        <v>update entity set admitted=39 ,vacancy=100 where entityid = (select id from entity where name = '博愛醫院歷屆總理聯誼會鄭任安夫人學校
') and year=2015;</v>
      </c>
    </row>
    <row r="391" spans="1:17">
      <c r="A391" s="2">
        <v>8005</v>
      </c>
      <c r="B391" s="9" t="s">
        <v>429</v>
      </c>
      <c r="C391" s="9" t="s">
        <v>1314</v>
      </c>
      <c r="D391" s="3">
        <v>39</v>
      </c>
      <c r="E391" t="str">
        <f>VLOOKUP(C391, 自行Original!$A$1:$C$455, 1, FALSE)</f>
        <v>石湖墟公立學校</v>
      </c>
      <c r="F391">
        <f>VLOOKUP(C391, 自行Original!$A$1:$C$455, 3, FALSE)</f>
        <v>50</v>
      </c>
      <c r="H391" t="str">
        <f>LEFT(A391, 2)</f>
        <v>80</v>
      </c>
      <c r="I391" t="str">
        <f>C391</f>
        <v>石湖墟公立學校</v>
      </c>
      <c r="J391">
        <f>IF(F391*2/5=CEILING(F391*2/5, 1), F391*2, F391*2-1)</f>
        <v>100</v>
      </c>
      <c r="K391">
        <f>D391</f>
        <v>39</v>
      </c>
      <c r="L391" t="e">
        <f>VLOOKUP(A391, 借位!$A$1:$D$50, 4, FALSE)</f>
        <v>#N/A</v>
      </c>
      <c r="M391">
        <v>0</v>
      </c>
      <c r="N391" t="b">
        <f>IF(J391&gt;(K391+M391), TRUE, 0)</f>
        <v>1</v>
      </c>
      <c r="O391" s="24">
        <f>(J391-K391)/J391*100</f>
        <v>61</v>
      </c>
      <c r="P391" s="24">
        <f>(J391-(K391+M391))/J391*100</f>
        <v>61</v>
      </c>
      <c r="Q391" t="str">
        <f>"update entity set admitted=" &amp; K391 &amp; " ,vacancy=" &amp; J391 &amp; " where entityid = (select id from entity where name = '" &amp; I391 &amp; "') and year=2015;"</f>
        <v>update entity set admitted=39 ,vacancy=100 where entityid = (select id from entity where name = '石湖墟公立學校') and year=2015;</v>
      </c>
    </row>
    <row r="392" spans="1:17">
      <c r="A392" s="2">
        <v>8013</v>
      </c>
      <c r="B392" s="9" t="s">
        <v>437</v>
      </c>
      <c r="C392" s="9" t="s">
        <v>1315</v>
      </c>
      <c r="D392" s="3">
        <v>39</v>
      </c>
      <c r="E392" t="str">
        <f>VLOOKUP(C392, 自行Original!$A$1:$C$455, 1, FALSE)</f>
        <v>東華三院港九電器商聯會小學</v>
      </c>
      <c r="F392">
        <f>VLOOKUP(C392, 自行Original!$A$1:$C$455, 3, FALSE)</f>
        <v>50</v>
      </c>
      <c r="H392" t="str">
        <f>LEFT(A392, 2)</f>
        <v>80</v>
      </c>
      <c r="I392" t="str">
        <f>C392</f>
        <v>東華三院港九電器商聯會小學</v>
      </c>
      <c r="J392">
        <f>IF(F392*2/5=CEILING(F392*2/5, 1), F392*2, F392*2-1)</f>
        <v>100</v>
      </c>
      <c r="K392">
        <f>D392</f>
        <v>39</v>
      </c>
      <c r="L392" t="e">
        <f>VLOOKUP(A392, 借位!$A$1:$D$50, 4, FALSE)</f>
        <v>#N/A</v>
      </c>
      <c r="M392">
        <v>0</v>
      </c>
      <c r="N392" t="b">
        <f>IF(J392&gt;(K392+M392), TRUE, 0)</f>
        <v>1</v>
      </c>
      <c r="O392" s="24">
        <f>(J392-K392)/J392*100</f>
        <v>61</v>
      </c>
      <c r="P392" s="24">
        <f>(J392-(K392+M392))/J392*100</f>
        <v>61</v>
      </c>
      <c r="Q392" t="str">
        <f>"update entity set admitted=" &amp; K392 &amp; " ,vacancy=" &amp; J392 &amp; " where entityid = (select id from entity where name = '" &amp; I392 &amp; "') and year=2015;"</f>
        <v>update entity set admitted=39 ,vacancy=100 where entityid = (select id from entity where name = '東華三院港九電器商聯會小學') and year=2015;</v>
      </c>
    </row>
    <row r="393" spans="1:17" ht="33.75">
      <c r="A393" s="2">
        <v>8014</v>
      </c>
      <c r="B393" s="6" t="s">
        <v>438</v>
      </c>
      <c r="C393" s="6" t="s">
        <v>1322</v>
      </c>
      <c r="D393" s="3">
        <v>39</v>
      </c>
      <c r="E393" t="str">
        <f>VLOOKUP(C393, 自行Original!$A$1:$C$455, 1, FALSE)</f>
        <v>東華三院馬錦燦紀念小學</v>
      </c>
      <c r="F393">
        <f>VLOOKUP(C393, 自行Original!$A$1:$C$455, 3, FALSE)</f>
        <v>50</v>
      </c>
      <c r="H393" t="str">
        <f>LEFT(A393, 2)</f>
        <v>80</v>
      </c>
      <c r="I393" t="str">
        <f>C393</f>
        <v>東華三院馬錦燦紀念小學</v>
      </c>
      <c r="J393">
        <f>IF(F393*2/5=CEILING(F393*2/5, 1), F393*2, F393*2-1)</f>
        <v>100</v>
      </c>
      <c r="K393">
        <f>D393</f>
        <v>39</v>
      </c>
      <c r="L393" t="e">
        <f>VLOOKUP(A393, 借位!$A$1:$D$50, 4, FALSE)</f>
        <v>#N/A</v>
      </c>
      <c r="M393">
        <v>0</v>
      </c>
      <c r="N393" t="b">
        <f>IF(J393&gt;(K393+M393), TRUE, 0)</f>
        <v>1</v>
      </c>
      <c r="O393" s="24">
        <f>(J393-K393)/J393*100</f>
        <v>61</v>
      </c>
      <c r="P393" s="24">
        <f>(J393-(K393+M393))/J393*100</f>
        <v>61</v>
      </c>
      <c r="Q393" t="str">
        <f>"update entity set admitted=" &amp; K393 &amp; " ,vacancy=" &amp; J393 &amp; " where entityid = (select id from entity where name = '" &amp; I393 &amp; "') and year=2015;"</f>
        <v>update entity set admitted=39 ,vacancy=100 where entityid = (select id from entity where name = '東華三院馬錦燦紀念小學') and year=2015;</v>
      </c>
    </row>
    <row r="394" spans="1:17" ht="33.75">
      <c r="A394" s="2">
        <v>8403</v>
      </c>
      <c r="B394" s="6" t="s">
        <v>457</v>
      </c>
      <c r="C394" s="6" t="s">
        <v>1336</v>
      </c>
      <c r="D394" s="3">
        <v>39</v>
      </c>
      <c r="E394" t="str">
        <f>VLOOKUP(C394, 自行Original!$A$1:$C$455, 1, FALSE)</f>
        <v>新界婦孺福利會有限公司梁省德學校</v>
      </c>
      <c r="F394">
        <f>VLOOKUP(C394, 自行Original!$A$1:$C$455, 3, FALSE)</f>
        <v>50</v>
      </c>
      <c r="H394" t="str">
        <f>LEFT(A394, 2)</f>
        <v>84</v>
      </c>
      <c r="I394" t="str">
        <f>C394</f>
        <v>新界婦孺福利會有限公司梁省德學校</v>
      </c>
      <c r="J394">
        <f>IF(F394*2/5=CEILING(F394*2/5, 1), F394*2, F394*2-1)</f>
        <v>100</v>
      </c>
      <c r="K394">
        <f>D394</f>
        <v>39</v>
      </c>
      <c r="L394" t="e">
        <f>VLOOKUP(A394, 借位!$A$1:$D$50, 4, FALSE)</f>
        <v>#N/A</v>
      </c>
      <c r="M394">
        <v>0</v>
      </c>
      <c r="N394" t="b">
        <f>IF(J394&gt;(K394+M394), TRUE, 0)</f>
        <v>1</v>
      </c>
      <c r="O394" s="24">
        <f>(J394-K394)/J394*100</f>
        <v>61</v>
      </c>
      <c r="P394" s="24">
        <f>(J394-(K394+M394))/J394*100</f>
        <v>61</v>
      </c>
      <c r="Q394" t="str">
        <f>"update entity set admitted=" &amp; K394 &amp; " ,vacancy=" &amp; J394 &amp; " where entityid = (select id from entity where name = '" &amp; I394 &amp; "') and year=2015;"</f>
        <v>update entity set admitted=39 ,vacancy=100 where entityid = (select id from entity where name = '新界婦孺福利會有限公司梁省德學校') and year=2015;</v>
      </c>
    </row>
    <row r="395" spans="1:17" ht="33.75">
      <c r="A395" s="2">
        <v>8404</v>
      </c>
      <c r="B395" s="6" t="s">
        <v>458</v>
      </c>
      <c r="C395" s="6" t="s">
        <v>1341</v>
      </c>
      <c r="D395" s="3">
        <v>39</v>
      </c>
      <c r="E395" t="str">
        <f>VLOOKUP(C395, 自行Original!$A$1:$C$455, 1, FALSE)</f>
        <v>三水同鄉會禤景榮學校</v>
      </c>
      <c r="F395">
        <f>VLOOKUP(C395, 自行Original!$A$1:$C$455, 3, FALSE)</f>
        <v>50</v>
      </c>
      <c r="H395" t="str">
        <f>LEFT(A395, 2)</f>
        <v>84</v>
      </c>
      <c r="I395" t="str">
        <f>C395</f>
        <v>三水同鄉會禤景榮學校</v>
      </c>
      <c r="J395">
        <f>IF(F395*2/5=CEILING(F395*2/5, 1), F395*2, F395*2-1)</f>
        <v>100</v>
      </c>
      <c r="K395">
        <f>D395</f>
        <v>39</v>
      </c>
      <c r="L395" t="e">
        <f>VLOOKUP(A395, 借位!$A$1:$D$50, 4, FALSE)</f>
        <v>#N/A</v>
      </c>
      <c r="M395">
        <v>0</v>
      </c>
      <c r="N395" t="b">
        <f>IF(J395&gt;(K395+M395), TRUE, 0)</f>
        <v>1</v>
      </c>
      <c r="O395" s="24">
        <f>(J395-K395)/J395*100</f>
        <v>61</v>
      </c>
      <c r="P395" s="24">
        <f>(J395-(K395+M395))/J395*100</f>
        <v>61</v>
      </c>
      <c r="Q395" t="str">
        <f>"update entity set admitted=" &amp; K395 &amp; " ,vacancy=" &amp; J395 &amp; " where entityid = (select id from entity where name = '" &amp; I395 &amp; "') and year=2015;"</f>
        <v>update entity set admitted=39 ,vacancy=100 where entityid = (select id from entity where name = '三水同鄉會禤景榮學校') and year=2015;</v>
      </c>
    </row>
    <row r="396" spans="1:17" ht="22.5">
      <c r="A396" s="2">
        <v>8408</v>
      </c>
      <c r="B396" s="6" t="s">
        <v>462</v>
      </c>
      <c r="C396" s="6" t="s">
        <v>1345</v>
      </c>
      <c r="D396" s="3">
        <v>39</v>
      </c>
      <c r="E396" t="str">
        <f>VLOOKUP(C396, 自行Original!$A$1:$C$455, 1, FALSE)</f>
        <v>保良局田家炳小學</v>
      </c>
      <c r="F396">
        <f>VLOOKUP(C396, 自行Original!$A$1:$C$455, 3, FALSE)</f>
        <v>50</v>
      </c>
      <c r="H396" t="str">
        <f>LEFT(A396, 2)</f>
        <v>84</v>
      </c>
      <c r="I396" t="str">
        <f>C396</f>
        <v>保良局田家炳小學</v>
      </c>
      <c r="J396">
        <f>IF(F396*2/5=CEILING(F396*2/5, 1), F396*2, F396*2-1)</f>
        <v>100</v>
      </c>
      <c r="K396">
        <f>D396</f>
        <v>39</v>
      </c>
      <c r="L396" t="e">
        <f>VLOOKUP(A396, 借位!$A$1:$D$50, 4, FALSE)</f>
        <v>#N/A</v>
      </c>
      <c r="M396">
        <v>0</v>
      </c>
      <c r="N396" t="b">
        <f>IF(J396&gt;(K396+M396), TRUE, 0)</f>
        <v>1</v>
      </c>
      <c r="O396" s="24">
        <f>(J396-K396)/J396*100</f>
        <v>61</v>
      </c>
      <c r="P396" s="24">
        <f>(J396-(K396+M396))/J396*100</f>
        <v>61</v>
      </c>
      <c r="Q396" t="str">
        <f>"update entity set admitted=" &amp; K396 &amp; " ,vacancy=" &amp; J396 &amp; " where entityid = (select id from entity where name = '" &amp; I396 &amp; "') and year=2015;"</f>
        <v>update entity set admitted=39 ,vacancy=100 where entityid = (select id from entity where name = '保良局田家炳小學') and year=2015;</v>
      </c>
    </row>
    <row r="397" spans="1:17" ht="22.5">
      <c r="A397" s="2">
        <v>4011</v>
      </c>
      <c r="B397" s="6" t="s">
        <v>167</v>
      </c>
      <c r="C397" s="6" t="s">
        <v>1107</v>
      </c>
      <c r="D397" s="3">
        <v>35</v>
      </c>
      <c r="E397" t="str">
        <f>VLOOKUP(C397, 自行Original!$A$1:$C$455, 1, FALSE)</f>
        <v>聖公會聖多馬小學</v>
      </c>
      <c r="F397">
        <f>VLOOKUP(C397, 自行Original!$A$1:$C$455, 3, FALSE)</f>
        <v>45</v>
      </c>
      <c r="H397" t="str">
        <f>LEFT(A397, 2)</f>
        <v>40</v>
      </c>
      <c r="I397" t="str">
        <f>C397</f>
        <v>聖公會聖多馬小學</v>
      </c>
      <c r="J397">
        <f>IF(F397*2/5=CEILING(F397*2/5, 1), F397*2, F397*2-1)</f>
        <v>90</v>
      </c>
      <c r="K397">
        <f>D397</f>
        <v>35</v>
      </c>
      <c r="L397" t="e">
        <f>VLOOKUP(A397, 借位!$A$1:$D$50, 4, FALSE)</f>
        <v>#N/A</v>
      </c>
      <c r="M397">
        <v>0</v>
      </c>
      <c r="N397" t="b">
        <f>IF(J397&gt;(K397+M397), TRUE, 0)</f>
        <v>1</v>
      </c>
      <c r="O397" s="24">
        <f>(J397-K397)/J397*100</f>
        <v>61.111111111111114</v>
      </c>
      <c r="P397" s="24">
        <f>(J397-(K397+M397))/J397*100</f>
        <v>61.111111111111114</v>
      </c>
      <c r="Q397" t="str">
        <f>"update entity set admitted=" &amp; K397 &amp; " ,vacancy=" &amp; J397 &amp; " where entityid = (select id from entity where name = '" &amp; I397 &amp; "') and year=2015;"</f>
        <v>update entity set admitted=35 ,vacancy=90 where entityid = (select id from entity where name = '聖公會聖多馬小學') and year=2015;</v>
      </c>
    </row>
    <row r="398" spans="1:17" ht="33.75">
      <c r="A398" s="2">
        <v>7220</v>
      </c>
      <c r="B398" s="6" t="s">
        <v>379</v>
      </c>
      <c r="C398" s="6" t="s">
        <v>1278</v>
      </c>
      <c r="D398" s="3">
        <v>33</v>
      </c>
      <c r="E398" t="str">
        <f>VLOOKUP(C398, 自行Original!$A$1:$C$455, 1, FALSE)</f>
        <v>金巴崙長老會耀道小學</v>
      </c>
      <c r="F398">
        <f>VLOOKUP(C398, 自行Original!$A$1:$C$455, 3, FALSE)</f>
        <v>63</v>
      </c>
      <c r="H398" t="str">
        <f>LEFT(A398, 2)</f>
        <v>72</v>
      </c>
      <c r="I398" t="str">
        <f>C398</f>
        <v>金巴崙長老會耀道小學</v>
      </c>
      <c r="J398">
        <f>IF(F398*2/5=CEILING(F398*2/5, 1), F398*2, F398*2-1)</f>
        <v>125</v>
      </c>
      <c r="K398">
        <f>D398</f>
        <v>33</v>
      </c>
      <c r="L398">
        <f>VLOOKUP(A398, 借位!$A$1:$D$50, 4, FALSE)</f>
        <v>15</v>
      </c>
      <c r="M398">
        <v>15</v>
      </c>
      <c r="N398" t="b">
        <f>IF(J398&gt;(K398+M398), TRUE, 0)</f>
        <v>1</v>
      </c>
      <c r="O398" s="24">
        <f>(J398-K398)/J398*100</f>
        <v>73.599999999999994</v>
      </c>
      <c r="P398" s="24">
        <f>(J398-(K398+M398))/J398*100</f>
        <v>61.6</v>
      </c>
      <c r="Q398" t="str">
        <f>"update entity set admitted=" &amp; K398 &amp; " ,vacancy=" &amp; J398 &amp; " where entityid = (select id from entity where name = '" &amp; I398 &amp; "') and year=2015;"</f>
        <v>update entity set admitted=33 ,vacancy=125 where entityid = (select id from entity where name = '金巴崙長老會耀道小學') and year=2015;</v>
      </c>
    </row>
    <row r="399" spans="1:17" ht="22.5">
      <c r="A399" s="2">
        <v>7013</v>
      </c>
      <c r="B399" s="6" t="s">
        <v>338</v>
      </c>
      <c r="C399" s="6" t="s">
        <v>1244</v>
      </c>
      <c r="D399" s="3">
        <v>48</v>
      </c>
      <c r="E399" t="str">
        <f>VLOOKUP(C399, 自行Original!$A$1:$C$455, 1, FALSE)</f>
        <v>仁濟醫院羅陳楚思小學</v>
      </c>
      <c r="F399" s="25">
        <f>VLOOKUP(C399, 自行Original!$A$1:$C$455, 3, FALSE)</f>
        <v>63</v>
      </c>
      <c r="H399" t="str">
        <f>LEFT(A399, 2)</f>
        <v>70</v>
      </c>
      <c r="I399" t="str">
        <f>C399</f>
        <v>仁濟醫院羅陳楚思小學</v>
      </c>
      <c r="J399">
        <f>IF(F399*2/5=CEILING(F399*2/5, 1), F399*2, F399*2-1)</f>
        <v>125</v>
      </c>
      <c r="K399">
        <f>D399</f>
        <v>48</v>
      </c>
      <c r="L399" t="e">
        <f>VLOOKUP(A399, 借位!$A$1:$D$50, 4, FALSE)</f>
        <v>#N/A</v>
      </c>
      <c r="M399">
        <v>0</v>
      </c>
      <c r="N399" t="b">
        <f>IF(J399&gt;(K399+M399), TRUE, 0)</f>
        <v>1</v>
      </c>
      <c r="O399" s="24">
        <f>(J399-K399)/J399*100</f>
        <v>61.6</v>
      </c>
      <c r="P399" s="24">
        <f>(J399-(K399+M399))/J399*100</f>
        <v>61.6</v>
      </c>
      <c r="Q399" t="str">
        <f>"update entity set admitted=" &amp; K399 &amp; " ,vacancy=" &amp; J399 &amp; " where entityid = (select id from entity where name = '" &amp; I399 &amp; "') and year=2015;"</f>
        <v>update entity set admitted=48 ,vacancy=125 where entityid = (select id from entity where name = '仁濟醫院羅陳楚思小學') and year=2015;</v>
      </c>
    </row>
    <row r="400" spans="1:17" ht="33.75">
      <c r="A400" s="2">
        <v>7017</v>
      </c>
      <c r="B400" s="6" t="s">
        <v>342</v>
      </c>
      <c r="C400" s="6" t="s">
        <v>1235</v>
      </c>
      <c r="D400" s="3">
        <v>48</v>
      </c>
      <c r="E400" t="str">
        <f>VLOOKUP(C400, 自行Original!$A$1:$C$455, 1, FALSE)</f>
        <v>保良局莊啟程第二小學</v>
      </c>
      <c r="F400">
        <f>VLOOKUP(C400, 自行Original!$A$1:$C$455, 3, FALSE)</f>
        <v>63</v>
      </c>
      <c r="H400" t="str">
        <f>LEFT(A400, 2)</f>
        <v>70</v>
      </c>
      <c r="I400" t="str">
        <f>C400</f>
        <v>保良局莊啟程第二小學</v>
      </c>
      <c r="J400">
        <f>IF(F400*2/5=CEILING(F400*2/5, 1), F400*2, F400*2-1)</f>
        <v>125</v>
      </c>
      <c r="K400">
        <f>D400</f>
        <v>48</v>
      </c>
      <c r="L400" t="e">
        <f>VLOOKUP(A400, 借位!$A$1:$D$50, 4, FALSE)</f>
        <v>#N/A</v>
      </c>
      <c r="M400">
        <v>0</v>
      </c>
      <c r="N400" t="b">
        <f>IF(J400&gt;(K400+M400), TRUE, 0)</f>
        <v>1</v>
      </c>
      <c r="O400" s="24">
        <f>(J400-K400)/J400*100</f>
        <v>61.6</v>
      </c>
      <c r="P400" s="24">
        <f>(J400-(K400+M400))/J400*100</f>
        <v>61.6</v>
      </c>
      <c r="Q400" t="str">
        <f>"update entity set admitted=" &amp; K400 &amp; " ,vacancy=" &amp; J400 &amp; " where entityid = (select id from entity where name = '" &amp; I400 &amp; "') and year=2015;"</f>
        <v>update entity set admitted=48 ,vacancy=125 where entityid = (select id from entity where name = '保良局莊啟程第二小學') and year=2015;</v>
      </c>
    </row>
    <row r="401" spans="1:17" ht="22.5">
      <c r="A401" s="2">
        <v>7019</v>
      </c>
      <c r="B401" s="6" t="s">
        <v>344</v>
      </c>
      <c r="C401" s="6" t="s">
        <v>1242</v>
      </c>
      <c r="D401" s="3">
        <v>48</v>
      </c>
      <c r="E401" t="str">
        <f>VLOOKUP(C401, 自行Original!$A$1:$C$455, 1, FALSE)</f>
        <v>道教青松小學</v>
      </c>
      <c r="F401">
        <f>VLOOKUP(C401, 自行Original!$A$1:$C$455, 3, FALSE)</f>
        <v>63</v>
      </c>
      <c r="H401" t="str">
        <f>LEFT(A401, 2)</f>
        <v>70</v>
      </c>
      <c r="I401" t="str">
        <f>C401</f>
        <v>道教青松小學</v>
      </c>
      <c r="J401">
        <f>IF(F401*2/5=CEILING(F401*2/5, 1), F401*2, F401*2-1)</f>
        <v>125</v>
      </c>
      <c r="K401">
        <f>D401</f>
        <v>48</v>
      </c>
      <c r="L401" t="e">
        <f>VLOOKUP(A401, 借位!$A$1:$D$50, 4, FALSE)</f>
        <v>#N/A</v>
      </c>
      <c r="M401">
        <v>0</v>
      </c>
      <c r="N401" t="b">
        <f>IF(J401&gt;(K401+M401), TRUE, 0)</f>
        <v>1</v>
      </c>
      <c r="O401" s="24">
        <f>(J401-K401)/J401*100</f>
        <v>61.6</v>
      </c>
      <c r="P401" s="24">
        <f>(J401-(K401+M401))/J401*100</f>
        <v>61.6</v>
      </c>
      <c r="Q401" t="str">
        <f>"update entity set admitted=" &amp; K401 &amp; " ,vacancy=" &amp; J401 &amp; " where entityid = (select id from entity where name = '" &amp; I401 &amp; "') and year=2015;"</f>
        <v>update entity set admitted=48 ,vacancy=125 where entityid = (select id from entity where name = '道教青松小學') and year=2015;</v>
      </c>
    </row>
    <row r="402" spans="1:17" ht="55.5">
      <c r="A402" s="2">
        <v>7107</v>
      </c>
      <c r="B402" s="6" t="s">
        <v>351</v>
      </c>
      <c r="C402" s="6" t="s">
        <v>1456</v>
      </c>
      <c r="D402" s="3">
        <v>48</v>
      </c>
      <c r="E402" t="str">
        <f>VLOOKUP(C402, 自行Original!$A$1:$C$455, 1, FALSE)</f>
        <v>博愛醫院歷屆總理聯誼會鄭任安夫人千禧小學</v>
      </c>
      <c r="F402">
        <f>VLOOKUP(C402, 自行Original!$A$1:$C$455, 3, FALSE)</f>
        <v>63</v>
      </c>
      <c r="H402" t="str">
        <f>LEFT(A402, 2)</f>
        <v>71</v>
      </c>
      <c r="I402" t="str">
        <f>C402</f>
        <v>博愛醫院歷屆總理聯誼會鄭任安夫人千禧小學</v>
      </c>
      <c r="J402">
        <f>IF(F402*2/5=CEILING(F402*2/5, 1), F402*2, F402*2-1)</f>
        <v>125</v>
      </c>
      <c r="K402">
        <f>D402</f>
        <v>48</v>
      </c>
      <c r="L402" t="e">
        <f>VLOOKUP(A402, 借位!$A$1:$D$50, 4, FALSE)</f>
        <v>#N/A</v>
      </c>
      <c r="M402">
        <v>0</v>
      </c>
      <c r="N402" t="b">
        <f>IF(J402&gt;(K402+M402), TRUE, 0)</f>
        <v>1</v>
      </c>
      <c r="O402" s="24">
        <f>(J402-K402)/J402*100</f>
        <v>61.6</v>
      </c>
      <c r="P402" s="24">
        <f>(J402-(K402+M402))/J402*100</f>
        <v>61.6</v>
      </c>
      <c r="Q402" t="str">
        <f>"update entity set admitted=" &amp; K402 &amp; " ,vacancy=" &amp; J402 &amp; " where entityid = (select id from entity where name = '" &amp; I402 &amp; "') and year=2015;"</f>
        <v>update entity set admitted=48 ,vacancy=125 where entityid = (select id from entity where name = '博愛醫院歷屆總理聯誼會鄭任安夫人千禧小學') and year=2015;</v>
      </c>
    </row>
    <row r="403" spans="1:17" ht="33.75">
      <c r="A403" s="2">
        <v>7205</v>
      </c>
      <c r="B403" s="6" t="s">
        <v>364</v>
      </c>
      <c r="C403" s="6" t="s">
        <v>1274</v>
      </c>
      <c r="D403" s="3">
        <v>48</v>
      </c>
      <c r="E403" t="str">
        <f>VLOOKUP(C403, 自行Original!$A$1:$C$455, 1, FALSE)</f>
        <v>伊利沙伯中學舊生會小學分校</v>
      </c>
      <c r="F403">
        <f>VLOOKUP(C403, 自行Original!$A$1:$C$455, 3, FALSE)</f>
        <v>63</v>
      </c>
      <c r="H403" t="str">
        <f>LEFT(A403, 2)</f>
        <v>72</v>
      </c>
      <c r="I403" t="str">
        <f>C403</f>
        <v>伊利沙伯中學舊生會小學分校</v>
      </c>
      <c r="J403">
        <f>IF(F403*2/5=CEILING(F403*2/5, 1), F403*2, F403*2-1)</f>
        <v>125</v>
      </c>
      <c r="K403">
        <f>D403</f>
        <v>48</v>
      </c>
      <c r="L403" t="e">
        <f>VLOOKUP(A403, 借位!$A$1:$D$50, 4, FALSE)</f>
        <v>#N/A</v>
      </c>
      <c r="M403">
        <v>0</v>
      </c>
      <c r="N403" t="b">
        <f>IF(J403&gt;(K403+M403), TRUE, 0)</f>
        <v>1</v>
      </c>
      <c r="O403" s="24">
        <f>(J403-K403)/J403*100</f>
        <v>61.6</v>
      </c>
      <c r="P403" s="24">
        <f>(J403-(K403+M403))/J403*100</f>
        <v>61.6</v>
      </c>
      <c r="Q403" t="str">
        <f>"update entity set admitted=" &amp; K403 &amp; " ,vacancy=" &amp; J403 &amp; " where entityid = (select id from entity where name = '" &amp; I403 &amp; "') and year=2015;"</f>
        <v>update entity set admitted=48 ,vacancy=125 where entityid = (select id from entity where name = '伊利沙伯中學舊生會小學分校') and year=2015;</v>
      </c>
    </row>
    <row r="404" spans="1:17" ht="22.5">
      <c r="A404" s="2">
        <v>7412</v>
      </c>
      <c r="B404" s="6" t="s">
        <v>420</v>
      </c>
      <c r="C404" s="6" t="s">
        <v>1301</v>
      </c>
      <c r="D404" s="3">
        <v>48</v>
      </c>
      <c r="E404" t="str">
        <f>VLOOKUP(C404, 自行Original!$A$1:$C$455, 1, FALSE)</f>
        <v>佛教榮茵學校</v>
      </c>
      <c r="F404">
        <f>VLOOKUP(C404, 自行Original!$A$1:$C$455, 3, FALSE)</f>
        <v>63</v>
      </c>
      <c r="H404" t="str">
        <f>LEFT(A404, 2)</f>
        <v>74</v>
      </c>
      <c r="I404" t="str">
        <f>C404</f>
        <v>佛教榮茵學校</v>
      </c>
      <c r="J404">
        <f>IF(F404*2/5=CEILING(F404*2/5, 1), F404*2, F404*2-1)</f>
        <v>125</v>
      </c>
      <c r="K404">
        <f>D404</f>
        <v>48</v>
      </c>
      <c r="L404" t="e">
        <f>VLOOKUP(A404, 借位!$A$1:$D$50, 4, FALSE)</f>
        <v>#N/A</v>
      </c>
      <c r="M404">
        <v>0</v>
      </c>
      <c r="N404" t="b">
        <f>IF(J404&gt;(K404+M404), TRUE, 0)</f>
        <v>1</v>
      </c>
      <c r="O404" s="24">
        <f>(J404-K404)/J404*100</f>
        <v>61.6</v>
      </c>
      <c r="P404" s="24">
        <f>(J404-(K404+M404))/J404*100</f>
        <v>61.6</v>
      </c>
      <c r="Q404" t="str">
        <f>"update entity set admitted=" &amp; K404 &amp; " ,vacancy=" &amp; J404 &amp; " where entityid = (select id from entity where name = '" &amp; I404 &amp; "') and year=2015;"</f>
        <v>update entity set admitted=48 ,vacancy=125 where entityid = (select id from entity where name = '佛教榮茵學校') and year=2015;</v>
      </c>
    </row>
    <row r="405" spans="1:17" ht="22.5">
      <c r="A405" s="2">
        <v>8110</v>
      </c>
      <c r="B405" s="6" t="s">
        <v>448</v>
      </c>
      <c r="C405" s="6" t="s">
        <v>1331</v>
      </c>
      <c r="D405" s="3">
        <v>48</v>
      </c>
      <c r="E405" t="str">
        <f>VLOOKUP(C405, 自行Original!$A$1:$C$455, 1, FALSE)</f>
        <v>五旬節于良發小學</v>
      </c>
      <c r="F405">
        <f>VLOOKUP(C405, 自行Original!$A$1:$C$455, 3, FALSE)</f>
        <v>63</v>
      </c>
      <c r="H405" t="str">
        <f>LEFT(A405, 2)</f>
        <v>81</v>
      </c>
      <c r="I405" t="str">
        <f>C405</f>
        <v>五旬節于良發小學</v>
      </c>
      <c r="J405">
        <f>IF(F405*2/5=CEILING(F405*2/5, 1), F405*2, F405*2-1)</f>
        <v>125</v>
      </c>
      <c r="K405">
        <f>D405</f>
        <v>48</v>
      </c>
      <c r="L405" t="e">
        <f>VLOOKUP(A405, 借位!$A$1:$D$50, 4, FALSE)</f>
        <v>#N/A</v>
      </c>
      <c r="M405">
        <v>0</v>
      </c>
      <c r="N405" t="b">
        <f>IF(J405&gt;(K405+M405), TRUE, 0)</f>
        <v>1</v>
      </c>
      <c r="O405" s="24">
        <f>(J405-K405)/J405*100</f>
        <v>61.6</v>
      </c>
      <c r="P405" s="24">
        <f>(J405-(K405+M405))/J405*100</f>
        <v>61.6</v>
      </c>
      <c r="Q405" t="str">
        <f>"update entity set admitted=" &amp; K405 &amp; " ,vacancy=" &amp; J405 &amp; " where entityid = (select id from entity where name = '" &amp; I405 &amp; "') and year=2015;"</f>
        <v>update entity set admitted=48 ,vacancy=125 where entityid = (select id from entity where name = '五旬節于良發小學') and year=2015;</v>
      </c>
    </row>
    <row r="406" spans="1:17" ht="22.5">
      <c r="A406" s="2">
        <v>8412</v>
      </c>
      <c r="B406" s="6" t="s">
        <v>466</v>
      </c>
      <c r="C406" s="6" t="s">
        <v>1346</v>
      </c>
      <c r="D406" s="3">
        <v>48</v>
      </c>
      <c r="E406" t="str">
        <f>VLOOKUP(C406, 自行Original!$A$1:$C$455, 1, FALSE)</f>
        <v>大埔循道衛理小學</v>
      </c>
      <c r="F406">
        <f>VLOOKUP(C406, 自行Original!$A$1:$C$455, 3, FALSE)</f>
        <v>63</v>
      </c>
      <c r="H406" t="str">
        <f>LEFT(A406, 2)</f>
        <v>84</v>
      </c>
      <c r="I406" t="str">
        <f>C406</f>
        <v>大埔循道衛理小學</v>
      </c>
      <c r="J406">
        <f>IF(F406*2/5=CEILING(F406*2/5, 1), F406*2, F406*2-1)</f>
        <v>125</v>
      </c>
      <c r="K406">
        <f>D406</f>
        <v>48</v>
      </c>
      <c r="L406" t="e">
        <f>VLOOKUP(A406, 借位!$A$1:$D$50, 4, FALSE)</f>
        <v>#N/A</v>
      </c>
      <c r="M406">
        <v>0</v>
      </c>
      <c r="N406" t="b">
        <f>IF(J406&gt;(K406+M406), TRUE, 0)</f>
        <v>1</v>
      </c>
      <c r="O406" s="24">
        <f>(J406-K406)/J406*100</f>
        <v>61.6</v>
      </c>
      <c r="P406" s="24">
        <f>(J406-(K406+M406))/J406*100</f>
        <v>61.6</v>
      </c>
      <c r="Q406" t="str">
        <f>"update entity set admitted=" &amp; K406 &amp; " ,vacancy=" &amp; J406 &amp; " where entityid = (select id from entity where name = '" &amp; I406 &amp; "') and year=2015;"</f>
        <v>update entity set admitted=48 ,vacancy=125 where entityid = (select id from entity where name = '大埔循道衛理小學') and year=2015;</v>
      </c>
    </row>
    <row r="407" spans="1:17" ht="22.5">
      <c r="A407" s="2">
        <v>8415</v>
      </c>
      <c r="B407" s="6" t="s">
        <v>469</v>
      </c>
      <c r="C407" s="6" t="s">
        <v>1348</v>
      </c>
      <c r="D407" s="3">
        <v>48</v>
      </c>
      <c r="E407" t="str">
        <f>VLOOKUP(C407, 自行Original!$A$1:$C$455, 1, FALSE)</f>
        <v>大埔官立小學</v>
      </c>
      <c r="F407">
        <f>VLOOKUP(C407, 自行Original!$A$1:$C$455, 3, FALSE)</f>
        <v>63</v>
      </c>
      <c r="H407" t="str">
        <f>LEFT(A407, 2)</f>
        <v>84</v>
      </c>
      <c r="I407" t="str">
        <f>C407</f>
        <v>大埔官立小學</v>
      </c>
      <c r="J407">
        <f>IF(F407*2/5=CEILING(F407*2/5, 1), F407*2, F407*2-1)</f>
        <v>125</v>
      </c>
      <c r="K407">
        <f>D407</f>
        <v>48</v>
      </c>
      <c r="L407" t="e">
        <f>VLOOKUP(A407, 借位!$A$1:$D$50, 4, FALSE)</f>
        <v>#N/A</v>
      </c>
      <c r="M407">
        <v>0</v>
      </c>
      <c r="N407" t="b">
        <f>IF(J407&gt;(K407+M407), TRUE, 0)</f>
        <v>1</v>
      </c>
      <c r="O407" s="24">
        <f>(J407-K407)/J407*100</f>
        <v>61.6</v>
      </c>
      <c r="P407" s="24">
        <f>(J407-(K407+M407))/J407*100</f>
        <v>61.6</v>
      </c>
      <c r="Q407" t="str">
        <f>"update entity set admitted=" &amp; K407 &amp; " ,vacancy=" &amp; J407 &amp; " where entityid = (select id from entity where name = '" &amp; I407 &amp; "') and year=2015;"</f>
        <v>update entity set admitted=48 ,vacancy=125 where entityid = (select id from entity where name = '大埔官立小學') and year=2015;</v>
      </c>
    </row>
    <row r="408" spans="1:17">
      <c r="A408" s="2">
        <v>9510</v>
      </c>
      <c r="B408" s="9" t="s">
        <v>520</v>
      </c>
      <c r="C408" s="9" t="s">
        <v>1161</v>
      </c>
      <c r="D408" s="3">
        <v>46</v>
      </c>
      <c r="E408" t="str">
        <f>VLOOKUP(C408, 自行Original!$A$1:$C$455, 1, FALSE)</f>
        <v>基督教宣道會宣基小學</v>
      </c>
      <c r="F408">
        <f>VLOOKUP(C408, 自行Original!$A$1:$C$455, 3, FALSE)</f>
        <v>60</v>
      </c>
      <c r="H408" t="str">
        <f>LEFT(A408, 2)</f>
        <v>95</v>
      </c>
      <c r="I408" t="str">
        <f>C408</f>
        <v>基督教宣道會宣基小學</v>
      </c>
      <c r="J408">
        <f>IF(F408*2/5=CEILING(F408*2/5, 1), F408*2, F408*2-1)</f>
        <v>120</v>
      </c>
      <c r="K408">
        <f>D408</f>
        <v>46</v>
      </c>
      <c r="L408" t="e">
        <f>VLOOKUP(A408, 借位!$A$1:$D$50, 4, FALSE)</f>
        <v>#N/A</v>
      </c>
      <c r="M408">
        <v>0</v>
      </c>
      <c r="N408" t="b">
        <f>IF(J408&gt;(K408+M408), TRUE, 0)</f>
        <v>1</v>
      </c>
      <c r="O408" s="24">
        <f>(J408-K408)/J408*100</f>
        <v>61.666666666666671</v>
      </c>
      <c r="P408" s="24">
        <f>(J408-(K408+M408))/J408*100</f>
        <v>61.666666666666671</v>
      </c>
      <c r="Q408" t="str">
        <f>"update entity set admitted=" &amp; K408 &amp; " ,vacancy=" &amp; J408 &amp; " where entityid = (select id from entity where name = '" &amp; I408 &amp; "') and year=2015;"</f>
        <v>update entity set admitted=46 ,vacancy=120 where entityid = (select id from entity where name = '基督教宣道會宣基小學') and year=2015;</v>
      </c>
    </row>
    <row r="409" spans="1:17" ht="45">
      <c r="A409" s="2">
        <v>4020</v>
      </c>
      <c r="B409" s="6" t="s">
        <v>176</v>
      </c>
      <c r="C409" s="6" t="s">
        <v>1116</v>
      </c>
      <c r="D409" s="3">
        <v>57</v>
      </c>
      <c r="E409" t="str">
        <f>VLOOKUP(C409, 自行Original!$A$1:$C$455, 1, FALSE)</f>
        <v>中華基督教會協和小學（長沙灣）</v>
      </c>
      <c r="F409">
        <f>VLOOKUP(C409, 自行Original!$A$1:$C$455, 3, FALSE)</f>
        <v>75</v>
      </c>
      <c r="H409" t="str">
        <f>LEFT(A409, 2)</f>
        <v>40</v>
      </c>
      <c r="I409" t="str">
        <f>C409</f>
        <v>中華基督教會協和小學（長沙灣）</v>
      </c>
      <c r="J409">
        <f>IF(F409*2/5=CEILING(F409*2/5, 1), F409*2, F409*2-1)</f>
        <v>150</v>
      </c>
      <c r="K409">
        <f>D409</f>
        <v>57</v>
      </c>
      <c r="L409" t="e">
        <f>VLOOKUP(A409, 借位!$A$1:$D$50, 4, FALSE)</f>
        <v>#N/A</v>
      </c>
      <c r="M409">
        <v>0</v>
      </c>
      <c r="N409" t="b">
        <f>IF(J409&gt;(K409+M409), TRUE, 0)</f>
        <v>1</v>
      </c>
      <c r="O409" s="24">
        <f>(J409-K409)/J409*100</f>
        <v>62</v>
      </c>
      <c r="P409" s="24">
        <f>(J409-(K409+M409))/J409*100</f>
        <v>62</v>
      </c>
      <c r="Q409" t="str">
        <f>"update entity set admitted=" &amp; K409 &amp; " ,vacancy=" &amp; J409 &amp; " where entityid = (select id from entity where name = '" &amp; I409 &amp; "') and year=2015;"</f>
        <v>update entity set admitted=57 ,vacancy=150 where entityid = (select id from entity where name = '中華基督教會協和小學（長沙灣）') and year=2015;</v>
      </c>
    </row>
    <row r="410" spans="1:17" ht="22.5">
      <c r="A410" s="2">
        <v>6506</v>
      </c>
      <c r="B410" s="6" t="s">
        <v>306</v>
      </c>
      <c r="C410" s="6" t="s">
        <v>1221</v>
      </c>
      <c r="D410" s="3">
        <v>57</v>
      </c>
      <c r="E410" t="str">
        <f>VLOOKUP(C410, 自行Original!$A$1:$C$455, 1, FALSE)</f>
        <v>聖公會仁立紀念小學</v>
      </c>
      <c r="F410">
        <f>VLOOKUP(C410, 自行Original!$A$1:$C$455, 3, FALSE)</f>
        <v>75</v>
      </c>
      <c r="H410" t="str">
        <f>LEFT(A410, 2)</f>
        <v>65</v>
      </c>
      <c r="I410" t="str">
        <f>C410</f>
        <v>聖公會仁立紀念小學</v>
      </c>
      <c r="J410">
        <f>IF(F410*2/5=CEILING(F410*2/5, 1), F410*2, F410*2-1)</f>
        <v>150</v>
      </c>
      <c r="K410">
        <f>D410</f>
        <v>57</v>
      </c>
      <c r="L410" t="e">
        <f>VLOOKUP(A410, 借位!$A$1:$D$50, 4, FALSE)</f>
        <v>#N/A</v>
      </c>
      <c r="M410">
        <v>0</v>
      </c>
      <c r="N410" t="b">
        <f>IF(J410&gt;(K410+M410), TRUE, 0)</f>
        <v>1</v>
      </c>
      <c r="O410" s="24">
        <f>(J410-K410)/J410*100</f>
        <v>62</v>
      </c>
      <c r="P410" s="24">
        <f>(J410-(K410+M410))/J410*100</f>
        <v>62</v>
      </c>
      <c r="Q410" t="str">
        <f>"update entity set admitted=" &amp; K410 &amp; " ,vacancy=" &amp; J410 &amp; " where entityid = (select id from entity where name = '" &amp; I410 &amp; "') and year=2015;"</f>
        <v>update entity set admitted=57 ,vacancy=150 where entityid = (select id from entity where name = '聖公會仁立紀念小學') and year=2015;</v>
      </c>
    </row>
    <row r="411" spans="1:17" ht="33.75">
      <c r="A411" s="2">
        <v>7015</v>
      </c>
      <c r="B411" s="6" t="s">
        <v>340</v>
      </c>
      <c r="C411" s="6" t="s">
        <v>1246</v>
      </c>
      <c r="D411" s="3">
        <v>38</v>
      </c>
      <c r="E411" t="str">
        <f>VLOOKUP(C411, 自行Original!$A$1:$C$455, 1, FALSE)</f>
        <v>僑港伍氏宗親會伍時暢紀念學校</v>
      </c>
      <c r="F411">
        <f>VLOOKUP(C411, 自行Original!$A$1:$C$455, 3, FALSE)</f>
        <v>50</v>
      </c>
      <c r="H411" t="str">
        <f>LEFT(A411, 2)</f>
        <v>70</v>
      </c>
      <c r="I411" t="str">
        <f>C411</f>
        <v>僑港伍氏宗親會伍時暢紀念學校</v>
      </c>
      <c r="J411">
        <f>IF(F411*2/5=CEILING(F411*2/5, 1), F411*2, F411*2-1)</f>
        <v>100</v>
      </c>
      <c r="K411">
        <f>D411</f>
        <v>38</v>
      </c>
      <c r="L411" t="e">
        <f>VLOOKUP(A411, 借位!$A$1:$D$50, 4, FALSE)</f>
        <v>#N/A</v>
      </c>
      <c r="M411">
        <v>0</v>
      </c>
      <c r="N411" t="b">
        <f>IF(J411&gt;(K411+M411), TRUE, 0)</f>
        <v>1</v>
      </c>
      <c r="O411" s="24">
        <f>(J411-K411)/J411*100</f>
        <v>62</v>
      </c>
      <c r="P411" s="24">
        <f>(J411-(K411+M411))/J411*100</f>
        <v>62</v>
      </c>
      <c r="Q411" t="str">
        <f>"update entity set admitted=" &amp; K411 &amp; " ,vacancy=" &amp; J411 &amp; " where entityid = (select id from entity where name = '" &amp; I411 &amp; "') and year=2015;"</f>
        <v>update entity set admitted=38 ,vacancy=100 where entityid = (select id from entity where name = '僑港伍氏宗親會伍時暢紀念學校') and year=2015;</v>
      </c>
    </row>
    <row r="412" spans="1:17" ht="22.5">
      <c r="A412" s="2">
        <v>7406</v>
      </c>
      <c r="B412" s="6" t="s">
        <v>414</v>
      </c>
      <c r="C412" s="6" t="s">
        <v>1307</v>
      </c>
      <c r="D412" s="3">
        <v>19</v>
      </c>
      <c r="E412" t="str">
        <f>VLOOKUP(C412, 自行Original!$A$1:$C$455, 1, FALSE)</f>
        <v>惇裕學校</v>
      </c>
      <c r="F412">
        <f>VLOOKUP(C412, 自行Original!$A$1:$C$455, 3, FALSE)</f>
        <v>25</v>
      </c>
      <c r="H412" t="str">
        <f>LEFT(A412, 2)</f>
        <v>74</v>
      </c>
      <c r="I412" t="str">
        <f>C412</f>
        <v>惇裕學校</v>
      </c>
      <c r="J412">
        <f>IF(F412*2/5=CEILING(F412*2/5, 1), F412*2, F412*2-1)</f>
        <v>50</v>
      </c>
      <c r="K412">
        <f>D412</f>
        <v>19</v>
      </c>
      <c r="L412" t="e">
        <f>VLOOKUP(A412, 借位!$A$1:$D$50, 4, FALSE)</f>
        <v>#N/A</v>
      </c>
      <c r="M412">
        <v>0</v>
      </c>
      <c r="N412" t="b">
        <f>IF(J412&gt;(K412+M412), TRUE, 0)</f>
        <v>1</v>
      </c>
      <c r="O412" s="24">
        <f>(J412-K412)/J412*100</f>
        <v>62</v>
      </c>
      <c r="P412" s="24">
        <f>(J412-(K412+M412))/J412*100</f>
        <v>62</v>
      </c>
      <c r="Q412" t="str">
        <f>"update entity set admitted=" &amp; K412 &amp; " ,vacancy=" &amp; J412 &amp; " where entityid = (select id from entity where name = '" &amp; I412 &amp; "') and year=2015;"</f>
        <v>update entity set admitted=19 ,vacancy=50 where entityid = (select id from entity where name = '惇裕學校') and year=2015;</v>
      </c>
    </row>
    <row r="413" spans="1:17" ht="33.75">
      <c r="A413" s="2">
        <v>7407</v>
      </c>
      <c r="B413" s="6" t="s">
        <v>415</v>
      </c>
      <c r="C413" s="6" t="s">
        <v>1300</v>
      </c>
      <c r="D413" s="3">
        <v>19</v>
      </c>
      <c r="E413" t="str">
        <f>VLOOKUP(C413, 自行Original!$A$1:$C$455, 1, FALSE)</f>
        <v>港澳信義會黃陳淑英紀念學校</v>
      </c>
      <c r="F413">
        <f>VLOOKUP(C413, 自行Original!$A$1:$C$455, 3, FALSE)</f>
        <v>25</v>
      </c>
      <c r="H413" t="str">
        <f>LEFT(A413, 2)</f>
        <v>74</v>
      </c>
      <c r="I413" t="str">
        <f>C413</f>
        <v>港澳信義會黃陳淑英紀念學校</v>
      </c>
      <c r="J413">
        <f>IF(F413*2/5=CEILING(F413*2/5, 1), F413*2, F413*2-1)</f>
        <v>50</v>
      </c>
      <c r="K413">
        <f>D413</f>
        <v>19</v>
      </c>
      <c r="L413" t="e">
        <f>VLOOKUP(A413, 借位!$A$1:$D$50, 4, FALSE)</f>
        <v>#N/A</v>
      </c>
      <c r="M413">
        <v>0</v>
      </c>
      <c r="N413" t="b">
        <f>IF(J413&gt;(K413+M413), TRUE, 0)</f>
        <v>1</v>
      </c>
      <c r="O413" s="24">
        <f>(J413-K413)/J413*100</f>
        <v>62</v>
      </c>
      <c r="P413" s="24">
        <f>(J413-(K413+M413))/J413*100</f>
        <v>62</v>
      </c>
      <c r="Q413" t="str">
        <f>"update entity set admitted=" &amp; K413 &amp; " ,vacancy=" &amp; J413 &amp; " where entityid = (select id from entity where name = '" &amp; I413 &amp; "') and year=2015;"</f>
        <v>update entity set admitted=19 ,vacancy=50 where entityid = (select id from entity where name = '港澳信義會黃陳淑英紀念學校') and year=2015;</v>
      </c>
    </row>
    <row r="414" spans="1:17" ht="22.5">
      <c r="A414" s="2">
        <v>8108</v>
      </c>
      <c r="B414" s="6" t="s">
        <v>446</v>
      </c>
      <c r="C414" s="6" t="s">
        <v>1330</v>
      </c>
      <c r="D414" s="3">
        <v>19</v>
      </c>
      <c r="E414" t="str">
        <f>VLOOKUP(C414, 自行Original!$A$1:$C$455, 1, FALSE)</f>
        <v>打鼓嶺嶺英公立學校</v>
      </c>
      <c r="F414">
        <f>VLOOKUP(C414, 自行Original!$A$1:$C$455, 3, FALSE)</f>
        <v>25</v>
      </c>
      <c r="H414" t="str">
        <f>LEFT(A414, 2)</f>
        <v>81</v>
      </c>
      <c r="I414" t="str">
        <f>C414</f>
        <v>打鼓嶺嶺英公立學校</v>
      </c>
      <c r="J414">
        <f>IF(F414*2/5=CEILING(F414*2/5, 1), F414*2, F414*2-1)</f>
        <v>50</v>
      </c>
      <c r="K414">
        <f>D414</f>
        <v>19</v>
      </c>
      <c r="L414" t="e">
        <f>VLOOKUP(A414, 借位!$A$1:$D$50, 4, FALSE)</f>
        <v>#N/A</v>
      </c>
      <c r="M414">
        <v>0</v>
      </c>
      <c r="N414" t="b">
        <f>IF(J414&gt;(K414+M414), TRUE, 0)</f>
        <v>1</v>
      </c>
      <c r="O414" s="24">
        <f>(J414-K414)/J414*100</f>
        <v>62</v>
      </c>
      <c r="P414" s="24">
        <f>(J414-(K414+M414))/J414*100</f>
        <v>62</v>
      </c>
      <c r="Q414" t="str">
        <f>"update entity set admitted=" &amp; K414 &amp; " ,vacancy=" &amp; J414 &amp; " where entityid = (select id from entity where name = '" &amp; I414 &amp; "') and year=2015;"</f>
        <v>update entity set admitted=19 ,vacancy=50 where entityid = (select id from entity where name = '打鼓嶺嶺英公立學校') and year=2015;</v>
      </c>
    </row>
    <row r="415" spans="1:17" ht="33.75">
      <c r="A415" s="2">
        <v>8902</v>
      </c>
      <c r="B415" s="6" t="s">
        <v>485</v>
      </c>
      <c r="C415" s="6" t="s">
        <v>1365</v>
      </c>
      <c r="D415" s="3">
        <v>38</v>
      </c>
      <c r="E415" t="str">
        <f>VLOOKUP(C415, 自行Original!$A$1:$C$455, 1, FALSE)</f>
        <v>九龍城浸信會禧年小學</v>
      </c>
      <c r="F415">
        <f>VLOOKUP(C415, 自行Original!$A$1:$C$455, 3, FALSE)</f>
        <v>50</v>
      </c>
      <c r="H415" t="str">
        <f>LEFT(A415, 2)</f>
        <v>89</v>
      </c>
      <c r="I415" t="str">
        <f>C415</f>
        <v>九龍城浸信會禧年小學</v>
      </c>
      <c r="J415">
        <f>IF(F415*2/5=CEILING(F415*2/5, 1), F415*2, F415*2-1)</f>
        <v>100</v>
      </c>
      <c r="K415">
        <f>D415</f>
        <v>38</v>
      </c>
      <c r="L415" t="e">
        <f>VLOOKUP(A415, 借位!$A$1:$D$50, 4, FALSE)</f>
        <v>#N/A</v>
      </c>
      <c r="M415">
        <v>0</v>
      </c>
      <c r="N415" t="b">
        <f>IF(J415&gt;(K415+M415), TRUE, 0)</f>
        <v>1</v>
      </c>
      <c r="O415" s="24">
        <f>(J415-K415)/J415*100</f>
        <v>62</v>
      </c>
      <c r="P415" s="24">
        <f>(J415-(K415+M415))/J415*100</f>
        <v>62</v>
      </c>
      <c r="Q415" t="str">
        <f>"update entity set admitted=" &amp; K415 &amp; " ,vacancy=" &amp; J415 &amp; " where entityid = (select id from entity where name = '" &amp; I415 &amp; "') and year=2015;"</f>
        <v>update entity set admitted=38 ,vacancy=100 where entityid = (select id from entity where name = '九龍城浸信會禧年小學') and year=2015;</v>
      </c>
    </row>
    <row r="416" spans="1:17" ht="22.5">
      <c r="A416" s="2">
        <v>7222</v>
      </c>
      <c r="B416" s="6" t="s">
        <v>381</v>
      </c>
      <c r="C416" s="6" t="s">
        <v>1289</v>
      </c>
      <c r="D416" s="3">
        <v>32</v>
      </c>
      <c r="E416" t="str">
        <f>VLOOKUP(C416, 自行Original!$A$1:$C$455, 1, FALSE)</f>
        <v>潮陽百欣小學</v>
      </c>
      <c r="F416">
        <f>VLOOKUP(C416, 自行Original!$A$1:$C$455, 3, FALSE)</f>
        <v>63</v>
      </c>
      <c r="H416" t="str">
        <f>LEFT(A416, 2)</f>
        <v>72</v>
      </c>
      <c r="I416" t="str">
        <f>C416</f>
        <v>潮陽百欣小學</v>
      </c>
      <c r="J416">
        <f>IF(F416*2/5=CEILING(F416*2/5, 1), F416*2, F416*2-1)</f>
        <v>125</v>
      </c>
      <c r="K416">
        <f>D416</f>
        <v>32</v>
      </c>
      <c r="L416">
        <f>VLOOKUP(A416, 借位!$A$1:$D$50, 4, FALSE)</f>
        <v>15</v>
      </c>
      <c r="M416">
        <v>15</v>
      </c>
      <c r="N416" t="b">
        <f>IF(J416&gt;(K416+M416), TRUE, 0)</f>
        <v>1</v>
      </c>
      <c r="O416" s="24">
        <f>(J416-K416)/J416*100</f>
        <v>74.400000000000006</v>
      </c>
      <c r="P416" s="24">
        <f>(J416-(K416+M416))/J416*100</f>
        <v>62.4</v>
      </c>
      <c r="Q416" t="str">
        <f>"update entity set admitted=" &amp; K416 &amp; " ,vacancy=" &amp; J416 &amp; " where entityid = (select id from entity where name = '" &amp; I416 &amp; "') and year=2015;"</f>
        <v>update entity set admitted=32 ,vacancy=125 where entityid = (select id from entity where name = '潮陽百欣小學') and year=2015;</v>
      </c>
    </row>
    <row r="417" spans="1:17" ht="22.5">
      <c r="A417" s="2">
        <v>7223</v>
      </c>
      <c r="B417" s="6" t="s">
        <v>382</v>
      </c>
      <c r="C417" s="6" t="s">
        <v>1269</v>
      </c>
      <c r="D417" s="3">
        <v>47</v>
      </c>
      <c r="E417" t="str">
        <f>VLOOKUP(C417, 自行Original!$A$1:$C$455, 1, FALSE)</f>
        <v>香港潮陽小學</v>
      </c>
      <c r="F417">
        <f>VLOOKUP(C417, 自行Original!$A$1:$C$455, 3, FALSE)</f>
        <v>63</v>
      </c>
      <c r="H417" t="str">
        <f>LEFT(A417, 2)</f>
        <v>72</v>
      </c>
      <c r="I417" t="str">
        <f>C417</f>
        <v>香港潮陽小學</v>
      </c>
      <c r="J417">
        <f>IF(F417*2/5=CEILING(F417*2/5, 1), F417*2, F417*2-1)</f>
        <v>125</v>
      </c>
      <c r="K417">
        <f>D417</f>
        <v>47</v>
      </c>
      <c r="L417" t="e">
        <f>VLOOKUP(A417, 借位!$A$1:$D$50, 4, FALSE)</f>
        <v>#N/A</v>
      </c>
      <c r="M417">
        <v>0</v>
      </c>
      <c r="N417" t="b">
        <f>IF(J417&gt;(K417+M417), TRUE, 0)</f>
        <v>1</v>
      </c>
      <c r="O417" s="24">
        <f>(J417-K417)/J417*100</f>
        <v>62.4</v>
      </c>
      <c r="P417" s="24">
        <f>(J417-(K417+M417))/J417*100</f>
        <v>62.4</v>
      </c>
      <c r="Q417" t="str">
        <f>"update entity set admitted=" &amp; K417 &amp; " ,vacancy=" &amp; J417 &amp; " where entityid = (select id from entity where name = '" &amp; I417 &amp; "') and year=2015;"</f>
        <v>update entity set admitted=47 ,vacancy=125 where entityid = (select id from entity where name = '香港潮陽小學') and year=2015;</v>
      </c>
    </row>
    <row r="418" spans="1:17" ht="33.75">
      <c r="A418" s="2">
        <v>8410</v>
      </c>
      <c r="B418" s="6" t="s">
        <v>464</v>
      </c>
      <c r="C418" s="6" t="s">
        <v>1342</v>
      </c>
      <c r="D418" s="3">
        <v>37</v>
      </c>
      <c r="E418" t="str">
        <f>VLOOKUP(C418, 自行Original!$A$1:$C$455, 1, FALSE)</f>
        <v>港九街坊婦女會孫方中小學</v>
      </c>
      <c r="F418">
        <f>VLOOKUP(C418, 自行Original!$A$1:$C$455, 3, FALSE)</f>
        <v>50</v>
      </c>
      <c r="H418" t="str">
        <f>LEFT(A418, 2)</f>
        <v>84</v>
      </c>
      <c r="I418" t="str">
        <f>C418</f>
        <v>港九街坊婦女會孫方中小學</v>
      </c>
      <c r="J418">
        <f>IF(F418*2/5=CEILING(F418*2/5, 1), F418*2, F418*2-1)</f>
        <v>100</v>
      </c>
      <c r="K418">
        <f>D418</f>
        <v>37</v>
      </c>
      <c r="L418" t="e">
        <f>VLOOKUP(A418, 借位!$A$1:$D$50, 4, FALSE)</f>
        <v>#N/A</v>
      </c>
      <c r="M418">
        <v>0</v>
      </c>
      <c r="N418" t="b">
        <f>IF(J418&gt;(K418+M418), TRUE, 0)</f>
        <v>1</v>
      </c>
      <c r="O418" s="24">
        <f>(J418-K418)/J418*100</f>
        <v>63</v>
      </c>
      <c r="P418" s="24">
        <f>(J418-(K418+M418))/J418*100</f>
        <v>63</v>
      </c>
      <c r="Q418" t="str">
        <f>"update entity set admitted=" &amp; K418 &amp; " ,vacancy=" &amp; J418 &amp; " where entityid = (select id from entity where name = '" &amp; I418 &amp; "') and year=2015;"</f>
        <v>update entity set admitted=37 ,vacancy=100 where entityid = (select id from entity where name = '港九街坊婦女會孫方中小學') and year=2015;</v>
      </c>
    </row>
    <row r="419" spans="1:17" ht="33.75">
      <c r="A419" s="2">
        <v>8418</v>
      </c>
      <c r="B419" s="6" t="s">
        <v>472</v>
      </c>
      <c r="C419" s="6" t="s">
        <v>1352</v>
      </c>
      <c r="D419" s="3">
        <v>37</v>
      </c>
      <c r="E419" t="str">
        <f>VLOOKUP(C419, 自行Original!$A$1:$C$455, 1, FALSE)</f>
        <v>聖公會阮鄭夢芹銀禧小學</v>
      </c>
      <c r="F419">
        <f>VLOOKUP(C419, 自行Original!$A$1:$C$455, 3, FALSE)</f>
        <v>50</v>
      </c>
      <c r="H419" t="str">
        <f>LEFT(A419, 2)</f>
        <v>84</v>
      </c>
      <c r="I419" t="str">
        <f>C419</f>
        <v>聖公會阮鄭夢芹銀禧小學</v>
      </c>
      <c r="J419">
        <f>IF(F419*2/5=CEILING(F419*2/5, 1), F419*2, F419*2-1)</f>
        <v>100</v>
      </c>
      <c r="K419">
        <f>D419</f>
        <v>37</v>
      </c>
      <c r="L419" t="e">
        <f>VLOOKUP(A419, 借位!$A$1:$D$50, 4, FALSE)</f>
        <v>#N/A</v>
      </c>
      <c r="M419">
        <v>0</v>
      </c>
      <c r="N419" t="b">
        <f>IF(J419&gt;(K419+M419), TRUE, 0)</f>
        <v>1</v>
      </c>
      <c r="O419" s="24">
        <f>(J419-K419)/J419*100</f>
        <v>63</v>
      </c>
      <c r="P419" s="24">
        <f>(J419-(K419+M419))/J419*100</f>
        <v>63</v>
      </c>
      <c r="Q419" t="str">
        <f>"update entity set admitted=" &amp; K419 &amp; " ,vacancy=" &amp; J419 &amp; " where entityid = (select id from entity where name = '" &amp; I419 &amp; "') and year=2015;"</f>
        <v>update entity set admitted=37 ,vacancy=100 where entityid = (select id from entity where name = '聖公會阮鄭夢芹銀禧小學') and year=2015;</v>
      </c>
    </row>
    <row r="420" spans="1:17" ht="22.5">
      <c r="A420" s="2">
        <v>7201</v>
      </c>
      <c r="B420" s="6" t="s">
        <v>360</v>
      </c>
      <c r="C420" s="6" t="s">
        <v>1271</v>
      </c>
      <c r="D420" s="3">
        <v>33</v>
      </c>
      <c r="E420" t="str">
        <f>VLOOKUP(C420, 自行Original!$A$1:$C$455, 1, FALSE)</f>
        <v>樂善堂梁銶琚學校</v>
      </c>
      <c r="F420">
        <f>VLOOKUP(C420, 自行Original!$A$1:$C$455, 3, FALSE)</f>
        <v>63</v>
      </c>
      <c r="H420" t="str">
        <f>LEFT(A420, 2)</f>
        <v>72</v>
      </c>
      <c r="I420" t="str">
        <f>C420</f>
        <v>樂善堂梁銶琚學校</v>
      </c>
      <c r="J420">
        <f>IF(F420*2/5=CEILING(F420*2/5, 1), F420*2, F420*2-1)</f>
        <v>125</v>
      </c>
      <c r="K420">
        <f>D420</f>
        <v>33</v>
      </c>
      <c r="L420">
        <f>VLOOKUP(A420, 借位!$A$1:$D$50, 4, FALSE)</f>
        <v>13</v>
      </c>
      <c r="M420">
        <v>13</v>
      </c>
      <c r="N420" t="b">
        <f>IF(J420&gt;(K420+M420), TRUE, 0)</f>
        <v>1</v>
      </c>
      <c r="O420" s="24">
        <f>(J420-K420)/J420*100</f>
        <v>73.599999999999994</v>
      </c>
      <c r="P420" s="24">
        <f>(J420-(K420+M420))/J420*100</f>
        <v>63.2</v>
      </c>
      <c r="Q420" t="str">
        <f>"update entity set admitted=" &amp; K420 &amp; " ,vacancy=" &amp; J420 &amp; " where entityid = (select id from entity where name = '" &amp; I420 &amp; "') and year=2015;"</f>
        <v>update entity set admitted=33 ,vacancy=125 where entityid = (select id from entity where name = '樂善堂梁銶琚學校') and year=2015;</v>
      </c>
    </row>
    <row r="421" spans="1:17">
      <c r="A421" s="2">
        <v>3107</v>
      </c>
      <c r="B421" s="9" t="s">
        <v>112</v>
      </c>
      <c r="C421" s="9" t="s">
        <v>1061</v>
      </c>
      <c r="D421" s="3">
        <v>44</v>
      </c>
      <c r="E421" t="str">
        <f>VLOOKUP(C421, 自行Original!$A$1:$C$455, 1, FALSE)</f>
        <v>循道學校</v>
      </c>
      <c r="F421">
        <f>VLOOKUP(C421, 自行Original!$A$1:$C$455, 3, FALSE)</f>
        <v>60</v>
      </c>
      <c r="H421" t="str">
        <f>LEFT(A421, 2)</f>
        <v>31</v>
      </c>
      <c r="I421" t="str">
        <f>C421</f>
        <v>循道學校</v>
      </c>
      <c r="J421">
        <f>IF(F421*2/5=CEILING(F421*2/5, 1), F421*2, F421*2-1)</f>
        <v>120</v>
      </c>
      <c r="K421">
        <f>D421</f>
        <v>44</v>
      </c>
      <c r="L421" t="e">
        <f>VLOOKUP(A421, 借位!$A$1:$D$50, 4, FALSE)</f>
        <v>#N/A</v>
      </c>
      <c r="M421">
        <v>0</v>
      </c>
      <c r="N421" t="b">
        <f>IF(J421&gt;(K421+M421), TRUE, 0)</f>
        <v>1</v>
      </c>
      <c r="O421" s="24">
        <f>(J421-K421)/J421*100</f>
        <v>63.333333333333329</v>
      </c>
      <c r="P421" s="24">
        <f>(J421-(K421+M421))/J421*100</f>
        <v>63.333333333333329</v>
      </c>
      <c r="Q421" t="str">
        <f>"update entity set admitted=" &amp; K421 &amp; " ,vacancy=" &amp; J421 &amp; " where entityid = (select id from entity where name = '" &amp; I421 &amp; "') and year=2015;"</f>
        <v>update entity set admitted=44 ,vacancy=120 where entityid = (select id from entity where name = '循道學校') and year=2015;</v>
      </c>
    </row>
    <row r="422" spans="1:17" ht="22.5">
      <c r="A422" s="2">
        <v>7401</v>
      </c>
      <c r="B422" s="6" t="s">
        <v>409</v>
      </c>
      <c r="C422" s="6" t="s">
        <v>1304</v>
      </c>
      <c r="D422" s="3">
        <v>55</v>
      </c>
      <c r="E422" t="str">
        <f>VLOOKUP(C422, 自行Original!$A$1:$C$455, 1, FALSE)</f>
        <v>鐘聲學校</v>
      </c>
      <c r="F422">
        <f>VLOOKUP(C422, 自行Original!$A$1:$C$455, 3, FALSE)</f>
        <v>75</v>
      </c>
      <c r="H422" t="str">
        <f>LEFT(A422, 2)</f>
        <v>74</v>
      </c>
      <c r="I422" t="str">
        <f>C422</f>
        <v>鐘聲學校</v>
      </c>
      <c r="J422">
        <f>IF(F422*2/5=CEILING(F422*2/5, 1), F422*2, F422*2-1)</f>
        <v>150</v>
      </c>
      <c r="K422">
        <f>D422</f>
        <v>55</v>
      </c>
      <c r="L422" t="e">
        <f>VLOOKUP(A422, 借位!$A$1:$D$50, 4, FALSE)</f>
        <v>#N/A</v>
      </c>
      <c r="M422">
        <v>0</v>
      </c>
      <c r="N422" t="b">
        <f>IF(J422&gt;(K422+M422), TRUE, 0)</f>
        <v>1</v>
      </c>
      <c r="O422" s="24">
        <f>(J422-K422)/J422*100</f>
        <v>63.333333333333329</v>
      </c>
      <c r="P422" s="24">
        <f>(J422-(K422+M422))/J422*100</f>
        <v>63.333333333333329</v>
      </c>
      <c r="Q422" t="str">
        <f>"update entity set admitted=" &amp; K422 &amp; " ,vacancy=" &amp; J422 &amp; " where entityid = (select id from entity where name = '" &amp; I422 &amp; "') and year=2015;"</f>
        <v>update entity set admitted=55 ,vacancy=150 where entityid = (select id from entity where name = '鐘聲學校') and year=2015;</v>
      </c>
    </row>
    <row r="423" spans="1:17" ht="22.5">
      <c r="A423" s="2">
        <v>8909</v>
      </c>
      <c r="B423" s="6" t="s">
        <v>492</v>
      </c>
      <c r="C423" s="6" t="s">
        <v>1370</v>
      </c>
      <c r="D423" s="3">
        <v>55</v>
      </c>
      <c r="E423" t="str">
        <f>VLOOKUP(C423, 自行Original!$A$1:$C$455, 1, FALSE)</f>
        <v>馬鞍山循道衛理小學</v>
      </c>
      <c r="F423">
        <f>VLOOKUP(C423, 自行Original!$A$1:$C$455, 3, FALSE)</f>
        <v>75</v>
      </c>
      <c r="H423" t="str">
        <f>LEFT(A423, 2)</f>
        <v>89</v>
      </c>
      <c r="I423" t="str">
        <f>C423</f>
        <v>馬鞍山循道衛理小學</v>
      </c>
      <c r="J423">
        <f>IF(F423*2/5=CEILING(F423*2/5, 1), F423*2, F423*2-1)</f>
        <v>150</v>
      </c>
      <c r="K423">
        <f>D423</f>
        <v>55</v>
      </c>
      <c r="L423" t="e">
        <f>VLOOKUP(A423, 借位!$A$1:$D$50, 4, FALSE)</f>
        <v>#N/A</v>
      </c>
      <c r="M423">
        <v>0</v>
      </c>
      <c r="N423" t="b">
        <f>IF(J423&gt;(K423+M423), TRUE, 0)</f>
        <v>1</v>
      </c>
      <c r="O423" s="24">
        <f>(J423-K423)/J423*100</f>
        <v>63.333333333333329</v>
      </c>
      <c r="P423" s="24">
        <f>(J423-(K423+M423))/J423*100</f>
        <v>63.333333333333329</v>
      </c>
      <c r="Q423" t="str">
        <f>"update entity set admitted=" &amp; K423 &amp; " ,vacancy=" &amp; J423 &amp; " where entityid = (select id from entity where name = '" &amp; I423 &amp; "') and year=2015;"</f>
        <v>update entity set admitted=55 ,vacancy=150 where entityid = (select id from entity where name = '馬鞍山循道衛理小學') and year=2015;</v>
      </c>
    </row>
    <row r="424" spans="1:17" ht="22.5">
      <c r="A424" s="2">
        <v>3503</v>
      </c>
      <c r="B424" s="6" t="s">
        <v>150</v>
      </c>
      <c r="C424" s="6" t="s">
        <v>1093</v>
      </c>
      <c r="D424" s="3">
        <v>36</v>
      </c>
      <c r="E424" t="str">
        <f>VLOOKUP(C424, 自行Original!$A$1:$C$455, 1, FALSE)</f>
        <v>聖公會奉基小學</v>
      </c>
      <c r="F424">
        <f>VLOOKUP(C424, 自行Original!$A$1:$C$455, 3, FALSE)</f>
        <v>50</v>
      </c>
      <c r="H424" t="str">
        <f>LEFT(A424, 2)</f>
        <v>35</v>
      </c>
      <c r="I424" t="str">
        <f>C424</f>
        <v>聖公會奉基小學</v>
      </c>
      <c r="J424">
        <f>IF(F424*2/5=CEILING(F424*2/5, 1), F424*2, F424*2-1)</f>
        <v>100</v>
      </c>
      <c r="K424">
        <f>D424</f>
        <v>36</v>
      </c>
      <c r="L424" t="e">
        <f>VLOOKUP(A424, 借位!$A$1:$D$50, 4, FALSE)</f>
        <v>#N/A</v>
      </c>
      <c r="M424">
        <v>0</v>
      </c>
      <c r="N424" t="b">
        <f>IF(J424&gt;(K424+M424), TRUE, 0)</f>
        <v>1</v>
      </c>
      <c r="O424" s="24">
        <f>(J424-K424)/J424*100</f>
        <v>64</v>
      </c>
      <c r="P424" s="24">
        <f>(J424-(K424+M424))/J424*100</f>
        <v>64</v>
      </c>
      <c r="Q424" t="str">
        <f>"update entity set admitted=" &amp; K424 &amp; " ,vacancy=" &amp; J424 &amp; " where entityid = (select id from entity where name = '" &amp; I424 &amp; "') and year=2015;"</f>
        <v>update entity set admitted=36 ,vacancy=100 where entityid = (select id from entity where name = '聖公會奉基小學') and year=2015;</v>
      </c>
    </row>
    <row r="425" spans="1:17" ht="22.5">
      <c r="A425" s="2">
        <v>7010</v>
      </c>
      <c r="B425" s="6" t="s">
        <v>335</v>
      </c>
      <c r="C425" s="6" t="s">
        <v>1241</v>
      </c>
      <c r="D425" s="3">
        <v>36</v>
      </c>
      <c r="E425" t="str">
        <f>VLOOKUP(C425, 自行Original!$A$1:$C$455, 1, FALSE)</f>
        <v>香港路德會增城兆霖學校</v>
      </c>
      <c r="F425">
        <f>VLOOKUP(C425, 自行Original!$A$1:$C$455, 3, FALSE)</f>
        <v>50</v>
      </c>
      <c r="H425" t="str">
        <f>LEFT(A425, 2)</f>
        <v>70</v>
      </c>
      <c r="I425" t="str">
        <f>C425</f>
        <v>香港路德會增城兆霖學校</v>
      </c>
      <c r="J425">
        <f>IF(F425*2/5=CEILING(F425*2/5, 1), F425*2, F425*2-1)</f>
        <v>100</v>
      </c>
      <c r="K425">
        <f>D425</f>
        <v>36</v>
      </c>
      <c r="L425" t="e">
        <f>VLOOKUP(A425, 借位!$A$1:$D$50, 4, FALSE)</f>
        <v>#N/A</v>
      </c>
      <c r="M425">
        <v>0</v>
      </c>
      <c r="N425" t="b">
        <f>IF(J425&gt;(K425+M425), TRUE, 0)</f>
        <v>1</v>
      </c>
      <c r="O425" s="24">
        <f>(J425-K425)/J425*100</f>
        <v>64</v>
      </c>
      <c r="P425" s="24">
        <f>(J425-(K425+M425))/J425*100</f>
        <v>64</v>
      </c>
      <c r="Q425" t="str">
        <f>"update entity set admitted=" &amp; K425 &amp; " ,vacancy=" &amp; J425 &amp; " where entityid = (select id from entity where name = '" &amp; I425 &amp; "') and year=2015;"</f>
        <v>update entity set admitted=36 ,vacancy=100 where entityid = (select id from entity where name = '香港路德會增城兆霖學校') and year=2015;</v>
      </c>
    </row>
    <row r="426" spans="1:17" ht="22.5">
      <c r="A426" s="2">
        <v>7207</v>
      </c>
      <c r="B426" s="6" t="s">
        <v>366</v>
      </c>
      <c r="C426" s="6" t="s">
        <v>1273</v>
      </c>
      <c r="D426" s="3">
        <v>45</v>
      </c>
      <c r="E426" t="str">
        <f>VLOOKUP(C426, 自行Original!$A$1:$C$455, 1, FALSE)</f>
        <v>天水圍天主教小學</v>
      </c>
      <c r="F426">
        <f>VLOOKUP(C426, 自行Original!$A$1:$C$455, 3, FALSE)</f>
        <v>63</v>
      </c>
      <c r="H426" t="str">
        <f>LEFT(A426, 2)</f>
        <v>72</v>
      </c>
      <c r="I426" t="str">
        <f>C426</f>
        <v>天水圍天主教小學</v>
      </c>
      <c r="J426">
        <f>IF(F426*2/5=CEILING(F426*2/5, 1), F426*2, F426*2-1)</f>
        <v>125</v>
      </c>
      <c r="K426">
        <f>D426</f>
        <v>45</v>
      </c>
      <c r="L426" t="e">
        <f>VLOOKUP(A426, 借位!$A$1:$D$50, 4, FALSE)</f>
        <v>#N/A</v>
      </c>
      <c r="M426">
        <v>0</v>
      </c>
      <c r="N426" t="b">
        <f>IF(J426&gt;(K426+M426), TRUE, 0)</f>
        <v>1</v>
      </c>
      <c r="O426" s="24">
        <f>(J426-K426)/J426*100</f>
        <v>64</v>
      </c>
      <c r="P426" s="24">
        <f>(J426-(K426+M426))/J426*100</f>
        <v>64</v>
      </c>
      <c r="Q426" t="str">
        <f>"update entity set admitted=" &amp; K426 &amp; " ,vacancy=" &amp; J426 &amp; " where entityid = (select id from entity where name = '" &amp; I426 &amp; "') and year=2015;"</f>
        <v>update entity set admitted=45 ,vacancy=125 where entityid = (select id from entity where name = '天水圍天主教小學') and year=2015;</v>
      </c>
    </row>
    <row r="427" spans="1:17" ht="33.75">
      <c r="A427" s="2">
        <v>7218</v>
      </c>
      <c r="B427" s="6" t="s">
        <v>377</v>
      </c>
      <c r="C427" s="6" t="s">
        <v>1283</v>
      </c>
      <c r="D427" s="3">
        <v>45</v>
      </c>
      <c r="E427" t="str">
        <f>VLOOKUP(C427, 自行Original!$A$1:$C$455, 1, FALSE)</f>
        <v>順德聯誼總會伍冕端小學</v>
      </c>
      <c r="F427">
        <f>VLOOKUP(C427, 自行Original!$A$1:$C$455, 3, FALSE)</f>
        <v>63</v>
      </c>
      <c r="H427" t="str">
        <f>LEFT(A427, 2)</f>
        <v>72</v>
      </c>
      <c r="I427" t="str">
        <f>C427</f>
        <v>順德聯誼總會伍冕端小學</v>
      </c>
      <c r="J427">
        <f>IF(F427*2/5=CEILING(F427*2/5, 1), F427*2, F427*2-1)</f>
        <v>125</v>
      </c>
      <c r="K427">
        <f>D427</f>
        <v>45</v>
      </c>
      <c r="L427" t="e">
        <f>VLOOKUP(A427, 借位!$A$1:$D$50, 4, FALSE)</f>
        <v>#N/A</v>
      </c>
      <c r="M427">
        <v>0</v>
      </c>
      <c r="N427" t="b">
        <f>IF(J427&gt;(K427+M427), TRUE, 0)</f>
        <v>1</v>
      </c>
      <c r="O427" s="24">
        <f>(J427-K427)/J427*100</f>
        <v>64</v>
      </c>
      <c r="P427" s="24">
        <f>(J427-(K427+M427))/J427*100</f>
        <v>64</v>
      </c>
      <c r="Q427" t="str">
        <f>"update entity set admitted=" &amp; K427 &amp; " ,vacancy=" &amp; J427 &amp; " where entityid = (select id from entity where name = '" &amp; I427 &amp; "') and year=2015;"</f>
        <v>update entity set admitted=45 ,vacancy=125 where entityid = (select id from entity where name = '順德聯誼總會伍冕端小學') and year=2015;</v>
      </c>
    </row>
    <row r="428" spans="1:17" ht="22.5">
      <c r="A428" s="2">
        <v>7405</v>
      </c>
      <c r="B428" s="6" t="s">
        <v>413</v>
      </c>
      <c r="C428" s="6" t="s">
        <v>1306</v>
      </c>
      <c r="D428" s="3">
        <v>9</v>
      </c>
      <c r="E428" t="str">
        <f>VLOOKUP(C428, 自行Original!$A$1:$C$455, 1, FALSE)</f>
        <v>八鄉中心小學</v>
      </c>
      <c r="F428">
        <f>VLOOKUP(C428, 自行Original!$A$1:$C$455, 3, FALSE)</f>
        <v>13</v>
      </c>
      <c r="H428" t="str">
        <f>LEFT(A428, 2)</f>
        <v>74</v>
      </c>
      <c r="I428" t="str">
        <f>C428</f>
        <v>八鄉中心小學</v>
      </c>
      <c r="J428">
        <f>IF(F428*2/5=CEILING(F428*2/5, 1), F428*2, F428*2-1)</f>
        <v>25</v>
      </c>
      <c r="K428">
        <f>D428</f>
        <v>9</v>
      </c>
      <c r="L428" t="e">
        <f>VLOOKUP(A428, 借位!$A$1:$D$50, 4, FALSE)</f>
        <v>#N/A</v>
      </c>
      <c r="M428">
        <v>0</v>
      </c>
      <c r="N428" t="b">
        <f>IF(J428&gt;(K428+M428), TRUE, 0)</f>
        <v>1</v>
      </c>
      <c r="O428" s="24">
        <f>(J428-K428)/J428*100</f>
        <v>64</v>
      </c>
      <c r="P428" s="24">
        <f>(J428-(K428+M428))/J428*100</f>
        <v>64</v>
      </c>
      <c r="Q428" t="str">
        <f>"update entity set admitted=" &amp; K428 &amp; " ,vacancy=" &amp; J428 &amp; " where entityid = (select id from entity where name = '" &amp; I428 &amp; "') and year=2015;"</f>
        <v>update entity set admitted=9 ,vacancy=25 where entityid = (select id from entity where name = '八鄉中心小學') and year=2015;</v>
      </c>
    </row>
    <row r="429" spans="1:17" ht="22.5">
      <c r="A429" s="2">
        <v>9105</v>
      </c>
      <c r="B429" s="6" t="s">
        <v>499</v>
      </c>
      <c r="C429" s="6" t="s">
        <v>1374</v>
      </c>
      <c r="D429" s="3">
        <v>27</v>
      </c>
      <c r="E429" t="str">
        <f>VLOOKUP(C429, 自行Original!$A$1:$C$455, 1, FALSE)</f>
        <v>沙田崇真學校</v>
      </c>
      <c r="F429">
        <f>VLOOKUP(C429, 自行Original!$A$1:$C$455, 3, FALSE)</f>
        <v>38</v>
      </c>
      <c r="H429" t="str">
        <f>LEFT(A429, 2)</f>
        <v>91</v>
      </c>
      <c r="I429" t="str">
        <f>C429</f>
        <v>沙田崇真學校</v>
      </c>
      <c r="J429">
        <f>IF(F429*2/5=CEILING(F429*2/5, 1), F429*2, F429*2-1)</f>
        <v>75</v>
      </c>
      <c r="K429">
        <f>D429</f>
        <v>27</v>
      </c>
      <c r="L429" t="e">
        <f>VLOOKUP(A429, 借位!$A$1:$D$50, 4, FALSE)</f>
        <v>#N/A</v>
      </c>
      <c r="M429">
        <v>0</v>
      </c>
      <c r="N429" t="b">
        <f>IF(J429&gt;(K429+M429), TRUE, 0)</f>
        <v>1</v>
      </c>
      <c r="O429" s="24">
        <f>(J429-K429)/J429*100</f>
        <v>64</v>
      </c>
      <c r="P429" s="24">
        <f>(J429-(K429+M429))/J429*100</f>
        <v>64</v>
      </c>
      <c r="Q429" t="str">
        <f>"update entity set admitted=" &amp; K429 &amp; " ,vacancy=" &amp; J429 &amp; " where entityid = (select id from entity where name = '" &amp; I429 &amp; "') and year=2015;"</f>
        <v>update entity set admitted=27 ,vacancy=75 where entityid = (select id from entity where name = '沙田崇真學校') and year=2015;</v>
      </c>
    </row>
    <row r="430" spans="1:17" ht="21.75">
      <c r="A430" s="2">
        <v>8407</v>
      </c>
      <c r="B430" s="6" t="s">
        <v>461</v>
      </c>
      <c r="C430" s="6" t="s">
        <v>995</v>
      </c>
      <c r="D430" s="3">
        <v>43</v>
      </c>
      <c r="E430" t="str">
        <f>VLOOKUP(C430, 自行Original!$A$1:$C$455, 1, FALSE)</f>
        <v xml:space="preserve">大埔舊墟公立學校
</v>
      </c>
      <c r="F430">
        <f>VLOOKUP(C430, 自行Original!$A$1:$C$455, 3, FALSE)</f>
        <v>60</v>
      </c>
      <c r="H430" t="str">
        <f>LEFT(A430, 2)</f>
        <v>84</v>
      </c>
      <c r="I430" t="str">
        <f>C430</f>
        <v xml:space="preserve">大埔舊墟公立學校
</v>
      </c>
      <c r="J430">
        <f>IF(F430*2/5=CEILING(F430*2/5, 1), F430*2, F430*2-1)</f>
        <v>120</v>
      </c>
      <c r="K430">
        <f>D430</f>
        <v>43</v>
      </c>
      <c r="L430" t="e">
        <f>VLOOKUP(A430, 借位!$A$1:$D$50, 4, FALSE)</f>
        <v>#N/A</v>
      </c>
      <c r="M430">
        <v>0</v>
      </c>
      <c r="N430" t="b">
        <f>IF(J430&gt;(K430+M430), TRUE, 0)</f>
        <v>1</v>
      </c>
      <c r="O430" s="24">
        <f>(J430-K430)/J430*100</f>
        <v>64.166666666666671</v>
      </c>
      <c r="P430" s="24">
        <f>(J430-(K430+M430))/J430*100</f>
        <v>64.166666666666671</v>
      </c>
      <c r="Q430" t="str">
        <f>"update entity set admitted=" &amp; K430 &amp; " ,vacancy=" &amp; J430 &amp; " where entityid = (select id from entity where name = '" &amp; I430 &amp; "') and year=2015;"</f>
        <v>update entity set admitted=43 ,vacancy=120 where entityid = (select id from entity where name = '大埔舊墟公立學校
') and year=2015;</v>
      </c>
    </row>
    <row r="431" spans="1:17" ht="22.5">
      <c r="A431" s="2">
        <v>9108</v>
      </c>
      <c r="B431" s="6" t="s">
        <v>502</v>
      </c>
      <c r="C431" s="6" t="s">
        <v>1384</v>
      </c>
      <c r="D431" s="3">
        <v>43</v>
      </c>
      <c r="E431" t="str">
        <f>VLOOKUP(C431, 自行Original!$A$1:$C$455, 1, FALSE)</f>
        <v>培基小學</v>
      </c>
      <c r="F431">
        <f>VLOOKUP(C431, 自行Original!$A$1:$C$455, 3, FALSE)</f>
        <v>60</v>
      </c>
      <c r="H431" t="str">
        <f>LEFT(A431, 2)</f>
        <v>91</v>
      </c>
      <c r="I431" t="str">
        <f>C431</f>
        <v>培基小學</v>
      </c>
      <c r="J431">
        <f>IF(F431*2/5=CEILING(F431*2/5, 1), F431*2, F431*2-1)</f>
        <v>120</v>
      </c>
      <c r="K431">
        <f>D431</f>
        <v>43</v>
      </c>
      <c r="L431" t="e">
        <f>VLOOKUP(A431, 借位!$A$1:$D$50, 4, FALSE)</f>
        <v>#N/A</v>
      </c>
      <c r="M431">
        <v>0</v>
      </c>
      <c r="N431" t="b">
        <f>IF(J431&gt;(K431+M431), TRUE, 0)</f>
        <v>1</v>
      </c>
      <c r="O431" s="24">
        <f>(J431-K431)/J431*100</f>
        <v>64.166666666666671</v>
      </c>
      <c r="P431" s="24">
        <f>(J431-(K431+M431))/J431*100</f>
        <v>64.166666666666671</v>
      </c>
      <c r="Q431" t="str">
        <f>"update entity set admitted=" &amp; K431 &amp; " ,vacancy=" &amp; J431 &amp; " where entityid = (select id from entity where name = '" &amp; I431 &amp; "') and year=2015;"</f>
        <v>update entity set admitted=43 ,vacancy=120 where entityid = (select id from entity where name = '培基小學') and year=2015;</v>
      </c>
    </row>
    <row r="432" spans="1:17" ht="22.5">
      <c r="A432" s="2">
        <v>7208</v>
      </c>
      <c r="B432" s="6" t="s">
        <v>367</v>
      </c>
      <c r="C432" s="6" t="s">
        <v>1272</v>
      </c>
      <c r="D432" s="3">
        <v>44</v>
      </c>
      <c r="E432" t="str">
        <f>VLOOKUP(C432, 自行Original!$A$1:$C$455, 1, FALSE)</f>
        <v>天水圍官立小學</v>
      </c>
      <c r="F432">
        <f>VLOOKUP(C432, 自行Original!$A$1:$C$455, 3, FALSE)</f>
        <v>63</v>
      </c>
      <c r="H432" t="str">
        <f>LEFT(A432, 2)</f>
        <v>72</v>
      </c>
      <c r="I432" t="str">
        <f>C432</f>
        <v>天水圍官立小學</v>
      </c>
      <c r="J432">
        <f>IF(F432*2/5=CEILING(F432*2/5, 1), F432*2, F432*2-1)</f>
        <v>125</v>
      </c>
      <c r="K432">
        <f>D432</f>
        <v>44</v>
      </c>
      <c r="L432" t="e">
        <f>VLOOKUP(A432, 借位!$A$1:$D$50, 4, FALSE)</f>
        <v>#N/A</v>
      </c>
      <c r="M432">
        <v>0</v>
      </c>
      <c r="N432" t="b">
        <f>IF(J432&gt;(K432+M432), TRUE, 0)</f>
        <v>1</v>
      </c>
      <c r="O432" s="24">
        <f>(J432-K432)/J432*100</f>
        <v>64.8</v>
      </c>
      <c r="P432" s="24">
        <f>(J432-(K432+M432))/J432*100</f>
        <v>64.8</v>
      </c>
      <c r="Q432" t="str">
        <f>"update entity set admitted=" &amp; K432 &amp; " ,vacancy=" &amp; J432 &amp; " where entityid = (select id from entity where name = '" &amp; I432 &amp; "') and year=2015;"</f>
        <v>update entity set admitted=44 ,vacancy=125 where entityid = (select id from entity where name = '天水圍官立小學') and year=2015;</v>
      </c>
    </row>
    <row r="433" spans="1:17" ht="33.75">
      <c r="A433" s="2">
        <v>8413</v>
      </c>
      <c r="B433" s="6" t="s">
        <v>467</v>
      </c>
      <c r="C433" s="6" t="s">
        <v>1351</v>
      </c>
      <c r="D433" s="3">
        <v>44</v>
      </c>
      <c r="E433" t="str">
        <f>VLOOKUP(C433, 自行Original!$A$1:$C$455, 1, FALSE)</f>
        <v>保良局田家炳千禧小學</v>
      </c>
      <c r="F433">
        <f>VLOOKUP(C433, 自行Original!$A$1:$C$455, 3, FALSE)</f>
        <v>63</v>
      </c>
      <c r="H433" t="str">
        <f>LEFT(A433, 2)</f>
        <v>84</v>
      </c>
      <c r="I433" t="str">
        <f>C433</f>
        <v>保良局田家炳千禧小學</v>
      </c>
      <c r="J433">
        <f>IF(F433*2/5=CEILING(F433*2/5, 1), F433*2, F433*2-1)</f>
        <v>125</v>
      </c>
      <c r="K433">
        <f>D433</f>
        <v>44</v>
      </c>
      <c r="L433" t="e">
        <f>VLOOKUP(A433, 借位!$A$1:$D$50, 4, FALSE)</f>
        <v>#N/A</v>
      </c>
      <c r="M433">
        <v>0</v>
      </c>
      <c r="N433" t="b">
        <f>IF(J433&gt;(K433+M433), TRUE, 0)</f>
        <v>1</v>
      </c>
      <c r="O433" s="24">
        <f>(J433-K433)/J433*100</f>
        <v>64.8</v>
      </c>
      <c r="P433" s="24">
        <f>(J433-(K433+M433))/J433*100</f>
        <v>64.8</v>
      </c>
      <c r="Q433" t="str">
        <f>"update entity set admitted=" &amp; K433 &amp; " ,vacancy=" &amp; J433 &amp; " where entityid = (select id from entity where name = '" &amp; I433 &amp; "') and year=2015;"</f>
        <v>update entity set admitted=44 ,vacancy=125 where entityid = (select id from entity where name = '保良局田家炳千禧小學') and year=2015;</v>
      </c>
    </row>
    <row r="434" spans="1:17">
      <c r="A434" s="2">
        <v>8805</v>
      </c>
      <c r="B434" s="9" t="s">
        <v>477</v>
      </c>
      <c r="C434" s="9" t="s">
        <v>1353</v>
      </c>
      <c r="D434" s="3">
        <v>42</v>
      </c>
      <c r="E434" t="str">
        <f>VLOOKUP(C434, 自行Original!$A$1:$C$455, 1, FALSE)</f>
        <v>聖母無玷聖心學校</v>
      </c>
      <c r="F434">
        <f>VLOOKUP(C434, 自行Original!$A$1:$C$455, 3, FALSE)</f>
        <v>60</v>
      </c>
      <c r="H434" t="str">
        <f>LEFT(A434, 2)</f>
        <v>88</v>
      </c>
      <c r="I434" t="str">
        <f>C434</f>
        <v>聖母無玷聖心學校</v>
      </c>
      <c r="J434">
        <f>IF(F434*2/5=CEILING(F434*2/5, 1), F434*2, F434*2-1)</f>
        <v>120</v>
      </c>
      <c r="K434">
        <f>D434</f>
        <v>42</v>
      </c>
      <c r="L434" t="e">
        <f>VLOOKUP(A434, 借位!$A$1:$D$50, 4, FALSE)</f>
        <v>#N/A</v>
      </c>
      <c r="M434">
        <v>0</v>
      </c>
      <c r="N434" t="b">
        <f>IF(J434&gt;(K434+M434), TRUE, 0)</f>
        <v>1</v>
      </c>
      <c r="O434" s="24">
        <f>(J434-K434)/J434*100</f>
        <v>65</v>
      </c>
      <c r="P434" s="24">
        <f>(J434-(K434+M434))/J434*100</f>
        <v>65</v>
      </c>
      <c r="Q434" t="str">
        <f>"update entity set admitted=" &amp; K434 &amp; " ,vacancy=" &amp; J434 &amp; " where entityid = (select id from entity where name = '" &amp; I434 &amp; "') and year=2015;"</f>
        <v>update entity set admitted=42 ,vacancy=120 where entityid = (select id from entity where name = '聖母無玷聖心學校') and year=2015;</v>
      </c>
    </row>
    <row r="435" spans="1:17" ht="22.5">
      <c r="A435" s="2">
        <v>7213</v>
      </c>
      <c r="B435" s="6" t="s">
        <v>372</v>
      </c>
      <c r="C435" s="6" t="s">
        <v>1277</v>
      </c>
      <c r="D435" s="3">
        <v>43</v>
      </c>
      <c r="E435" t="str">
        <f>VLOOKUP(C435, 自行Original!$A$1:$C$455, 1, FALSE)</f>
        <v>天水圍循道衞理小學</v>
      </c>
      <c r="F435">
        <f>VLOOKUP(C435, 自行Original!$A$1:$C$455, 3, FALSE)</f>
        <v>63</v>
      </c>
      <c r="H435" t="str">
        <f>LEFT(A435, 2)</f>
        <v>72</v>
      </c>
      <c r="I435" t="str">
        <f>C435</f>
        <v>天水圍循道衞理小學</v>
      </c>
      <c r="J435">
        <f>IF(F435*2/5=CEILING(F435*2/5, 1), F435*2, F435*2-1)</f>
        <v>125</v>
      </c>
      <c r="K435">
        <f>D435</f>
        <v>43</v>
      </c>
      <c r="L435" t="e">
        <f>VLOOKUP(A435, 借位!$A$1:$D$50, 4, FALSE)</f>
        <v>#N/A</v>
      </c>
      <c r="M435">
        <v>0</v>
      </c>
      <c r="N435" t="b">
        <f>IF(J435&gt;(K435+M435), TRUE, 0)</f>
        <v>1</v>
      </c>
      <c r="O435" s="24">
        <f>(J435-K435)/J435*100</f>
        <v>65.600000000000009</v>
      </c>
      <c r="P435" s="24">
        <f>(J435-(K435+M435))/J435*100</f>
        <v>65.600000000000009</v>
      </c>
      <c r="Q435" t="str">
        <f>"update entity set admitted=" &amp; K435 &amp; " ,vacancy=" &amp; J435 &amp; " where entityid = (select id from entity where name = '" &amp; I435 &amp; "') and year=2015;"</f>
        <v>update entity set admitted=43 ,vacancy=125 where entityid = (select id from entity where name = '天水圍循道衞理小學') and year=2015;</v>
      </c>
    </row>
    <row r="436" spans="1:17" ht="22.5">
      <c r="A436" s="2">
        <v>9112</v>
      </c>
      <c r="B436" s="6" t="s">
        <v>506</v>
      </c>
      <c r="C436" s="6" t="s">
        <v>1387</v>
      </c>
      <c r="D436" s="3">
        <v>41</v>
      </c>
      <c r="E436" t="str">
        <f>VLOOKUP(C436, 自行Original!$A$1:$C$455, 1, FALSE)</f>
        <v>浸信會呂明才小學</v>
      </c>
      <c r="F436">
        <f>VLOOKUP(C436, 自行Original!$A$1:$C$455, 3, FALSE)</f>
        <v>60</v>
      </c>
      <c r="H436" t="str">
        <f>LEFT(A436, 2)</f>
        <v>91</v>
      </c>
      <c r="I436" t="str">
        <f>C436</f>
        <v>浸信會呂明才小學</v>
      </c>
      <c r="J436">
        <f>IF(F436*2/5=CEILING(F436*2/5, 1), F436*2, F436*2-1)</f>
        <v>120</v>
      </c>
      <c r="K436">
        <f>D436</f>
        <v>41</v>
      </c>
      <c r="L436" t="e">
        <f>VLOOKUP(A436, 借位!$A$1:$D$50, 4, FALSE)</f>
        <v>#N/A</v>
      </c>
      <c r="M436">
        <v>0</v>
      </c>
      <c r="N436" t="b">
        <f>IF(J436&gt;(K436+M436), TRUE, 0)</f>
        <v>1</v>
      </c>
      <c r="O436" s="24">
        <f>(J436-K436)/J436*100</f>
        <v>65.833333333333329</v>
      </c>
      <c r="P436" s="24">
        <f>(J436-(K436+M436))/J436*100</f>
        <v>65.833333333333329</v>
      </c>
      <c r="Q436" t="str">
        <f>"update entity set admitted=" &amp; K436 &amp; " ,vacancy=" &amp; J436 &amp; " where entityid = (select id from entity where name = '" &amp; I436 &amp; "') and year=2015;"</f>
        <v>update entity set admitted=41 ,vacancy=120 where entityid = (select id from entity where name = '浸信會呂明才小學') and year=2015;</v>
      </c>
    </row>
    <row r="437" spans="1:17" ht="22.5">
      <c r="A437" s="2">
        <v>8111</v>
      </c>
      <c r="B437" s="6" t="s">
        <v>449</v>
      </c>
      <c r="C437" s="6" t="s">
        <v>1332</v>
      </c>
      <c r="D437" s="3">
        <v>40</v>
      </c>
      <c r="E437" t="str">
        <f>VLOOKUP(C437, 自行Original!$A$1:$C$455, 1, FALSE)</f>
        <v>聖公會嘉福榮真小學</v>
      </c>
      <c r="F437">
        <f>VLOOKUP(C437, 自行Original!$A$1:$C$455, 3, FALSE)</f>
        <v>60</v>
      </c>
      <c r="H437" t="str">
        <f>LEFT(A437, 2)</f>
        <v>81</v>
      </c>
      <c r="I437" t="str">
        <f>C437</f>
        <v>聖公會嘉福榮真小學</v>
      </c>
      <c r="J437">
        <f>IF(F437*2/5=CEILING(F437*2/5, 1), F437*2, F437*2-1)</f>
        <v>120</v>
      </c>
      <c r="K437">
        <f>D437</f>
        <v>40</v>
      </c>
      <c r="L437" t="e">
        <f>VLOOKUP(A437, 借位!$A$1:$D$50, 4, FALSE)</f>
        <v>#N/A</v>
      </c>
      <c r="M437">
        <v>0</v>
      </c>
      <c r="N437" t="b">
        <f>IF(J437&gt;(K437+M437), TRUE, 0)</f>
        <v>1</v>
      </c>
      <c r="O437" s="24">
        <f>(J437-K437)/J437*100</f>
        <v>66.666666666666657</v>
      </c>
      <c r="P437" s="24">
        <f>(J437-(K437+M437))/J437*100</f>
        <v>66.666666666666657</v>
      </c>
      <c r="Q437" t="str">
        <f>"update entity set admitted=" &amp; K437 &amp; " ,vacancy=" &amp; J437 &amp; " where entityid = (select id from entity where name = '" &amp; I437 &amp; "') and year=2015;"</f>
        <v>update entity set admitted=40 ,vacancy=120 where entityid = (select id from entity where name = '聖公會嘉福榮真小學') and year=2015;</v>
      </c>
    </row>
    <row r="438" spans="1:17" ht="22.5">
      <c r="A438" s="2">
        <v>7114</v>
      </c>
      <c r="B438" s="6" t="s">
        <v>358</v>
      </c>
      <c r="C438" s="6" t="s">
        <v>1257</v>
      </c>
      <c r="D438" s="3">
        <v>33</v>
      </c>
      <c r="E438" t="str">
        <f>VLOOKUP(C438, 自行Original!$A$1:$C$455, 1, FALSE)</f>
        <v>順德聯誼總會胡少渠紀念小學</v>
      </c>
      <c r="F438">
        <f>VLOOKUP(C438, 自行Original!$A$1:$C$455, 3, FALSE)</f>
        <v>50</v>
      </c>
      <c r="H438" t="str">
        <f>LEFT(A438, 2)</f>
        <v>71</v>
      </c>
      <c r="I438" t="str">
        <f>C438</f>
        <v>順德聯誼總會胡少渠紀念小學</v>
      </c>
      <c r="J438">
        <f>IF(F438*2/5=CEILING(F438*2/5, 1), F438*2, F438*2-1)</f>
        <v>100</v>
      </c>
      <c r="K438">
        <f>D438</f>
        <v>33</v>
      </c>
      <c r="L438" t="e">
        <f>VLOOKUP(A438, 借位!$A$1:$D$50, 4, FALSE)</f>
        <v>#N/A</v>
      </c>
      <c r="M438">
        <v>0</v>
      </c>
      <c r="N438" t="b">
        <f>IF(J438&gt;(K438+M438), TRUE, 0)</f>
        <v>1</v>
      </c>
      <c r="O438" s="24">
        <f>(J438-K438)/J438*100</f>
        <v>67</v>
      </c>
      <c r="P438" s="24">
        <f>(J438-(K438+M438))/J438*100</f>
        <v>67</v>
      </c>
      <c r="Q438" t="str">
        <f>"update entity set admitted=" &amp; K438 &amp; " ,vacancy=" &amp; J438 &amp; " where entityid = (select id from entity where name = '" &amp; I438 &amp; "') and year=2015;"</f>
        <v>update entity set admitted=33 ,vacancy=100 where entityid = (select id from entity where name = '順德聯誼總會胡少渠紀念小學') and year=2015;</v>
      </c>
    </row>
    <row r="439" spans="1:17" ht="22.5">
      <c r="A439" s="2">
        <v>8109</v>
      </c>
      <c r="B439" s="6" t="s">
        <v>447</v>
      </c>
      <c r="C439" s="6" t="s">
        <v>1325</v>
      </c>
      <c r="D439" s="3">
        <v>33</v>
      </c>
      <c r="E439" t="str">
        <f>VLOOKUP(C439, 自行Original!$A$1:$C$455, 1, FALSE)</f>
        <v>五旬節靳茂生小學</v>
      </c>
      <c r="F439">
        <f>VLOOKUP(C439, 自行Original!$A$1:$C$455, 3, FALSE)</f>
        <v>50</v>
      </c>
      <c r="H439" t="str">
        <f>LEFT(A439, 2)</f>
        <v>81</v>
      </c>
      <c r="I439" t="str">
        <f>C439</f>
        <v>五旬節靳茂生小學</v>
      </c>
      <c r="J439">
        <f>IF(F439*2/5=CEILING(F439*2/5, 1), F439*2, F439*2-1)</f>
        <v>100</v>
      </c>
      <c r="K439">
        <f>D439</f>
        <v>33</v>
      </c>
      <c r="L439" t="e">
        <f>VLOOKUP(A439, 借位!$A$1:$D$50, 4, FALSE)</f>
        <v>#N/A</v>
      </c>
      <c r="M439">
        <v>0</v>
      </c>
      <c r="N439" t="b">
        <f>IF(J439&gt;(K439+M439), TRUE, 0)</f>
        <v>1</v>
      </c>
      <c r="O439" s="24">
        <f>(J439-K439)/J439*100</f>
        <v>67</v>
      </c>
      <c r="P439" s="24">
        <f>(J439-(K439+M439))/J439*100</f>
        <v>67</v>
      </c>
      <c r="Q439" t="str">
        <f>"update entity set admitted=" &amp; K439 &amp; " ,vacancy=" &amp; J439 &amp; " where entityid = (select id from entity where name = '" &amp; I439 &amp; "') and year=2015;"</f>
        <v>update entity set admitted=33 ,vacancy=100 where entityid = (select id from entity where name = '五旬節靳茂生小學') and year=2015;</v>
      </c>
    </row>
    <row r="440" spans="1:17" ht="22.5">
      <c r="A440" s="2">
        <v>7411</v>
      </c>
      <c r="B440" s="6" t="s">
        <v>419</v>
      </c>
      <c r="C440" s="6" t="s">
        <v>1303</v>
      </c>
      <c r="D440" s="3">
        <v>41</v>
      </c>
      <c r="E440" t="str">
        <f>VLOOKUP(C440, 自行Original!$A$1:$C$455, 1, FALSE)</f>
        <v>元朗官立小學</v>
      </c>
      <c r="F440">
        <f>VLOOKUP(C440, 自行Original!$A$1:$C$455, 3, FALSE)</f>
        <v>63</v>
      </c>
      <c r="H440" t="str">
        <f>LEFT(A440, 2)</f>
        <v>74</v>
      </c>
      <c r="I440" t="str">
        <f>C440</f>
        <v>元朗官立小學</v>
      </c>
      <c r="J440">
        <f>IF(F440*2/5=CEILING(F440*2/5, 1), F440*2, F440*2-1)</f>
        <v>125</v>
      </c>
      <c r="K440">
        <f>D440</f>
        <v>41</v>
      </c>
      <c r="L440" t="e">
        <f>VLOOKUP(A440, 借位!$A$1:$D$50, 4, FALSE)</f>
        <v>#N/A</v>
      </c>
      <c r="M440">
        <v>0</v>
      </c>
      <c r="N440" t="b">
        <f>IF(J440&gt;(K440+M440), TRUE, 0)</f>
        <v>1</v>
      </c>
      <c r="O440" s="24">
        <f>(J440-K440)/J440*100</f>
        <v>67.2</v>
      </c>
      <c r="P440" s="24">
        <f>(J440-(K440+M440))/J440*100</f>
        <v>67.2</v>
      </c>
      <c r="Q440" t="str">
        <f>"update entity set admitted=" &amp; K440 &amp; " ,vacancy=" &amp; J440 &amp; " where entityid = (select id from entity where name = '" &amp; I440 &amp; "') and year=2015;"</f>
        <v>update entity set admitted=41 ,vacancy=125 where entityid = (select id from entity where name = '元朗官立小學') and year=2015;</v>
      </c>
    </row>
    <row r="441" spans="1:17" ht="33.75">
      <c r="A441" s="2">
        <v>8409</v>
      </c>
      <c r="B441" s="6" t="s">
        <v>463</v>
      </c>
      <c r="C441" s="6" t="s">
        <v>1338</v>
      </c>
      <c r="D441" s="3">
        <v>40</v>
      </c>
      <c r="E441" t="str">
        <f>VLOOKUP(C441, 自行Original!$A$1:$C$455, 1, FALSE)</f>
        <v>聖公會阮鄭夢芹小學</v>
      </c>
      <c r="F441">
        <f>VLOOKUP(C441, 自行Original!$A$1:$C$455, 3, FALSE)</f>
        <v>63</v>
      </c>
      <c r="H441" t="str">
        <f>LEFT(A441, 2)</f>
        <v>84</v>
      </c>
      <c r="I441" t="str">
        <f>C441</f>
        <v>聖公會阮鄭夢芹小學</v>
      </c>
      <c r="J441">
        <f>IF(F441*2/5=CEILING(F441*2/5, 1), F441*2, F441*2-1)</f>
        <v>125</v>
      </c>
      <c r="K441">
        <f>D441</f>
        <v>40</v>
      </c>
      <c r="L441" t="e">
        <f>VLOOKUP(A441, 借位!$A$1:$D$50, 4, FALSE)</f>
        <v>#N/A</v>
      </c>
      <c r="M441">
        <v>0</v>
      </c>
      <c r="N441" t="b">
        <f>IF(J441&gt;(K441+M441), TRUE, 0)</f>
        <v>1</v>
      </c>
      <c r="O441" s="24">
        <f>(J441-K441)/J441*100</f>
        <v>68</v>
      </c>
      <c r="P441" s="24">
        <f>(J441-(K441+M441))/J441*100</f>
        <v>68</v>
      </c>
      <c r="Q441" t="str">
        <f>"update entity set admitted=" &amp; K441 &amp; " ,vacancy=" &amp; J441 &amp; " where entityid = (select id from entity where name = '" &amp; I441 &amp; "') and year=2015;"</f>
        <v>update entity set admitted=40 ,vacancy=125 where entityid = (select id from entity where name = '聖公會阮鄭夢芹小學') and year=2015;</v>
      </c>
    </row>
    <row r="442" spans="1:17" ht="21.75">
      <c r="A442" s="2">
        <v>1404</v>
      </c>
      <c r="B442" s="6" t="s">
        <v>71</v>
      </c>
      <c r="C442" s="6" t="s">
        <v>1445</v>
      </c>
      <c r="D442" s="3">
        <v>19</v>
      </c>
      <c r="E442" t="e">
        <f>VLOOKUP(C442, 自行Original!$A$1:$C$455, 1, FALSE)</f>
        <v>#N/A</v>
      </c>
      <c r="F442">
        <v>30</v>
      </c>
      <c r="H442" t="str">
        <f>LEFT(A442, 2)</f>
        <v>14</v>
      </c>
      <c r="I442" t="str">
        <f>C442</f>
        <v xml:space="preserve">北角衛理上午小學
</v>
      </c>
      <c r="J442">
        <f>IF(F442*2/5=CEILING(F442*2/5, 1), F442*2, F442*2-1)</f>
        <v>60</v>
      </c>
      <c r="K442">
        <f>D442</f>
        <v>19</v>
      </c>
      <c r="L442" t="e">
        <f>VLOOKUP(A442, 借位!$A$1:$D$50, 4, FALSE)</f>
        <v>#N/A</v>
      </c>
      <c r="M442">
        <v>0</v>
      </c>
      <c r="N442" t="b">
        <f>IF(J442&gt;(K442+M442), TRUE, 0)</f>
        <v>1</v>
      </c>
      <c r="O442" s="24">
        <f>(J442-K442)/J442*100</f>
        <v>68.333333333333329</v>
      </c>
      <c r="P442" s="24">
        <f>(J442-(K442+M442))/J442*100</f>
        <v>68.333333333333329</v>
      </c>
      <c r="Q442" t="str">
        <f>"update entity set admitted=" &amp; K442 &amp; " ,vacancy=" &amp; J442 &amp; " where entityid = (select id from entity where name = '" &amp; I442 &amp; "') and year=2015;"</f>
        <v>update entity set admitted=19 ,vacancy=60 where entityid = (select id from entity where name = '北角衛理上午小學
') and year=2015;</v>
      </c>
    </row>
    <row r="443" spans="1:17" ht="22.5">
      <c r="A443" s="2">
        <v>4101</v>
      </c>
      <c r="B443" s="6" t="s">
        <v>178</v>
      </c>
      <c r="C443" s="6" t="s">
        <v>1119</v>
      </c>
      <c r="D443" s="3">
        <v>19</v>
      </c>
      <c r="E443" t="str">
        <f>VLOOKUP(C443, 自行Original!$A$1:$C$455, 1, FALSE)</f>
        <v>拔萃小學</v>
      </c>
      <c r="F443">
        <f>VLOOKUP(C443, 自行Original!$A$1:$C$455, 3, FALSE)</f>
        <v>30</v>
      </c>
      <c r="H443" t="str">
        <f>LEFT(A443, 2)</f>
        <v>41</v>
      </c>
      <c r="I443" t="str">
        <f>C443</f>
        <v>拔萃小學</v>
      </c>
      <c r="J443">
        <f>IF(F443*2/5=CEILING(F443*2/5, 1), F443*2, F443*2-1)</f>
        <v>60</v>
      </c>
      <c r="K443">
        <f>D443</f>
        <v>19</v>
      </c>
      <c r="L443" t="e">
        <f>VLOOKUP(A443, 借位!$A$1:$D$50, 4, FALSE)</f>
        <v>#N/A</v>
      </c>
      <c r="M443">
        <v>0</v>
      </c>
      <c r="N443" t="b">
        <f>IF(J443&gt;(K443+M443), TRUE, 0)</f>
        <v>1</v>
      </c>
      <c r="O443" s="24">
        <f>(J443-K443)/J443*100</f>
        <v>68.333333333333329</v>
      </c>
      <c r="P443" s="24">
        <f>(J443-(K443+M443))/J443*100</f>
        <v>68.333333333333329</v>
      </c>
      <c r="Q443" t="str">
        <f>"update entity set admitted=" &amp; K443 &amp; " ,vacancy=" &amp; J443 &amp; " where entityid = (select id from entity where name = '" &amp; I443 &amp; "') and year=2015;"</f>
        <v>update entity set admitted=19 ,vacancy=60 where entityid = (select id from entity where name = '拔萃小學') and year=2015;</v>
      </c>
    </row>
    <row r="444" spans="1:17" ht="22.5">
      <c r="A444" s="2">
        <v>7110</v>
      </c>
      <c r="B444" s="6" t="s">
        <v>354</v>
      </c>
      <c r="C444" s="6" t="s">
        <v>1255</v>
      </c>
      <c r="D444" s="3">
        <v>31</v>
      </c>
      <c r="E444" t="str">
        <f>VLOOKUP(C444, 自行Original!$A$1:$C$455, 1, FALSE)</f>
        <v>東華三院鄧肇堅小學</v>
      </c>
      <c r="F444">
        <f>VLOOKUP(C444, 自行Original!$A$1:$C$455, 3, FALSE)</f>
        <v>50</v>
      </c>
      <c r="H444" t="str">
        <f>LEFT(A444, 2)</f>
        <v>71</v>
      </c>
      <c r="I444" t="str">
        <f>C444</f>
        <v>東華三院鄧肇堅小學</v>
      </c>
      <c r="J444">
        <f>IF(F444*2/5=CEILING(F444*2/5, 1), F444*2, F444*2-1)</f>
        <v>100</v>
      </c>
      <c r="K444">
        <f>D444</f>
        <v>31</v>
      </c>
      <c r="L444" t="e">
        <f>VLOOKUP(A444, 借位!$A$1:$D$50, 4, FALSE)</f>
        <v>#N/A</v>
      </c>
      <c r="M444">
        <v>0</v>
      </c>
      <c r="N444" t="b">
        <f>IF(J444&gt;(K444+M444), TRUE, 0)</f>
        <v>1</v>
      </c>
      <c r="O444" s="24">
        <f>(J444-K444)/J444*100</f>
        <v>69</v>
      </c>
      <c r="P444" s="24">
        <f>(J444-(K444+M444))/J444*100</f>
        <v>69</v>
      </c>
      <c r="Q444" t="str">
        <f>"update entity set admitted=" &amp; K444 &amp; " ,vacancy=" &amp; J444 &amp; " where entityid = (select id from entity where name = '" &amp; I444 &amp; "') and year=2015;"</f>
        <v>update entity set admitted=31 ,vacancy=100 where entityid = (select id from entity where name = '東華三院鄧肇堅小學') and year=2015;</v>
      </c>
    </row>
    <row r="445" spans="1:17" ht="33.75">
      <c r="A445" s="2">
        <v>8406</v>
      </c>
      <c r="B445" s="6" t="s">
        <v>460</v>
      </c>
      <c r="C445" s="6" t="s">
        <v>1340</v>
      </c>
      <c r="D445" s="3">
        <v>31</v>
      </c>
      <c r="E445" t="str">
        <f>VLOOKUP(C445, 自行Original!$A$1:$C$455, 1, FALSE)</f>
        <v>大埔崇德黃建常紀念學校</v>
      </c>
      <c r="F445">
        <f>VLOOKUP(C445, 自行Original!$A$1:$C$455, 3, FALSE)</f>
        <v>50</v>
      </c>
      <c r="H445" t="str">
        <f>LEFT(A445, 2)</f>
        <v>84</v>
      </c>
      <c r="I445" t="str">
        <f>C445</f>
        <v>大埔崇德黃建常紀念學校</v>
      </c>
      <c r="J445">
        <f>IF(F445*2/5=CEILING(F445*2/5, 1), F445*2, F445*2-1)</f>
        <v>100</v>
      </c>
      <c r="K445">
        <f>D445</f>
        <v>31</v>
      </c>
      <c r="L445" t="e">
        <f>VLOOKUP(A445, 借位!$A$1:$D$50, 4, FALSE)</f>
        <v>#N/A</v>
      </c>
      <c r="M445">
        <v>0</v>
      </c>
      <c r="N445" t="b">
        <f>IF(J445&gt;(K445+M445), TRUE, 0)</f>
        <v>1</v>
      </c>
      <c r="O445" s="24">
        <f>(J445-K445)/J445*100</f>
        <v>69</v>
      </c>
      <c r="P445" s="24">
        <f>(J445-(K445+M445))/J445*100</f>
        <v>69</v>
      </c>
      <c r="Q445" t="str">
        <f>"update entity set admitted=" &amp; K445 &amp; " ,vacancy=" &amp; J445 &amp; " where entityid = (select id from entity where name = '" &amp; I445 &amp; "') and year=2015;"</f>
        <v>update entity set admitted=31 ,vacancy=100 where entityid = (select id from entity where name = '大埔崇德黃建常紀念學校') and year=2015;</v>
      </c>
    </row>
    <row r="446" spans="1:17" ht="22.5">
      <c r="A446" s="2">
        <v>7108</v>
      </c>
      <c r="B446" s="6" t="s">
        <v>352</v>
      </c>
      <c r="C446" s="6" t="s">
        <v>1260</v>
      </c>
      <c r="D446" s="3">
        <v>46</v>
      </c>
      <c r="E446" t="str">
        <f>VLOOKUP(C446, 自行Original!$A$1:$C$455, 1, FALSE)</f>
        <v>聖公會蒙恩小學</v>
      </c>
      <c r="F446">
        <f>VLOOKUP(C446, 自行Original!$A$1:$C$455, 3, FALSE)</f>
        <v>75</v>
      </c>
      <c r="H446" t="str">
        <f>LEFT(A446, 2)</f>
        <v>71</v>
      </c>
      <c r="I446" t="str">
        <f>C446</f>
        <v>聖公會蒙恩小學</v>
      </c>
      <c r="J446">
        <f>IF(F446*2/5=CEILING(F446*2/5, 1), F446*2, F446*2-1)</f>
        <v>150</v>
      </c>
      <c r="K446">
        <f>D446</f>
        <v>46</v>
      </c>
      <c r="L446" t="e">
        <f>VLOOKUP(A446, 借位!$A$1:$D$50, 4, FALSE)</f>
        <v>#N/A</v>
      </c>
      <c r="M446">
        <v>0</v>
      </c>
      <c r="N446" t="b">
        <f>IF(J446&gt;(K446+M446), TRUE, 0)</f>
        <v>1</v>
      </c>
      <c r="O446" s="24">
        <f>(J446-K446)/J446*100</f>
        <v>69.333333333333343</v>
      </c>
      <c r="P446" s="24">
        <f>(J446-(K446+M446))/J446*100</f>
        <v>69.333333333333343</v>
      </c>
      <c r="Q446" t="str">
        <f>"update entity set admitted=" &amp; K446 &amp; " ,vacancy=" &amp; J446 &amp; " where entityid = (select id from entity where name = '" &amp; I446 &amp; "') and year=2015;"</f>
        <v>update entity set admitted=46 ,vacancy=150 where entityid = (select id from entity where name = '聖公會蒙恩小學') and year=2015;</v>
      </c>
    </row>
    <row r="447" spans="1:17" ht="22.5">
      <c r="A447" s="2">
        <v>8416</v>
      </c>
      <c r="B447" s="6" t="s">
        <v>470</v>
      </c>
      <c r="C447" s="6" t="s">
        <v>1349</v>
      </c>
      <c r="D447" s="3">
        <v>23</v>
      </c>
      <c r="E447" t="str">
        <f>VLOOKUP(C447, 自行Original!$A$1:$C$455, 1, FALSE)</f>
        <v>香港教育學院賽馬會小學</v>
      </c>
      <c r="F447">
        <f>VLOOKUP(C447, 自行Original!$A$1:$C$455, 3, FALSE)</f>
        <v>38</v>
      </c>
      <c r="H447" t="str">
        <f>LEFT(A447, 2)</f>
        <v>84</v>
      </c>
      <c r="I447" t="str">
        <f>C447</f>
        <v>香港教育學院賽馬會小學</v>
      </c>
      <c r="J447">
        <f>IF(F447*2/5=CEILING(F447*2/5, 1), F447*2, F447*2-1)</f>
        <v>75</v>
      </c>
      <c r="K447">
        <f>D447</f>
        <v>23</v>
      </c>
      <c r="L447" t="e">
        <f>VLOOKUP(A447, 借位!$A$1:$D$50, 4, FALSE)</f>
        <v>#N/A</v>
      </c>
      <c r="M447">
        <v>0</v>
      </c>
      <c r="N447" t="b">
        <f>IF(J447&gt;(K447+M447), TRUE, 0)</f>
        <v>1</v>
      </c>
      <c r="O447" s="24">
        <f>(J447-K447)/J447*100</f>
        <v>69.333333333333343</v>
      </c>
      <c r="P447" s="24">
        <f>(J447-(K447+M447))/J447*100</f>
        <v>69.333333333333343</v>
      </c>
      <c r="Q447" t="str">
        <f>"update entity set admitted=" &amp; K447 &amp; " ,vacancy=" &amp; J447 &amp; " where entityid = (select id from entity where name = '" &amp; I447 &amp; "') and year=2015;"</f>
        <v>update entity set admitted=23 ,vacancy=75 where entityid = (select id from entity where name = '香港教育學院賽馬會小學') and year=2015;</v>
      </c>
    </row>
    <row r="448" spans="1:17" ht="22.5">
      <c r="A448" s="2">
        <v>8105</v>
      </c>
      <c r="B448" s="6" t="s">
        <v>443</v>
      </c>
      <c r="C448" s="6" t="s">
        <v>1323</v>
      </c>
      <c r="D448" s="3">
        <v>22</v>
      </c>
      <c r="E448" t="str">
        <f>VLOOKUP(C448, 自行Original!$A$1:$C$455, 1, FALSE)</f>
        <v>寶血會培靈學校</v>
      </c>
      <c r="F448">
        <f>VLOOKUP(C448, 自行Original!$A$1:$C$455, 3, FALSE)</f>
        <v>38</v>
      </c>
      <c r="H448" t="str">
        <f>LEFT(A448, 2)</f>
        <v>81</v>
      </c>
      <c r="I448" t="str">
        <f>C448</f>
        <v>寶血會培靈學校</v>
      </c>
      <c r="J448">
        <f>IF(F448*2/5=CEILING(F448*2/5, 1), F448*2, F448*2-1)</f>
        <v>75</v>
      </c>
      <c r="K448">
        <f>D448</f>
        <v>22</v>
      </c>
      <c r="L448" t="e">
        <f>VLOOKUP(A448, 借位!$A$1:$D$50, 4, FALSE)</f>
        <v>#N/A</v>
      </c>
      <c r="M448">
        <v>0</v>
      </c>
      <c r="N448" t="b">
        <f>IF(J448&gt;(K448+M448), TRUE, 0)</f>
        <v>1</v>
      </c>
      <c r="O448" s="24">
        <f>(J448-K448)/J448*100</f>
        <v>70.666666666666671</v>
      </c>
      <c r="P448" s="24">
        <f>(J448-(K448+M448))/J448*100</f>
        <v>70.666666666666671</v>
      </c>
      <c r="Q448" t="str">
        <f>"update entity set admitted=" &amp; K448 &amp; " ,vacancy=" &amp; J448 &amp; " where entityid = (select id from entity where name = '" &amp; I448 &amp; "') and year=2015;"</f>
        <v>update entity set admitted=22 ,vacancy=75 where entityid = (select id from entity where name = '寶血會培靈學校') and year=2015;</v>
      </c>
    </row>
    <row r="449" spans="1:17" ht="33.75">
      <c r="A449" s="2">
        <v>7409</v>
      </c>
      <c r="B449" s="6" t="s">
        <v>417</v>
      </c>
      <c r="C449" s="6" t="s">
        <v>1308</v>
      </c>
      <c r="D449" s="3">
        <v>35</v>
      </c>
      <c r="E449" t="str">
        <f>VLOOKUP(C449, 自行Original!$A$1:$C$455, 1, FALSE)</f>
        <v>基督教宣道會徐澤林紀念小學</v>
      </c>
      <c r="F449">
        <f>VLOOKUP(C449, 自行Original!$A$1:$C$455, 3, FALSE)</f>
        <v>60</v>
      </c>
      <c r="H449" t="str">
        <f>LEFT(A449, 2)</f>
        <v>74</v>
      </c>
      <c r="I449" t="str">
        <f>C449</f>
        <v>基督教宣道會徐澤林紀念小學</v>
      </c>
      <c r="J449">
        <f>IF(F449*2/5=CEILING(F449*2/5, 1), F449*2, F449*2-1)</f>
        <v>120</v>
      </c>
      <c r="K449">
        <f>D449</f>
        <v>35</v>
      </c>
      <c r="L449" t="e">
        <f>VLOOKUP(A449, 借位!$A$1:$D$50, 4, FALSE)</f>
        <v>#N/A</v>
      </c>
      <c r="M449">
        <v>0</v>
      </c>
      <c r="N449" t="b">
        <f>IF(J449&gt;(K449+M449), TRUE, 0)</f>
        <v>1</v>
      </c>
      <c r="O449" s="24">
        <f>(J449-K449)/J449*100</f>
        <v>70.833333333333343</v>
      </c>
      <c r="P449" s="24">
        <f>(J449-(K449+M449))/J449*100</f>
        <v>70.833333333333343</v>
      </c>
      <c r="Q449" t="str">
        <f>"update entity set admitted=" &amp; K449 &amp; " ,vacancy=" &amp; J449 &amp; " where entityid = (select id from entity where name = '" &amp; I449 &amp; "') and year=2015;"</f>
        <v>update entity set admitted=35 ,vacancy=120 where entityid = (select id from entity where name = '基督教宣道會徐澤林紀念小學') and year=2015;</v>
      </c>
    </row>
    <row r="450" spans="1:17" ht="22.5">
      <c r="A450" s="2">
        <v>7115</v>
      </c>
      <c r="B450" s="6" t="s">
        <v>359</v>
      </c>
      <c r="C450" s="6" t="s">
        <v>1258</v>
      </c>
      <c r="D450" s="3">
        <v>34</v>
      </c>
      <c r="E450" t="str">
        <f>VLOOKUP(C450, 自行Original!$A$1:$C$455, 1, FALSE)</f>
        <v>順德聯誼總會何日東小學</v>
      </c>
      <c r="F450">
        <f>VLOOKUP(C450, 自行Original!$A$1:$C$455, 3, FALSE)</f>
        <v>60</v>
      </c>
      <c r="H450" t="str">
        <f>LEFT(A450, 2)</f>
        <v>71</v>
      </c>
      <c r="I450" t="str">
        <f>C450</f>
        <v>順德聯誼總會何日東小學</v>
      </c>
      <c r="J450">
        <f>IF(F450*2/5=CEILING(F450*2/5, 1), F450*2, F450*2-1)</f>
        <v>120</v>
      </c>
      <c r="K450">
        <f>D450</f>
        <v>34</v>
      </c>
      <c r="L450" t="e">
        <f>VLOOKUP(A450, 借位!$A$1:$D$50, 4, FALSE)</f>
        <v>#N/A</v>
      </c>
      <c r="M450">
        <v>0</v>
      </c>
      <c r="N450" t="b">
        <f>IF(J450&gt;(K450+M450), TRUE, 0)</f>
        <v>1</v>
      </c>
      <c r="O450" s="24">
        <f>(J450-K450)/J450*100</f>
        <v>71.666666666666671</v>
      </c>
      <c r="P450" s="24">
        <f>(J450-(K450+M450))/J450*100</f>
        <v>71.666666666666671</v>
      </c>
      <c r="Q450" t="str">
        <f>"update entity set admitted=" &amp; K450 &amp; " ,vacancy=" &amp; J450 &amp; " where entityid = (select id from entity where name = '" &amp; I450 &amp; "') and year=2015;"</f>
        <v>update entity set admitted=34 ,vacancy=120 where entityid = (select id from entity where name = '順德聯誼總會何日東小學') and year=2015;</v>
      </c>
    </row>
    <row r="451" spans="1:17" ht="22.5">
      <c r="A451" s="2">
        <v>3106</v>
      </c>
      <c r="B451" s="6" t="s">
        <v>111</v>
      </c>
      <c r="C451" s="6" t="s">
        <v>1067</v>
      </c>
      <c r="D451" s="3">
        <v>16</v>
      </c>
      <c r="E451" t="str">
        <f>VLOOKUP(C451, 自行Original!$A$1:$C$455, 1, FALSE)</f>
        <v>油蔴地街坊會學校</v>
      </c>
      <c r="F451">
        <f>VLOOKUP(C451, 自行Original!$A$1:$C$455, 3, FALSE)</f>
        <v>30</v>
      </c>
      <c r="H451" t="str">
        <f>LEFT(A451, 2)</f>
        <v>31</v>
      </c>
      <c r="I451" t="str">
        <f>C451</f>
        <v>油蔴地街坊會學校</v>
      </c>
      <c r="J451">
        <f>IF(F451*2/5=CEILING(F451*2/5, 1), F451*2, F451*2-1)</f>
        <v>60</v>
      </c>
      <c r="K451">
        <f>D451</f>
        <v>16</v>
      </c>
      <c r="L451" t="e">
        <f>VLOOKUP(A451, 借位!$A$1:$D$50, 4, FALSE)</f>
        <v>#N/A</v>
      </c>
      <c r="M451">
        <v>0</v>
      </c>
      <c r="N451" t="b">
        <f>IF(J451&gt;(K451+M451), TRUE, 0)</f>
        <v>1</v>
      </c>
      <c r="O451" s="24">
        <f>(J451-K451)/J451*100</f>
        <v>73.333333333333329</v>
      </c>
      <c r="P451" s="24">
        <f>(J451-(K451+M451))/J451*100</f>
        <v>73.333333333333329</v>
      </c>
      <c r="Q451" t="str">
        <f>"update entity set admitted=" &amp; K451 &amp; " ,vacancy=" &amp; J451 &amp; " where entityid = (select id from entity where name = '" &amp; I451 &amp; "') and year=2015;"</f>
        <v>update entity set admitted=16 ,vacancy=60 where entityid = (select id from entity where name = '油蔴地街坊會學校') and year=2015;</v>
      </c>
    </row>
    <row r="452" spans="1:17" ht="56.25">
      <c r="A452" s="2">
        <v>7109</v>
      </c>
      <c r="B452" s="6" t="s">
        <v>353</v>
      </c>
      <c r="C452" s="6" t="s">
        <v>1264</v>
      </c>
      <c r="D452" s="3">
        <v>25</v>
      </c>
      <c r="E452" t="str">
        <f>VLOOKUP(C452, 自行Original!$A$1:$C$455, 1, FALSE)</f>
        <v>保良局西區婦女福利會馮李佩瑤小學</v>
      </c>
      <c r="F452">
        <f>VLOOKUP(C452, 自行Original!$A$1:$C$455, 3, FALSE)</f>
        <v>50</v>
      </c>
      <c r="H452" t="str">
        <f>LEFT(A452, 2)</f>
        <v>71</v>
      </c>
      <c r="I452" t="str">
        <f>C452</f>
        <v>保良局西區婦女福利會馮李佩瑤小學</v>
      </c>
      <c r="J452">
        <f>IF(F452*2/5=CEILING(F452*2/5, 1), F452*2, F452*2-1)</f>
        <v>100</v>
      </c>
      <c r="K452">
        <f>D452</f>
        <v>25</v>
      </c>
      <c r="L452" t="e">
        <f>VLOOKUP(A452, 借位!$A$1:$D$50, 4, FALSE)</f>
        <v>#N/A</v>
      </c>
      <c r="M452">
        <v>0</v>
      </c>
      <c r="N452" t="b">
        <f>IF(J452&gt;(K452+M452), TRUE, 0)</f>
        <v>1</v>
      </c>
      <c r="O452" s="24">
        <f>(J452-K452)/J452*100</f>
        <v>75</v>
      </c>
      <c r="P452" s="24">
        <f>(J452-(K452+M452))/J452*100</f>
        <v>75</v>
      </c>
      <c r="Q452" t="str">
        <f>"update entity set admitted=" &amp; K452 &amp; " ,vacancy=" &amp; J452 &amp; " where entityid = (select id from entity where name = '" &amp; I452 &amp; "') and year=2015;"</f>
        <v>update entity set admitted=25 ,vacancy=100 where entityid = (select id from entity where name = '保良局西區婦女福利會馮李佩瑤小學') and year=2015;</v>
      </c>
    </row>
    <row r="453" spans="1:17" ht="33.75">
      <c r="A453" s="2">
        <v>7309</v>
      </c>
      <c r="B453" s="6" t="s">
        <v>393</v>
      </c>
      <c r="C453" s="6" t="s">
        <v>1298</v>
      </c>
      <c r="D453" s="3">
        <v>29</v>
      </c>
      <c r="E453" t="str">
        <f>VLOOKUP(C453, 自行Original!$A$1:$C$455, 1, FALSE)</f>
        <v>南元朗官立小學</v>
      </c>
      <c r="F453">
        <f>VLOOKUP(C453, 自行Original!$A$1:$C$455, 3, FALSE)</f>
        <v>63</v>
      </c>
      <c r="H453" t="str">
        <f>LEFT(A453, 2)</f>
        <v>73</v>
      </c>
      <c r="I453" t="str">
        <f>C453</f>
        <v>南元朗官立小學</v>
      </c>
      <c r="J453">
        <f>IF(F453*2/5=CEILING(F453*2/5, 1), F453*2, F453*2-1)</f>
        <v>125</v>
      </c>
      <c r="K453">
        <f>D453</f>
        <v>29</v>
      </c>
      <c r="L453" t="e">
        <f>VLOOKUP(A453, 借位!$A$1:$D$50, 4, FALSE)</f>
        <v>#N/A</v>
      </c>
      <c r="M453">
        <v>0</v>
      </c>
      <c r="N453" t="b">
        <f>IF(J453&gt;(K453+M453), TRUE, 0)</f>
        <v>1</v>
      </c>
      <c r="O453" s="24">
        <f>(J453-K453)/J453*100</f>
        <v>76.8</v>
      </c>
      <c r="P453" s="24">
        <f>(J453-(K453+M453))/J453*100</f>
        <v>76.8</v>
      </c>
      <c r="Q453" t="str">
        <f>"update entity set admitted=" &amp; K453 &amp; " ,vacancy=" &amp; J453 &amp; " where entityid = (select id from entity where name = '" &amp; I453 &amp; "') and year=2015;"</f>
        <v>update entity set admitted=29 ,vacancy=125 where entityid = (select id from entity where name = '南元朗官立小學') and year=2015;</v>
      </c>
    </row>
    <row r="454" spans="1:17" ht="22.5">
      <c r="A454" s="2">
        <v>8301</v>
      </c>
      <c r="B454" s="6" t="s">
        <v>453</v>
      </c>
      <c r="C454" s="6" t="s">
        <v>1334</v>
      </c>
      <c r="D454" s="3">
        <v>11</v>
      </c>
      <c r="E454" t="str">
        <f>VLOOKUP(C454, 自行Original!$A$1:$C$455, 1, FALSE)</f>
        <v>山咀公立學校</v>
      </c>
      <c r="F454">
        <f>VLOOKUP(C454, 自行Original!$A$1:$C$455, 3, FALSE)</f>
        <v>25</v>
      </c>
      <c r="H454" t="str">
        <f>LEFT(A454, 2)</f>
        <v>83</v>
      </c>
      <c r="I454" t="str">
        <f>C454</f>
        <v>山咀公立學校</v>
      </c>
      <c r="J454">
        <f>IF(F454*2/5=CEILING(F454*2/5, 1), F454*2, F454*2-1)</f>
        <v>50</v>
      </c>
      <c r="K454">
        <f>D454</f>
        <v>11</v>
      </c>
      <c r="L454" t="e">
        <f>VLOOKUP(A454, 借位!$A$1:$D$50, 4, FALSE)</f>
        <v>#N/A</v>
      </c>
      <c r="M454">
        <v>0</v>
      </c>
      <c r="N454" t="b">
        <f>IF(J454&gt;(K454+M454), TRUE, 0)</f>
        <v>1</v>
      </c>
      <c r="O454" s="24">
        <f>(J454-K454)/J454*100</f>
        <v>78</v>
      </c>
      <c r="P454" s="24">
        <f>(J454-(K454+M454))/J454*100</f>
        <v>78</v>
      </c>
      <c r="Q454" t="str">
        <f>"update entity set admitted=" &amp; K454 &amp; " ,vacancy=" &amp; J454 &amp; " where entityid = (select id from entity where name = '" &amp; I454 &amp; "') and year=2015;"</f>
        <v>update entity set admitted=11 ,vacancy=50 where entityid = (select id from entity where name = '山咀公立學校') and year=2015;</v>
      </c>
    </row>
    <row r="455" spans="1:17" ht="22.5">
      <c r="A455" s="2">
        <v>8302</v>
      </c>
      <c r="B455" s="6" t="s">
        <v>454</v>
      </c>
      <c r="C455" s="6" t="s">
        <v>1335</v>
      </c>
      <c r="D455" s="3">
        <v>11</v>
      </c>
      <c r="E455" t="str">
        <f>VLOOKUP(C455, 自行Original!$A$1:$C$455, 1, FALSE)</f>
        <v>沙頭角中心小學</v>
      </c>
      <c r="F455">
        <f>VLOOKUP(C455, 自行Original!$A$1:$C$455, 3, FALSE)</f>
        <v>25</v>
      </c>
      <c r="H455" t="str">
        <f>LEFT(A455, 2)</f>
        <v>83</v>
      </c>
      <c r="I455" t="str">
        <f>C455</f>
        <v>沙頭角中心小學</v>
      </c>
      <c r="J455">
        <f>IF(F455*2/5=CEILING(F455*2/5, 1), F455*2, F455*2-1)</f>
        <v>50</v>
      </c>
      <c r="K455">
        <f>D455</f>
        <v>11</v>
      </c>
      <c r="L455" t="e">
        <f>VLOOKUP(A455, 借位!$A$1:$D$50, 4, FALSE)</f>
        <v>#N/A</v>
      </c>
      <c r="M455">
        <v>0</v>
      </c>
      <c r="N455" t="b">
        <f>IF(J455&gt;(K455+M455), TRUE, 0)</f>
        <v>1</v>
      </c>
      <c r="O455" s="24">
        <f>(J455-K455)/J455*100</f>
        <v>78</v>
      </c>
      <c r="P455" s="24">
        <f>(J455-(K455+M455))/J455*100</f>
        <v>78</v>
      </c>
      <c r="Q455" t="str">
        <f>"update entity set admitted=" &amp; K455 &amp; " ,vacancy=" &amp; J455 &amp; " where entityid = (select id from entity where name = '" &amp; I455 &amp; "') and year=2015;"</f>
        <v>update entity set admitted=11 ,vacancy=50 where entityid = (select id from entity where name = '沙頭角中心小學') and year=2015;</v>
      </c>
    </row>
    <row r="456" spans="1:17" ht="22.5">
      <c r="A456" s="2">
        <v>7403</v>
      </c>
      <c r="B456" s="6" t="s">
        <v>411</v>
      </c>
      <c r="C456" s="6" t="s">
        <v>1309</v>
      </c>
      <c r="D456" s="3">
        <v>25</v>
      </c>
      <c r="E456" t="str">
        <f>VLOOKUP(C456, 自行Original!$A$1:$C$455, 1, FALSE)</f>
        <v>光明英來學校</v>
      </c>
      <c r="F456">
        <f>VLOOKUP(C456, 自行Original!$A$1:$C$455, 3, FALSE)</f>
        <v>63</v>
      </c>
      <c r="H456" t="str">
        <f>LEFT(A456, 2)</f>
        <v>74</v>
      </c>
      <c r="I456" t="str">
        <f>C456</f>
        <v>光明英來學校</v>
      </c>
      <c r="J456">
        <f>IF(F456*2/5=CEILING(F456*2/5, 1), F456*2, F456*2-1)</f>
        <v>125</v>
      </c>
      <c r="K456">
        <f>D456</f>
        <v>25</v>
      </c>
      <c r="L456" t="e">
        <f>VLOOKUP(A456, 借位!$A$1:$D$50, 4, FALSE)</f>
        <v>#N/A</v>
      </c>
      <c r="M456">
        <v>0</v>
      </c>
      <c r="N456" t="b">
        <f>IF(J456&gt;(K456+M456), TRUE, 0)</f>
        <v>1</v>
      </c>
      <c r="O456" s="24">
        <f>(J456-K456)/J456*100</f>
        <v>80</v>
      </c>
      <c r="P456" s="24">
        <f>(J456-(K456+M456))/J456*100</f>
        <v>80</v>
      </c>
      <c r="Q456" t="str">
        <f>"update entity set admitted=" &amp; K456 &amp; " ,vacancy=" &amp; J456 &amp; " where entityid = (select id from entity where name = '" &amp; I456 &amp; "') and year=2015;"</f>
        <v>update entity set admitted=25 ,vacancy=125 where entityid = (select id from entity where name = '光明英來學校') and year=2015;</v>
      </c>
    </row>
    <row r="457" spans="1:17" ht="45">
      <c r="A457" s="2">
        <v>7225</v>
      </c>
      <c r="B457" s="6" t="s">
        <v>384</v>
      </c>
      <c r="C457" s="6" t="s">
        <v>1457</v>
      </c>
      <c r="D457" s="3">
        <v>46</v>
      </c>
      <c r="E457" s="22" t="e">
        <f>VLOOKUP(C457, 自行Original!$A$1:$C$455, 1, FALSE)</f>
        <v>#N/A</v>
      </c>
      <c r="F457" s="22" t="e">
        <f>VLOOKUP(C457, 自行Original!$A$1:$C$455, 3, FALSE)</f>
        <v>#N/A</v>
      </c>
      <c r="G457" s="17" t="s">
        <v>1458</v>
      </c>
      <c r="H457" t="str">
        <f>LEFT(A457, 2)</f>
        <v>72</v>
      </c>
      <c r="I457" t="str">
        <f>C457</f>
        <v>中華基督教會方潤華小學</v>
      </c>
      <c r="J457" t="e">
        <f>IF(F457*2/5=CEILING(F457*2/5, 1), F457*2, F457*2-1)</f>
        <v>#N/A</v>
      </c>
      <c r="K457">
        <f>D457</f>
        <v>46</v>
      </c>
      <c r="L457">
        <f>VLOOKUP(A457, 借位!$A$1:$D$50, 4, FALSE)</f>
        <v>66</v>
      </c>
      <c r="M457">
        <v>66</v>
      </c>
      <c r="N457" t="e">
        <f>IF(J457&gt;(K457+M457), TRUE, 0)</f>
        <v>#N/A</v>
      </c>
      <c r="O457" s="24" t="e">
        <f>(J457-K457)/J457*100</f>
        <v>#N/A</v>
      </c>
      <c r="P457" s="24" t="e">
        <f>(J457-(K457+M457))/J457*100</f>
        <v>#N/A</v>
      </c>
      <c r="Q457" t="e">
        <f>"update entity set admitted=" &amp; K457 &amp; " ,vacancy=" &amp; J457 &amp; " where entityid = (select id from entity where name = '" &amp; I457 &amp; "') and year=2015;"</f>
        <v>#N/A</v>
      </c>
    </row>
  </sheetData>
  <sortState ref="A2:Q457">
    <sortCondition ref="P2:P457"/>
    <sortCondition descending="1" ref="O2:O457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35" workbookViewId="0">
      <selection activeCell="E58" sqref="E58"/>
    </sheetView>
  </sheetViews>
  <sheetFormatPr defaultRowHeight="12.75"/>
  <cols>
    <col min="1" max="1" width="5.140625" bestFit="1" customWidth="1"/>
    <col min="2" max="2" width="67.28515625" bestFit="1" customWidth="1"/>
    <col min="3" max="3" width="9" bestFit="1" customWidth="1"/>
  </cols>
  <sheetData>
    <row r="1" spans="1:4">
      <c r="A1" s="26">
        <v>4603</v>
      </c>
      <c r="B1" s="27" t="s">
        <v>255</v>
      </c>
      <c r="C1" s="28">
        <v>4</v>
      </c>
      <c r="D1">
        <v>4</v>
      </c>
    </row>
    <row r="2" spans="1:4">
      <c r="A2" s="10">
        <v>4604</v>
      </c>
      <c r="B2" s="13" t="s">
        <v>256</v>
      </c>
      <c r="C2" s="12">
        <v>5</v>
      </c>
      <c r="D2">
        <v>5</v>
      </c>
    </row>
    <row r="3" spans="1:4" ht="33.75">
      <c r="A3" s="10">
        <v>4609</v>
      </c>
      <c r="B3" s="11" t="s">
        <v>261</v>
      </c>
      <c r="C3" s="12">
        <v>5</v>
      </c>
      <c r="D3">
        <v>5</v>
      </c>
    </row>
    <row r="4" spans="1:4" ht="45">
      <c r="A4" s="10">
        <v>6503</v>
      </c>
      <c r="B4" s="11" t="s">
        <v>286</v>
      </c>
      <c r="C4" s="12">
        <v>5</v>
      </c>
      <c r="D4">
        <v>5</v>
      </c>
    </row>
    <row r="5" spans="1:4" ht="22.5">
      <c r="A5" s="10">
        <v>6501</v>
      </c>
      <c r="B5" s="11" t="s">
        <v>285</v>
      </c>
      <c r="C5" s="12">
        <v>7</v>
      </c>
      <c r="D5">
        <v>7</v>
      </c>
    </row>
    <row r="6" spans="1:4" ht="22.5">
      <c r="A6" s="10">
        <v>7209</v>
      </c>
      <c r="B6" s="11" t="s">
        <v>398</v>
      </c>
      <c r="C6" s="12">
        <v>5</v>
      </c>
      <c r="D6">
        <v>7</v>
      </c>
    </row>
    <row r="7" spans="1:4">
      <c r="A7" s="10">
        <v>4602</v>
      </c>
      <c r="B7" s="13" t="s">
        <v>254</v>
      </c>
      <c r="C7" s="12">
        <v>9</v>
      </c>
      <c r="D7">
        <v>9</v>
      </c>
    </row>
    <row r="8" spans="1:4" ht="22.5">
      <c r="A8" s="10">
        <v>4601</v>
      </c>
      <c r="B8" s="11" t="s">
        <v>253</v>
      </c>
      <c r="C8" s="12">
        <v>10</v>
      </c>
      <c r="D8">
        <v>10</v>
      </c>
    </row>
    <row r="9" spans="1:4" ht="33">
      <c r="A9" s="10">
        <v>6505</v>
      </c>
      <c r="B9" s="11" t="s">
        <v>287</v>
      </c>
      <c r="C9" s="12">
        <v>10</v>
      </c>
      <c r="D9">
        <v>10</v>
      </c>
    </row>
    <row r="10" spans="1:4" ht="22.5">
      <c r="A10" s="10">
        <v>6510</v>
      </c>
      <c r="B10" s="11" t="s">
        <v>288</v>
      </c>
      <c r="C10" s="12">
        <v>10</v>
      </c>
      <c r="D10">
        <v>10</v>
      </c>
    </row>
    <row r="11" spans="1:4">
      <c r="A11" s="10">
        <v>4606</v>
      </c>
      <c r="B11" s="13" t="s">
        <v>258</v>
      </c>
      <c r="C11" s="12">
        <v>12</v>
      </c>
      <c r="D11">
        <v>12</v>
      </c>
    </row>
    <row r="12" spans="1:4">
      <c r="A12" s="10">
        <v>4607</v>
      </c>
      <c r="B12" s="13" t="s">
        <v>259</v>
      </c>
      <c r="C12" s="12">
        <v>12</v>
      </c>
      <c r="D12">
        <v>12</v>
      </c>
    </row>
    <row r="13" spans="1:4" ht="33.75">
      <c r="A13" s="10">
        <v>4608</v>
      </c>
      <c r="B13" s="11" t="s">
        <v>260</v>
      </c>
      <c r="C13" s="12">
        <v>12</v>
      </c>
      <c r="D13">
        <v>12</v>
      </c>
    </row>
    <row r="14" spans="1:4" ht="22.5">
      <c r="A14" s="10">
        <v>6408</v>
      </c>
      <c r="B14" s="11" t="s">
        <v>284</v>
      </c>
      <c r="C14" s="12">
        <v>13</v>
      </c>
      <c r="D14">
        <v>13</v>
      </c>
    </row>
    <row r="15" spans="1:4" ht="22.5">
      <c r="A15" s="10">
        <v>7201</v>
      </c>
      <c r="B15" s="11" t="s">
        <v>394</v>
      </c>
      <c r="C15" s="12">
        <v>13</v>
      </c>
      <c r="D15">
        <v>13</v>
      </c>
    </row>
    <row r="16" spans="1:4" ht="33.75">
      <c r="A16" s="10">
        <v>7224</v>
      </c>
      <c r="B16" s="11" t="s">
        <v>424</v>
      </c>
      <c r="C16" s="12">
        <v>11</v>
      </c>
      <c r="D16">
        <v>13</v>
      </c>
    </row>
    <row r="17" spans="1:4" ht="22.5">
      <c r="A17" s="10">
        <v>4605</v>
      </c>
      <c r="B17" s="11" t="s">
        <v>257</v>
      </c>
      <c r="C17" s="12">
        <v>15</v>
      </c>
      <c r="D17">
        <v>15</v>
      </c>
    </row>
    <row r="18" spans="1:4" ht="22.5">
      <c r="A18" s="10">
        <v>6407</v>
      </c>
      <c r="B18" s="11" t="s">
        <v>283</v>
      </c>
      <c r="C18" s="12">
        <v>15</v>
      </c>
      <c r="D18">
        <v>15</v>
      </c>
    </row>
    <row r="19" spans="1:4" ht="33.75">
      <c r="A19" s="10">
        <v>7220</v>
      </c>
      <c r="B19" s="11" t="s">
        <v>404</v>
      </c>
      <c r="C19" s="12">
        <v>13</v>
      </c>
      <c r="D19">
        <v>15</v>
      </c>
    </row>
    <row r="20" spans="1:4" ht="22.5">
      <c r="A20" s="10">
        <v>7222</v>
      </c>
      <c r="B20" s="11" t="s">
        <v>406</v>
      </c>
      <c r="C20" s="12">
        <v>13</v>
      </c>
      <c r="D20">
        <v>15</v>
      </c>
    </row>
    <row r="21" spans="1:4" ht="22.5">
      <c r="A21" s="10">
        <v>4306</v>
      </c>
      <c r="B21" s="11" t="s">
        <v>192</v>
      </c>
      <c r="C21" s="12">
        <v>16</v>
      </c>
      <c r="D21">
        <v>16</v>
      </c>
    </row>
    <row r="22" spans="1:4" ht="22.5">
      <c r="A22" s="10">
        <v>7202</v>
      </c>
      <c r="B22" s="11" t="s">
        <v>395</v>
      </c>
      <c r="C22" s="12">
        <v>14</v>
      </c>
      <c r="D22">
        <v>16</v>
      </c>
    </row>
    <row r="23" spans="1:4" ht="33.75">
      <c r="A23" s="10">
        <v>7203</v>
      </c>
      <c r="B23" s="11" t="s">
        <v>421</v>
      </c>
      <c r="C23" s="12">
        <v>14</v>
      </c>
      <c r="D23">
        <v>16</v>
      </c>
    </row>
    <row r="24" spans="1:4" ht="33.75">
      <c r="A24" s="10">
        <v>7206</v>
      </c>
      <c r="B24" s="11" t="s">
        <v>397</v>
      </c>
      <c r="C24" s="12">
        <v>14</v>
      </c>
      <c r="D24">
        <v>16</v>
      </c>
    </row>
    <row r="25" spans="1:4" ht="33.75">
      <c r="A25" s="10">
        <v>7210</v>
      </c>
      <c r="B25" s="11" t="s">
        <v>422</v>
      </c>
      <c r="C25" s="12">
        <v>14</v>
      </c>
      <c r="D25">
        <v>16</v>
      </c>
    </row>
    <row r="26" spans="1:4" ht="33.75">
      <c r="A26" s="10">
        <v>7212</v>
      </c>
      <c r="B26" s="11" t="s">
        <v>401</v>
      </c>
      <c r="C26" s="12">
        <v>14</v>
      </c>
      <c r="D26">
        <v>16</v>
      </c>
    </row>
    <row r="27" spans="1:4" ht="22.5">
      <c r="A27" s="10">
        <v>7215</v>
      </c>
      <c r="B27" s="11" t="s">
        <v>402</v>
      </c>
      <c r="C27" s="12">
        <v>2</v>
      </c>
      <c r="D27">
        <v>16</v>
      </c>
    </row>
    <row r="28" spans="1:4" ht="22.5">
      <c r="A28" s="10">
        <v>7216</v>
      </c>
      <c r="B28" s="11" t="s">
        <v>403</v>
      </c>
      <c r="C28" s="12">
        <v>14</v>
      </c>
      <c r="D28">
        <v>16</v>
      </c>
    </row>
    <row r="29" spans="1:4" ht="22.5">
      <c r="A29" s="10">
        <v>7221</v>
      </c>
      <c r="B29" s="11" t="s">
        <v>405</v>
      </c>
      <c r="C29" s="12">
        <v>16</v>
      </c>
      <c r="D29">
        <v>18</v>
      </c>
    </row>
    <row r="30" spans="1:4" ht="22.5">
      <c r="A30" s="10">
        <v>4304</v>
      </c>
      <c r="B30" s="11" t="s">
        <v>190</v>
      </c>
      <c r="C30" s="12">
        <v>19</v>
      </c>
      <c r="D30">
        <v>19</v>
      </c>
    </row>
    <row r="31" spans="1:4" ht="22.5">
      <c r="A31" s="10">
        <v>4308</v>
      </c>
      <c r="B31" s="11" t="s">
        <v>194</v>
      </c>
      <c r="C31" s="12">
        <v>19</v>
      </c>
      <c r="D31">
        <v>19</v>
      </c>
    </row>
    <row r="32" spans="1:4">
      <c r="A32" s="10">
        <v>6605</v>
      </c>
      <c r="B32" s="13" t="s">
        <v>290</v>
      </c>
      <c r="C32" s="12">
        <v>20</v>
      </c>
      <c r="D32">
        <v>20</v>
      </c>
    </row>
    <row r="33" spans="1:4" ht="22.5">
      <c r="A33" s="10">
        <v>7211</v>
      </c>
      <c r="B33" s="11" t="s">
        <v>400</v>
      </c>
      <c r="C33" s="12">
        <v>17</v>
      </c>
      <c r="D33">
        <v>20</v>
      </c>
    </row>
    <row r="34" spans="1:4" ht="22.5">
      <c r="A34" s="10">
        <v>6602</v>
      </c>
      <c r="B34" s="11" t="s">
        <v>289</v>
      </c>
      <c r="C34" s="12">
        <v>22</v>
      </c>
      <c r="D34">
        <v>22</v>
      </c>
    </row>
    <row r="35" spans="1:4" ht="33.75">
      <c r="A35" s="10">
        <v>3108</v>
      </c>
      <c r="B35" s="11" t="s">
        <v>155</v>
      </c>
      <c r="C35" s="12">
        <v>25</v>
      </c>
      <c r="D35">
        <v>25</v>
      </c>
    </row>
    <row r="36" spans="1:4" ht="22.5">
      <c r="A36" s="10">
        <v>3111</v>
      </c>
      <c r="B36" s="11" t="s">
        <v>156</v>
      </c>
      <c r="C36" s="12">
        <v>25</v>
      </c>
      <c r="D36">
        <v>25</v>
      </c>
    </row>
    <row r="37" spans="1:4" ht="33.75">
      <c r="A37" s="10">
        <v>6406</v>
      </c>
      <c r="B37" s="11" t="s">
        <v>282</v>
      </c>
      <c r="C37" s="12">
        <v>25</v>
      </c>
      <c r="D37">
        <v>25</v>
      </c>
    </row>
    <row r="38" spans="1:4" ht="22.5">
      <c r="A38" s="10">
        <v>6609</v>
      </c>
      <c r="B38" s="11" t="s">
        <v>292</v>
      </c>
      <c r="C38" s="12">
        <v>29</v>
      </c>
      <c r="D38">
        <v>29</v>
      </c>
    </row>
    <row r="39" spans="1:4" ht="22.5">
      <c r="A39" s="10">
        <v>8001</v>
      </c>
      <c r="B39" s="11" t="s">
        <v>451</v>
      </c>
      <c r="C39" s="12">
        <v>30</v>
      </c>
      <c r="D39">
        <v>30</v>
      </c>
    </row>
    <row r="40" spans="1:4">
      <c r="A40" s="10">
        <v>8009</v>
      </c>
      <c r="B40" s="13" t="s">
        <v>452</v>
      </c>
      <c r="C40" s="12">
        <v>25</v>
      </c>
      <c r="D40">
        <v>30</v>
      </c>
    </row>
    <row r="41" spans="1:4" ht="22.5">
      <c r="A41" s="10">
        <v>6608</v>
      </c>
      <c r="B41" s="11" t="s">
        <v>291</v>
      </c>
      <c r="C41" s="12">
        <v>32</v>
      </c>
      <c r="D41">
        <v>32</v>
      </c>
    </row>
    <row r="42" spans="1:4" ht="22.5">
      <c r="A42" s="10">
        <v>4310</v>
      </c>
      <c r="B42" s="11" t="s">
        <v>147</v>
      </c>
      <c r="C42" s="12">
        <v>18</v>
      </c>
      <c r="D42">
        <v>43</v>
      </c>
    </row>
    <row r="43" spans="1:4" ht="22.5">
      <c r="A43" s="10">
        <v>4309</v>
      </c>
      <c r="B43" s="11" t="s">
        <v>146</v>
      </c>
      <c r="C43" s="12">
        <v>19</v>
      </c>
      <c r="D43">
        <v>44</v>
      </c>
    </row>
    <row r="44" spans="1:4" ht="22.5">
      <c r="A44" s="10">
        <v>4303</v>
      </c>
      <c r="B44" s="11" t="s">
        <v>189</v>
      </c>
      <c r="C44" s="12">
        <v>22</v>
      </c>
      <c r="D44">
        <v>47</v>
      </c>
    </row>
    <row r="45" spans="1:4" ht="33">
      <c r="A45" s="10">
        <v>4611</v>
      </c>
      <c r="B45" s="11" t="s">
        <v>263</v>
      </c>
      <c r="C45" s="12">
        <v>47</v>
      </c>
      <c r="D45">
        <v>47</v>
      </c>
    </row>
    <row r="46" spans="1:4" ht="22.5">
      <c r="A46" s="10">
        <v>4305</v>
      </c>
      <c r="B46" s="11" t="s">
        <v>191</v>
      </c>
      <c r="C46" s="12">
        <v>23</v>
      </c>
      <c r="D46">
        <v>48</v>
      </c>
    </row>
    <row r="47" spans="1:4" ht="22.5">
      <c r="A47" s="10">
        <v>4302</v>
      </c>
      <c r="B47" s="11" t="s">
        <v>142</v>
      </c>
      <c r="C47" s="12">
        <v>25</v>
      </c>
      <c r="D47">
        <v>50</v>
      </c>
    </row>
    <row r="48" spans="1:4" ht="22.5">
      <c r="A48" s="10">
        <v>4307</v>
      </c>
      <c r="B48" s="11" t="s">
        <v>193</v>
      </c>
      <c r="C48" s="12">
        <v>25</v>
      </c>
      <c r="D48">
        <v>50</v>
      </c>
    </row>
    <row r="49" spans="1:4" ht="45">
      <c r="A49" s="10">
        <v>4610</v>
      </c>
      <c r="B49" s="11" t="s">
        <v>262</v>
      </c>
      <c r="C49" s="12">
        <v>55</v>
      </c>
      <c r="D49">
        <v>55</v>
      </c>
    </row>
    <row r="50" spans="1:4" ht="22.5">
      <c r="A50" s="10">
        <v>7225</v>
      </c>
      <c r="B50" s="11" t="s">
        <v>408</v>
      </c>
      <c r="C50" s="12">
        <v>56</v>
      </c>
      <c r="D50">
        <v>66</v>
      </c>
    </row>
    <row r="51" spans="1:4">
      <c r="A51" s="25" t="s">
        <v>1467</v>
      </c>
      <c r="B51" s="25" t="s">
        <v>1469</v>
      </c>
      <c r="C51" s="25" t="s">
        <v>1471</v>
      </c>
    </row>
    <row r="52" spans="1:4" ht="22.5">
      <c r="A52" s="10">
        <v>4302</v>
      </c>
      <c r="B52" s="11" t="s">
        <v>142</v>
      </c>
      <c r="C52" s="12">
        <v>25</v>
      </c>
    </row>
    <row r="53" spans="1:4">
      <c r="A53" s="10">
        <v>4303</v>
      </c>
      <c r="B53" s="13" t="s">
        <v>143</v>
      </c>
      <c r="C53" s="12">
        <v>25</v>
      </c>
    </row>
    <row r="54" spans="1:4">
      <c r="A54" s="10">
        <v>4305</v>
      </c>
      <c r="B54" s="13" t="s">
        <v>144</v>
      </c>
      <c r="C54" s="12">
        <v>25</v>
      </c>
    </row>
    <row r="55" spans="1:4">
      <c r="A55" s="10">
        <v>4307</v>
      </c>
      <c r="B55" s="13" t="s">
        <v>145</v>
      </c>
      <c r="C55" s="12">
        <v>25</v>
      </c>
    </row>
    <row r="56" spans="1:4" ht="22.5">
      <c r="A56" s="10">
        <v>4309</v>
      </c>
      <c r="B56" s="11" t="s">
        <v>146</v>
      </c>
      <c r="C56" s="12">
        <v>25</v>
      </c>
    </row>
    <row r="57" spans="1:4" ht="22.5">
      <c r="A57" s="10">
        <v>4310</v>
      </c>
      <c r="B57" s="11" t="s">
        <v>147</v>
      </c>
      <c r="C57" s="12">
        <v>25</v>
      </c>
    </row>
    <row r="58" spans="1:4" ht="22.5">
      <c r="A58" s="10">
        <v>7201</v>
      </c>
      <c r="B58" s="11" t="s">
        <v>394</v>
      </c>
      <c r="C58" s="12">
        <v>2</v>
      </c>
    </row>
    <row r="59" spans="1:4" ht="22.5">
      <c r="A59" s="10">
        <v>7202</v>
      </c>
      <c r="B59" s="11" t="s">
        <v>395</v>
      </c>
      <c r="C59" s="12">
        <v>2</v>
      </c>
    </row>
    <row r="60" spans="1:4" ht="22.5">
      <c r="A60" s="10">
        <v>7203</v>
      </c>
      <c r="B60" s="11" t="s">
        <v>396</v>
      </c>
      <c r="C60" s="12">
        <v>2</v>
      </c>
    </row>
    <row r="61" spans="1:4" ht="33.75">
      <c r="A61" s="10">
        <v>7206</v>
      </c>
      <c r="B61" s="11" t="s">
        <v>397</v>
      </c>
      <c r="C61" s="12">
        <v>2</v>
      </c>
    </row>
    <row r="62" spans="1:4" ht="22.5">
      <c r="A62" s="10">
        <v>7209</v>
      </c>
      <c r="B62" s="11" t="s">
        <v>398</v>
      </c>
      <c r="C62" s="12">
        <v>2</v>
      </c>
    </row>
    <row r="63" spans="1:4" ht="33.75">
      <c r="A63" s="10">
        <v>7210</v>
      </c>
      <c r="B63" s="11" t="s">
        <v>399</v>
      </c>
      <c r="C63" s="12">
        <v>2</v>
      </c>
    </row>
    <row r="64" spans="1:4" ht="22.5">
      <c r="A64" s="10">
        <v>7211</v>
      </c>
      <c r="B64" s="11" t="s">
        <v>400</v>
      </c>
      <c r="C64" s="12">
        <v>3</v>
      </c>
    </row>
    <row r="65" spans="1:3" ht="33.75">
      <c r="A65" s="10">
        <v>7212</v>
      </c>
      <c r="B65" s="11" t="s">
        <v>401</v>
      </c>
      <c r="C65" s="12">
        <v>2</v>
      </c>
    </row>
    <row r="66" spans="1:3" ht="33.75">
      <c r="A66" s="10">
        <v>7215</v>
      </c>
      <c r="B66" s="11" t="s">
        <v>423</v>
      </c>
      <c r="C66" s="12">
        <v>14</v>
      </c>
    </row>
    <row r="67" spans="1:3" ht="22.5">
      <c r="A67" s="10">
        <v>7216</v>
      </c>
      <c r="B67" s="11" t="s">
        <v>403</v>
      </c>
      <c r="C67" s="12">
        <v>2</v>
      </c>
    </row>
    <row r="68" spans="1:3" ht="33.75">
      <c r="A68" s="10">
        <v>7220</v>
      </c>
      <c r="B68" s="11" t="s">
        <v>404</v>
      </c>
      <c r="C68" s="12">
        <v>2</v>
      </c>
    </row>
    <row r="69" spans="1:3" ht="22.5">
      <c r="A69" s="10">
        <v>7221</v>
      </c>
      <c r="B69" s="11" t="s">
        <v>405</v>
      </c>
      <c r="C69" s="12">
        <v>2</v>
      </c>
    </row>
    <row r="70" spans="1:3" ht="22.5">
      <c r="A70" s="10">
        <v>7222</v>
      </c>
      <c r="B70" s="11" t="s">
        <v>406</v>
      </c>
      <c r="C70" s="12">
        <v>2</v>
      </c>
    </row>
    <row r="71" spans="1:3" ht="33.75">
      <c r="A71" s="10">
        <v>7224</v>
      </c>
      <c r="B71" s="11" t="s">
        <v>407</v>
      </c>
      <c r="C71" s="12">
        <v>2</v>
      </c>
    </row>
    <row r="72" spans="1:3" ht="22.5">
      <c r="A72" s="10">
        <v>7225</v>
      </c>
      <c r="B72" s="11" t="s">
        <v>408</v>
      </c>
      <c r="C72" s="12">
        <v>10</v>
      </c>
    </row>
  </sheetData>
  <sortState ref="A1:D72">
    <sortCondition ref="D1:D7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7"/>
  <sheetViews>
    <sheetView zoomScale="80" zoomScaleNormal="80" workbookViewId="0">
      <selection activeCell="H1" sqref="H1:O1048576"/>
    </sheetView>
  </sheetViews>
  <sheetFormatPr defaultRowHeight="12.75"/>
  <cols>
    <col min="1" max="1" width="6" customWidth="1"/>
    <col min="2" max="2" width="29.85546875" customWidth="1"/>
    <col min="3" max="3" width="28.140625" customWidth="1"/>
    <col min="4" max="4" width="4.5703125" customWidth="1"/>
    <col min="5" max="5" width="24.7109375" customWidth="1"/>
    <col min="6" max="6" width="5" customWidth="1"/>
    <col min="7" max="7" width="7" style="17" customWidth="1"/>
    <col min="8" max="8" width="5.140625" customWidth="1"/>
    <col min="9" max="9" width="16.42578125" bestFit="1" customWidth="1"/>
    <col min="10" max="10" width="6.140625" customWidth="1"/>
    <col min="11" max="11" width="4.42578125" customWidth="1"/>
    <col min="12" max="13" width="9.28515625" bestFit="1" customWidth="1"/>
    <col min="14" max="14" width="10.28515625" bestFit="1" customWidth="1"/>
    <col min="15" max="15" width="14.42578125" bestFit="1" customWidth="1"/>
  </cols>
  <sheetData>
    <row r="1" spans="1:18" ht="14.25">
      <c r="H1" s="23" t="s">
        <v>1462</v>
      </c>
      <c r="I1" s="24" t="s">
        <v>1463</v>
      </c>
      <c r="J1" s="24" t="s">
        <v>1464</v>
      </c>
      <c r="K1" s="24" t="s">
        <v>1478</v>
      </c>
      <c r="L1" s="23" t="s">
        <v>1472</v>
      </c>
      <c r="M1" s="23" t="s">
        <v>1476</v>
      </c>
      <c r="N1" s="24" t="s">
        <v>1473</v>
      </c>
      <c r="O1" s="24" t="s">
        <v>1480</v>
      </c>
      <c r="P1" s="23" t="s">
        <v>1477</v>
      </c>
    </row>
    <row r="2" spans="1:18" ht="22.5">
      <c r="A2" s="2">
        <v>1108</v>
      </c>
      <c r="B2" s="6" t="s">
        <v>43</v>
      </c>
      <c r="C2" s="6" t="s">
        <v>1006</v>
      </c>
      <c r="D2" s="3">
        <v>83</v>
      </c>
      <c r="E2" t="str">
        <f>VLOOKUP(C2, 自行Original!$A$1:$C$455, 1, FALSE)</f>
        <v>聖公會聖彼得小學</v>
      </c>
      <c r="F2" s="30">
        <f>VLOOKUP(C2, 自行Original!$A$1:$C$455, 3, FALSE)</f>
        <v>90</v>
      </c>
      <c r="H2" t="str">
        <f>LEFT(A2, 2)</f>
        <v>11</v>
      </c>
      <c r="I2" t="str">
        <f>C2</f>
        <v>聖公會聖彼得小學</v>
      </c>
      <c r="J2">
        <f>IF(F2*2/5=CEILING(F2*2/5, 1), F2*2, F2*2-1)</f>
        <v>180</v>
      </c>
      <c r="K2">
        <f>D2</f>
        <v>83</v>
      </c>
      <c r="L2" t="e">
        <f>VLOOKUP(A2, 借位!$A$1:$D$50, 4, FALSE)</f>
        <v>#N/A</v>
      </c>
      <c r="M2">
        <v>0</v>
      </c>
      <c r="N2" t="b">
        <f>IF(J2&gt;(K2+M2), TRUE, 0)</f>
        <v>1</v>
      </c>
      <c r="O2">
        <f>K2+M2</f>
        <v>83</v>
      </c>
      <c r="P2" s="24">
        <f>(J2-O2)/J2*100</f>
        <v>53.888888888888886</v>
      </c>
      <c r="Q2" t="str">
        <f>"update entityscore set admitted=" &amp; O2 &amp; " ,vacancy=" &amp; J2 &amp; " where entityid = (select id from entity where name like '" &amp; I2 &amp; "') and year=2015;"</f>
        <v>update entityscore set admitted=83 ,vacancy=180 where entityid = (select id from entity where name like '聖公會聖彼得小學') and year=2015;</v>
      </c>
      <c r="R2" t="str">
        <f>"update entity set admitted=" &amp; O2 &amp; " ,vacancy=" &amp; J2 &amp; " where name = '" &amp; I2 &amp; "';"</f>
        <v>update entity set admitted=83 ,vacancy=180 where name = '聖公會聖彼得小學';</v>
      </c>
    </row>
    <row r="3" spans="1:18" ht="22.5">
      <c r="A3" s="2">
        <v>1101</v>
      </c>
      <c r="B3" s="6" t="s">
        <v>36</v>
      </c>
      <c r="C3" s="6" t="s">
        <v>1007</v>
      </c>
      <c r="D3" s="3">
        <v>70</v>
      </c>
      <c r="E3" t="str">
        <f>VLOOKUP(C3, 自行Original!$A$1:$C$455, 1, FALSE)</f>
        <v>嘉諾撒聖心學校</v>
      </c>
      <c r="F3">
        <f>VLOOKUP(C3, 自行Original!$A$1:$C$455, 3, FALSE)</f>
        <v>75</v>
      </c>
      <c r="H3" t="str">
        <f>LEFT(A3, 2)</f>
        <v>11</v>
      </c>
      <c r="I3" t="str">
        <f>C3</f>
        <v>嘉諾撒聖心學校</v>
      </c>
      <c r="J3">
        <f>IF(F3*2/5=CEILING(F3*2/5, 1), F3*2, F3*2-1)</f>
        <v>150</v>
      </c>
      <c r="K3">
        <f>D3</f>
        <v>70</v>
      </c>
      <c r="L3" t="e">
        <f>VLOOKUP(A3, 借位!$A$1:$D$50, 4, FALSE)</f>
        <v>#N/A</v>
      </c>
      <c r="M3">
        <v>0</v>
      </c>
      <c r="N3" t="b">
        <f>IF(J3&gt;(K3+M3), TRUE, 0)</f>
        <v>1</v>
      </c>
      <c r="O3">
        <f>K3+M3</f>
        <v>70</v>
      </c>
      <c r="P3" s="24">
        <f>(J3-O3)/J3*100</f>
        <v>53.333333333333336</v>
      </c>
      <c r="Q3" t="str">
        <f>"update entityscore set admitted=" &amp; O3 &amp; " ,vacancy=" &amp; J3 &amp; " where entityid = (select id from entity where name like '" &amp; I3 &amp; "') and year=2015;"</f>
        <v>update entityscore set admitted=70 ,vacancy=150 where entityid = (select id from entity where name like '嘉諾撒聖心學校') and year=2015;</v>
      </c>
      <c r="R3" t="str">
        <f>"update entity set admitted=" &amp; O3 &amp; " ,vacancy=" &amp; J3 &amp; " where name = '" &amp; I3 &amp; "';"</f>
        <v>update entity set admitted=70 ,vacancy=150 where name = '嘉諾撒聖心學校';</v>
      </c>
    </row>
    <row r="4" spans="1:18" ht="33.75">
      <c r="A4" s="2">
        <v>1104</v>
      </c>
      <c r="B4" s="6" t="s">
        <v>39</v>
      </c>
      <c r="C4" s="6" t="s">
        <v>1009</v>
      </c>
      <c r="D4" s="3">
        <v>35</v>
      </c>
      <c r="E4" t="str">
        <f>VLOOKUP(C4, 自行Original!$A$1:$C$455, 1, FALSE)</f>
        <v>英皇書院同學會小學第二校</v>
      </c>
      <c r="F4">
        <f>VLOOKUP(C4, 自行Original!$A$1:$C$455, 3, FALSE)</f>
        <v>38</v>
      </c>
      <c r="H4" t="str">
        <f>LEFT(A4, 2)</f>
        <v>11</v>
      </c>
      <c r="I4" t="str">
        <f>C4</f>
        <v>英皇書院同學會小學第二校</v>
      </c>
      <c r="J4">
        <f>IF(F4*2/5=CEILING(F4*2/5, 1), F4*2, F4*2-1)</f>
        <v>75</v>
      </c>
      <c r="K4">
        <f>D4</f>
        <v>35</v>
      </c>
      <c r="L4" t="e">
        <f>VLOOKUP(A4, 借位!$A$1:$D$50, 4, FALSE)</f>
        <v>#N/A</v>
      </c>
      <c r="M4">
        <v>0</v>
      </c>
      <c r="N4" t="b">
        <f>IF(J4&gt;(K4+M4), TRUE, 0)</f>
        <v>1</v>
      </c>
      <c r="O4">
        <f>K4+M4</f>
        <v>35</v>
      </c>
      <c r="P4" s="24">
        <f>(J4-O4)/J4*100</f>
        <v>53.333333333333336</v>
      </c>
      <c r="Q4" t="str">
        <f>"update entityscore set admitted=" &amp; O4 &amp; " ,vacancy=" &amp; J4 &amp; " where entityid = (select id from entity where name like '" &amp; I4 &amp; "') and year=2015;"</f>
        <v>update entityscore set admitted=35 ,vacancy=75 where entityid = (select id from entity where name like '英皇書院同學會小學第二校') and year=2015;</v>
      </c>
      <c r="R4" t="str">
        <f>"update entity set admitted=" &amp; O4 &amp; " ,vacancy=" &amp; J4 &amp; " where name = '" &amp; I4 &amp; "';"</f>
        <v>update entity set admitted=35 ,vacancy=75 where name = '英皇書院同學會小學第二校';</v>
      </c>
    </row>
    <row r="5" spans="1:18" ht="21.75">
      <c r="A5" s="2">
        <v>1111</v>
      </c>
      <c r="B5" s="6" t="s">
        <v>46</v>
      </c>
      <c r="C5" s="6" t="s">
        <v>1466</v>
      </c>
      <c r="D5" s="3">
        <v>42</v>
      </c>
      <c r="E5" t="str">
        <f>VLOOKUP(C5, 自行Original!$A$1:$C$455, 1, FALSE)</f>
        <v xml:space="preserve">聖公會基恩小學
</v>
      </c>
      <c r="F5">
        <f>VLOOKUP(C5, 自行Original!$A$1:$C$455, 3, FALSE)</f>
        <v>45</v>
      </c>
      <c r="H5" t="str">
        <f>LEFT(A5, 2)</f>
        <v>11</v>
      </c>
      <c r="I5" t="str">
        <f>C5</f>
        <v xml:space="preserve">聖公會基恩小學
</v>
      </c>
      <c r="J5">
        <f>IF(F5*2/5=CEILING(F5*2/5, 1), F5*2, F5*2-1)</f>
        <v>90</v>
      </c>
      <c r="K5">
        <f>D5</f>
        <v>42</v>
      </c>
      <c r="L5" t="e">
        <f>VLOOKUP(A5, 借位!$A$1:$D$50, 4, FALSE)</f>
        <v>#N/A</v>
      </c>
      <c r="M5">
        <v>0</v>
      </c>
      <c r="N5" t="b">
        <f>IF(J5&gt;(K5+M5), TRUE, 0)</f>
        <v>1</v>
      </c>
      <c r="O5">
        <f>K5+M5</f>
        <v>42</v>
      </c>
      <c r="P5" s="24">
        <f>(J5-O5)/J5*100</f>
        <v>53.333333333333336</v>
      </c>
      <c r="Q5" t="str">
        <f>"update entityscore set admitted=" &amp; O5 &amp; " ,vacancy=" &amp; J5 &amp; " where entityid = (select id from entity where name like '" &amp; I5 &amp; "') and year=2015;"</f>
        <v>update entityscore set admitted=42 ,vacancy=90 where entityid = (select id from entity where name like '聖公會基恩小學
') and year=2015;</v>
      </c>
      <c r="R5" t="str">
        <f>"update entity set admitted=" &amp; O5 &amp; " ,vacancy=" &amp; J5 &amp; " where name = '" &amp; I5 &amp; "';"</f>
        <v>update entity set admitted=42 ,vacancy=90 where name = '聖公會基恩小學
';</v>
      </c>
    </row>
    <row r="6" spans="1:18" ht="21.75">
      <c r="A6" s="2">
        <v>1114</v>
      </c>
      <c r="B6" s="6" t="s">
        <v>49</v>
      </c>
      <c r="C6" s="6" t="s">
        <v>974</v>
      </c>
      <c r="D6" s="3">
        <v>28</v>
      </c>
      <c r="E6" t="str">
        <f>VLOOKUP(C6, 自行Original!$A$1:$C$455, 1, FALSE)</f>
        <v xml:space="preserve">般咸道官立小學
</v>
      </c>
      <c r="F6">
        <f>VLOOKUP(C6, 自行Original!$A$1:$C$455, 3, FALSE)</f>
        <v>30</v>
      </c>
      <c r="H6" t="str">
        <f>LEFT(A6, 2)</f>
        <v>11</v>
      </c>
      <c r="I6" t="str">
        <f>C6</f>
        <v xml:space="preserve">般咸道官立小學
</v>
      </c>
      <c r="J6">
        <f>IF(F6*2/5=CEILING(F6*2/5, 1), F6*2, F6*2-1)</f>
        <v>60</v>
      </c>
      <c r="K6">
        <f>D6</f>
        <v>28</v>
      </c>
      <c r="L6" t="e">
        <f>VLOOKUP(A6, 借位!$A$1:$D$50, 4, FALSE)</f>
        <v>#N/A</v>
      </c>
      <c r="M6">
        <v>0</v>
      </c>
      <c r="N6" t="b">
        <f>IF(J6&gt;(K6+M6), TRUE, 0)</f>
        <v>1</v>
      </c>
      <c r="O6">
        <f>K6+M6</f>
        <v>28</v>
      </c>
      <c r="P6" s="24">
        <f>(J6-O6)/J6*100</f>
        <v>53.333333333333336</v>
      </c>
      <c r="Q6" t="str">
        <f>"update entityscore set admitted=" &amp; O6 &amp; " ,vacancy=" &amp; J6 &amp; " where entityid = (select id from entity where name like '" &amp; I6 &amp; "') and year=2015;"</f>
        <v>update entityscore set admitted=28 ,vacancy=60 where entityid = (select id from entity where name like '般咸道官立小學
') and year=2015;</v>
      </c>
      <c r="R6" t="str">
        <f>"update entity set admitted=" &amp; O6 &amp; " ,vacancy=" &amp; J6 &amp; " where name = '" &amp; I6 &amp; "';"</f>
        <v>update entity set admitted=28 ,vacancy=60 where name = '般咸道官立小學
';</v>
      </c>
    </row>
    <row r="7" spans="1:18" ht="33">
      <c r="A7" s="2">
        <v>1116</v>
      </c>
      <c r="B7" s="6" t="s">
        <v>51</v>
      </c>
      <c r="C7" s="6" t="s">
        <v>975</v>
      </c>
      <c r="D7" s="3">
        <v>42</v>
      </c>
      <c r="E7" t="str">
        <f>VLOOKUP(C7, 自行Original!$A$1:$C$455, 1, FALSE)</f>
        <v xml:space="preserve">中西區聖安多尼學校
</v>
      </c>
      <c r="F7">
        <f>VLOOKUP(C7, 自行Original!$A$1:$C$455, 3, FALSE)</f>
        <v>45</v>
      </c>
      <c r="H7" t="str">
        <f>LEFT(A7, 2)</f>
        <v>11</v>
      </c>
      <c r="I7" t="str">
        <f>C7</f>
        <v xml:space="preserve">中西區聖安多尼學校
</v>
      </c>
      <c r="J7">
        <f>IF(F7*2/5=CEILING(F7*2/5, 1), F7*2, F7*2-1)</f>
        <v>90</v>
      </c>
      <c r="K7">
        <f>D7</f>
        <v>42</v>
      </c>
      <c r="L7" t="e">
        <f>VLOOKUP(A7, 借位!$A$1:$D$50, 4, FALSE)</f>
        <v>#N/A</v>
      </c>
      <c r="M7">
        <v>0</v>
      </c>
      <c r="N7" t="b">
        <f>IF(J7&gt;(K7+M7), TRUE, 0)</f>
        <v>1</v>
      </c>
      <c r="O7">
        <f>K7+M7</f>
        <v>42</v>
      </c>
      <c r="P7" s="24">
        <f>(J7-O7)/J7*100</f>
        <v>53.333333333333336</v>
      </c>
      <c r="Q7" t="str">
        <f>"update entityscore set admitted=" &amp; O7 &amp; " ,vacancy=" &amp; J7 &amp; " where entityid = (select id from entity where name like '" &amp; I7 &amp; "') and year=2015;"</f>
        <v>update entityscore set admitted=42 ,vacancy=90 where entityid = (select id from entity where name like '中西區聖安多尼學校
') and year=2015;</v>
      </c>
      <c r="R7" t="str">
        <f>"update entity set admitted=" &amp; O7 &amp; " ,vacancy=" &amp; J7 &amp; " where name = '" &amp; I7 &amp; "';"</f>
        <v>update entity set admitted=42 ,vacancy=90 where name = '中西區聖安多尼學校
';</v>
      </c>
    </row>
    <row r="8" spans="1:18" ht="22.5">
      <c r="A8" s="2">
        <v>1109</v>
      </c>
      <c r="B8" s="6" t="s">
        <v>44</v>
      </c>
      <c r="C8" s="6" t="s">
        <v>999</v>
      </c>
      <c r="D8" s="3">
        <v>47</v>
      </c>
      <c r="E8" t="str">
        <f>VLOOKUP(C8, 自行Original!$A$1:$C$455, 1, FALSE)</f>
        <v>聖士提反女子中學附屬小學</v>
      </c>
      <c r="F8">
        <f>VLOOKUP(C8, 自行Original!$A$1:$C$455, 3, FALSE)</f>
        <v>50</v>
      </c>
      <c r="H8" t="str">
        <f>LEFT(A8, 2)</f>
        <v>11</v>
      </c>
      <c r="I8" t="str">
        <f>C8</f>
        <v>聖士提反女子中學附屬小學</v>
      </c>
      <c r="J8">
        <f>IF(F8*2/5=CEILING(F8*2/5, 1), F8*2, F8*2-1)</f>
        <v>100</v>
      </c>
      <c r="K8">
        <f>D8</f>
        <v>47</v>
      </c>
      <c r="L8" t="e">
        <f>VLOOKUP(A8, 借位!$A$1:$D$50, 4, FALSE)</f>
        <v>#N/A</v>
      </c>
      <c r="M8">
        <v>0</v>
      </c>
      <c r="N8" t="b">
        <f>IF(J8&gt;(K8+M8), TRUE, 0)</f>
        <v>1</v>
      </c>
      <c r="O8">
        <f>K8+M8</f>
        <v>47</v>
      </c>
      <c r="P8" s="24">
        <f>(J8-O8)/J8*100</f>
        <v>53</v>
      </c>
      <c r="Q8" t="str">
        <f>"update entityscore set admitted=" &amp; O8 &amp; " ,vacancy=" &amp; J8 &amp; " where entityid = (select id from entity where name like '" &amp; I8 &amp; "') and year=2015;"</f>
        <v>update entityscore set admitted=47 ,vacancy=100 where entityid = (select id from entity where name like '聖士提反女子中學附屬小學') and year=2015;</v>
      </c>
      <c r="R8" t="str">
        <f>"update entity set admitted=" &amp; O8 &amp; " ,vacancy=" &amp; J8 &amp; " where name = '" &amp; I8 &amp; "';"</f>
        <v>update entity set admitted=47 ,vacancy=100 where name = '聖士提反女子中學附屬小學';</v>
      </c>
    </row>
    <row r="9" spans="1:18" ht="22.5">
      <c r="A9" s="2">
        <v>1102</v>
      </c>
      <c r="B9" s="6" t="s">
        <v>37</v>
      </c>
      <c r="C9" s="6" t="s">
        <v>1008</v>
      </c>
      <c r="D9" s="3">
        <v>24</v>
      </c>
      <c r="E9" t="str">
        <f>VLOOKUP(C9, 自行Original!$A$1:$C$455, 1, FALSE)</f>
        <v>新會商會學校</v>
      </c>
      <c r="F9">
        <f>VLOOKUP(C9, 自行Original!$A$1:$C$455, 3, FALSE)</f>
        <v>25</v>
      </c>
      <c r="H9" t="str">
        <f>LEFT(A9, 2)</f>
        <v>11</v>
      </c>
      <c r="I9" t="str">
        <f>C9</f>
        <v>新會商會學校</v>
      </c>
      <c r="J9">
        <f>IF(F9*2/5=CEILING(F9*2/5, 1), F9*2, F9*2-1)</f>
        <v>50</v>
      </c>
      <c r="K9">
        <f>D9</f>
        <v>24</v>
      </c>
      <c r="L9" t="e">
        <f>VLOOKUP(A9, 借位!$A$1:$D$50, 4, FALSE)</f>
        <v>#N/A</v>
      </c>
      <c r="M9">
        <v>0</v>
      </c>
      <c r="N9" t="b">
        <f>IF(J9&gt;(K9+M9), TRUE, 0)</f>
        <v>1</v>
      </c>
      <c r="O9">
        <f>K9+M9</f>
        <v>24</v>
      </c>
      <c r="P9" s="24">
        <f>(J9-O9)/J9*100</f>
        <v>52</v>
      </c>
      <c r="Q9" t="str">
        <f>"update entityscore set admitted=" &amp; O9 &amp; " ,vacancy=" &amp; J9 &amp; " where entityid = (select id from entity where name like '" &amp; I9 &amp; "') and year=2015;"</f>
        <v>update entityscore set admitted=24 ,vacancy=50 where entityid = (select id from entity where name like '新會商會學校') and year=2015;</v>
      </c>
      <c r="R9" t="str">
        <f>"update entity set admitted=" &amp; O9 &amp; " ,vacancy=" &amp; J9 &amp; " where name = '" &amp; I9 &amp; "';"</f>
        <v>update entity set admitted=24 ,vacancy=50 where name = '新會商會學校';</v>
      </c>
    </row>
    <row r="10" spans="1:18" ht="22.5">
      <c r="A10" s="2">
        <v>1103</v>
      </c>
      <c r="B10" s="6" t="s">
        <v>38</v>
      </c>
      <c r="C10" s="6" t="s">
        <v>1003</v>
      </c>
      <c r="D10" s="3">
        <v>24</v>
      </c>
      <c r="E10" t="str">
        <f>VLOOKUP(C10, 自行Original!$A$1:$C$455, 1, FALSE)</f>
        <v>英皇書院同學會小學</v>
      </c>
      <c r="F10">
        <f>VLOOKUP(C10, 自行Original!$A$1:$C$455, 3, FALSE)</f>
        <v>25</v>
      </c>
      <c r="H10" t="str">
        <f>LEFT(A10, 2)</f>
        <v>11</v>
      </c>
      <c r="I10" t="str">
        <f>C10</f>
        <v>英皇書院同學會小學</v>
      </c>
      <c r="J10">
        <f>IF(F10*2/5=CEILING(F10*2/5, 1), F10*2, F10*2-1)</f>
        <v>50</v>
      </c>
      <c r="K10">
        <f>D10</f>
        <v>24</v>
      </c>
      <c r="L10" t="e">
        <f>VLOOKUP(A10, 借位!$A$1:$D$50, 4, FALSE)</f>
        <v>#N/A</v>
      </c>
      <c r="M10">
        <v>0</v>
      </c>
      <c r="N10" t="b">
        <f>IF(J10&gt;(K10+M10), TRUE, 0)</f>
        <v>1</v>
      </c>
      <c r="O10">
        <f>K10+M10</f>
        <v>24</v>
      </c>
      <c r="P10" s="24">
        <f>(J10-O10)/J10*100</f>
        <v>52</v>
      </c>
      <c r="Q10" t="str">
        <f>"update entityscore set admitted=" &amp; O10 &amp; " ,vacancy=" &amp; J10 &amp; " where entityid = (select id from entity where name like '" &amp; I10 &amp; "') and year=2015;"</f>
        <v>update entityscore set admitted=24 ,vacancy=50 where entityid = (select id from entity where name like '英皇書院同學會小學') and year=2015;</v>
      </c>
      <c r="R10" t="str">
        <f>"update entity set admitted=" &amp; O10 &amp; " ,vacancy=" &amp; J10 &amp; " where name = '" &amp; I10 &amp; "';"</f>
        <v>update entity set admitted=24 ,vacancy=50 where name = '英皇書院同學會小學';</v>
      </c>
    </row>
    <row r="11" spans="1:18" ht="22.5">
      <c r="A11" s="2">
        <v>1105</v>
      </c>
      <c r="B11" s="6" t="s">
        <v>40</v>
      </c>
      <c r="C11" s="6" t="s">
        <v>1005</v>
      </c>
      <c r="D11" s="3">
        <v>24</v>
      </c>
      <c r="E11" t="str">
        <f>VLOOKUP(C11, 自行Original!$A$1:$C$455, 1, FALSE)</f>
        <v>聖公會聖馬太小學</v>
      </c>
      <c r="F11">
        <f>VLOOKUP(C11, 自行Original!$A$1:$C$455, 3, FALSE)</f>
        <v>25</v>
      </c>
      <c r="H11" t="str">
        <f>LEFT(A11, 2)</f>
        <v>11</v>
      </c>
      <c r="I11" t="str">
        <f>C11</f>
        <v>聖公會聖馬太小學</v>
      </c>
      <c r="J11">
        <f>IF(F11*2/5=CEILING(F11*2/5, 1), F11*2, F11*2-1)</f>
        <v>50</v>
      </c>
      <c r="K11">
        <f>D11</f>
        <v>24</v>
      </c>
      <c r="L11" t="e">
        <f>VLOOKUP(A11, 借位!$A$1:$D$50, 4, FALSE)</f>
        <v>#N/A</v>
      </c>
      <c r="M11">
        <v>0</v>
      </c>
      <c r="N11" t="b">
        <f>IF(J11&gt;(K11+M11), TRUE, 0)</f>
        <v>1</v>
      </c>
      <c r="O11">
        <f>K11+M11</f>
        <v>24</v>
      </c>
      <c r="P11" s="24">
        <f>(J11-O11)/J11*100</f>
        <v>52</v>
      </c>
      <c r="Q11" t="str">
        <f>"update entityscore set admitted=" &amp; O11 &amp; " ,vacancy=" &amp; J11 &amp; " where entityid = (select id from entity where name like '" &amp; I11 &amp; "') and year=2015;"</f>
        <v>update entityscore set admitted=24 ,vacancy=50 where entityid = (select id from entity where name like '聖公會聖馬太小學') and year=2015;</v>
      </c>
      <c r="R11" t="str">
        <f>"update entity set admitted=" &amp; O11 &amp; " ,vacancy=" &amp; J11 &amp; " where name = '" &amp; I11 &amp; "';"</f>
        <v>update entity set admitted=24 ,vacancy=50 where name = '聖公會聖馬太小學';</v>
      </c>
    </row>
    <row r="12" spans="1:18" ht="33.75">
      <c r="A12" s="2">
        <v>1106</v>
      </c>
      <c r="B12" s="6" t="s">
        <v>41</v>
      </c>
      <c r="C12" s="6" t="s">
        <v>1004</v>
      </c>
      <c r="D12" s="3">
        <v>48</v>
      </c>
      <c r="E12" t="str">
        <f>VLOOKUP(C12, 自行Original!$A$1:$C$455, 1, FALSE)</f>
        <v>聖公會呂明才紀念小學</v>
      </c>
      <c r="F12">
        <f>VLOOKUP(C12, 自行Original!$A$1:$C$455, 3, FALSE)</f>
        <v>50</v>
      </c>
      <c r="H12" t="str">
        <f>LEFT(A12, 2)</f>
        <v>11</v>
      </c>
      <c r="I12" t="str">
        <f>C12</f>
        <v>聖公會呂明才紀念小學</v>
      </c>
      <c r="J12">
        <f>IF(F12*2/5=CEILING(F12*2/5, 1), F12*2, F12*2-1)</f>
        <v>100</v>
      </c>
      <c r="K12">
        <f>D12</f>
        <v>48</v>
      </c>
      <c r="L12" t="e">
        <f>VLOOKUP(A12, 借位!$A$1:$D$50, 4, FALSE)</f>
        <v>#N/A</v>
      </c>
      <c r="M12">
        <v>0</v>
      </c>
      <c r="N12" t="b">
        <f>IF(J12&gt;(K12+M12), TRUE, 0)</f>
        <v>1</v>
      </c>
      <c r="O12">
        <f>K12+M12</f>
        <v>48</v>
      </c>
      <c r="P12" s="24">
        <f>(J12-O12)/J12*100</f>
        <v>52</v>
      </c>
      <c r="Q12" t="str">
        <f>"update entityscore set admitted=" &amp; O12 &amp; " ,vacancy=" &amp; J12 &amp; " where entityid = (select id from entity where name like '" &amp; I12 &amp; "') and year=2015;"</f>
        <v>update entityscore set admitted=48 ,vacancy=100 where entityid = (select id from entity where name like '聖公會呂明才紀念小學') and year=2015;</v>
      </c>
      <c r="R12" t="str">
        <f>"update entity set admitted=" &amp; O12 &amp; " ,vacancy=" &amp; J12 &amp; " where name = '" &amp; I12 &amp; "';"</f>
        <v>update entity set admitted=48 ,vacancy=100 where name = '聖公會呂明才紀念小學';</v>
      </c>
    </row>
    <row r="13" spans="1:18" ht="22.5">
      <c r="A13" s="2">
        <v>1107</v>
      </c>
      <c r="B13" s="6" t="s">
        <v>42</v>
      </c>
      <c r="C13" s="6" t="s">
        <v>998</v>
      </c>
      <c r="D13" s="3">
        <v>25</v>
      </c>
      <c r="E13" t="str">
        <f>VLOOKUP(C13, 自行Original!$A$1:$C$455, 1, FALSE)</f>
        <v>聖嘉祿學校</v>
      </c>
      <c r="F13">
        <f>VLOOKUP(C13, 自行Original!$A$1:$C$455, 3, FALSE)</f>
        <v>25</v>
      </c>
      <c r="H13" t="str">
        <f>LEFT(A13, 2)</f>
        <v>11</v>
      </c>
      <c r="I13" t="str">
        <f>C13</f>
        <v>聖嘉祿學校</v>
      </c>
      <c r="J13">
        <f>IF(F13*2/5=CEILING(F13*2/5, 1), F13*2, F13*2-1)</f>
        <v>50</v>
      </c>
      <c r="K13">
        <f>D13</f>
        <v>25</v>
      </c>
      <c r="L13" t="e">
        <f>VLOOKUP(A13, 借位!$A$1:$D$50, 4, FALSE)</f>
        <v>#N/A</v>
      </c>
      <c r="M13">
        <v>0</v>
      </c>
      <c r="N13" t="b">
        <f>IF(J13&gt;(K13+M13), TRUE, 0)</f>
        <v>1</v>
      </c>
      <c r="O13">
        <f>K13+M13</f>
        <v>25</v>
      </c>
      <c r="P13" s="24">
        <f>(J13-O13)/J13*100</f>
        <v>50</v>
      </c>
      <c r="Q13" t="str">
        <f>"update entityscore set admitted=" &amp; O13 &amp; " ,vacancy=" &amp; J13 &amp; " where entityid = (select id from entity where name like '" &amp; I13 &amp; "') and year=2015;"</f>
        <v>update entityscore set admitted=25 ,vacancy=50 where entityid = (select id from entity where name like '聖嘉祿學校') and year=2015;</v>
      </c>
      <c r="R13" t="str">
        <f>"update entity set admitted=" &amp; O13 &amp; " ,vacancy=" &amp; J13 &amp; " where name = '" &amp; I13 &amp; "';"</f>
        <v>update entity set admitted=25 ,vacancy=50 where name = '聖嘉祿學校';</v>
      </c>
    </row>
    <row r="14" spans="1:18" ht="22.5">
      <c r="A14" s="2">
        <v>1110</v>
      </c>
      <c r="B14" s="6" t="s">
        <v>45</v>
      </c>
      <c r="C14" s="6" t="s">
        <v>1002</v>
      </c>
      <c r="D14" s="3">
        <v>50</v>
      </c>
      <c r="E14" t="str">
        <f>VLOOKUP(C14, 自行Original!$A$1:$C$455, 1, FALSE)</f>
        <v>香港潮商學校</v>
      </c>
      <c r="F14">
        <f>VLOOKUP(C14, 自行Original!$A$1:$C$455, 3, FALSE)</f>
        <v>50</v>
      </c>
      <c r="H14" t="str">
        <f>LEFT(A14, 2)</f>
        <v>11</v>
      </c>
      <c r="I14" t="str">
        <f>C14</f>
        <v>香港潮商學校</v>
      </c>
      <c r="J14">
        <f>IF(F14*2/5=CEILING(F14*2/5, 1), F14*2, F14*2-1)</f>
        <v>100</v>
      </c>
      <c r="K14">
        <f>D14</f>
        <v>50</v>
      </c>
      <c r="L14" t="e">
        <f>VLOOKUP(A14, 借位!$A$1:$D$50, 4, FALSE)</f>
        <v>#N/A</v>
      </c>
      <c r="M14">
        <v>0</v>
      </c>
      <c r="N14" t="b">
        <f>IF(J14&gt;(K14+M14), TRUE, 0)</f>
        <v>1</v>
      </c>
      <c r="O14">
        <f>K14+M14</f>
        <v>50</v>
      </c>
      <c r="P14" s="24">
        <f>(J14-O14)/J14*100</f>
        <v>50</v>
      </c>
      <c r="Q14" t="str">
        <f>"update entityscore set admitted=" &amp; O14 &amp; " ,vacancy=" &amp; J14 &amp; " where entityid = (select id from entity where name like '" &amp; I14 &amp; "') and year=2015;"</f>
        <v>update entityscore set admitted=50 ,vacancy=100 where entityid = (select id from entity where name like '香港潮商學校') and year=2015;</v>
      </c>
      <c r="R14" t="str">
        <f>"update entity set admitted=" &amp; O14 &amp; " ,vacancy=" &amp; J14 &amp; " where name = '" &amp; I14 &amp; "';"</f>
        <v>update entity set admitted=50 ,vacancy=100 where name = '香港潮商學校';</v>
      </c>
    </row>
    <row r="15" spans="1:18" ht="22.5">
      <c r="A15" s="2">
        <v>1112</v>
      </c>
      <c r="B15" s="6" t="s">
        <v>47</v>
      </c>
      <c r="C15" s="6" t="s">
        <v>1001</v>
      </c>
      <c r="D15" s="3">
        <v>50</v>
      </c>
      <c r="E15" t="str">
        <f>VLOOKUP(C15, 自行Original!$A$1:$C$455, 1, FALSE)</f>
        <v>天主教總堂區學校</v>
      </c>
      <c r="F15">
        <f>VLOOKUP(C15, 自行Original!$A$1:$C$455, 3, FALSE)</f>
        <v>50</v>
      </c>
      <c r="H15" t="str">
        <f>LEFT(A15, 2)</f>
        <v>11</v>
      </c>
      <c r="I15" t="str">
        <f>C15</f>
        <v>天主教總堂區學校</v>
      </c>
      <c r="J15">
        <f>IF(F15*2/5=CEILING(F15*2/5, 1), F15*2, F15*2-1)</f>
        <v>100</v>
      </c>
      <c r="K15">
        <f>D15</f>
        <v>50</v>
      </c>
      <c r="L15" t="e">
        <f>VLOOKUP(A15, 借位!$A$1:$D$50, 4, FALSE)</f>
        <v>#N/A</v>
      </c>
      <c r="M15">
        <v>0</v>
      </c>
      <c r="N15" t="b">
        <f>IF(J15&gt;(K15+M15), TRUE, 0)</f>
        <v>1</v>
      </c>
      <c r="O15">
        <f>K15+M15</f>
        <v>50</v>
      </c>
      <c r="P15" s="24">
        <f>(J15-O15)/J15*100</f>
        <v>50</v>
      </c>
      <c r="Q15" t="str">
        <f>"update entityscore set admitted=" &amp; O15 &amp; " ,vacancy=" &amp; J15 &amp; " where entityid = (select id from entity where name like '" &amp; I15 &amp; "') and year=2015;"</f>
        <v>update entityscore set admitted=50 ,vacancy=100 where entityid = (select id from entity where name like '天主教總堂區學校') and year=2015;</v>
      </c>
      <c r="R15" t="str">
        <f>"update entity set admitted=" &amp; O15 &amp; " ,vacancy=" &amp; J15 &amp; " where name = '" &amp; I15 &amp; "';"</f>
        <v>update entity set admitted=50 ,vacancy=100 where name = '天主教總堂區學校';</v>
      </c>
    </row>
    <row r="16" spans="1:18" ht="21.75">
      <c r="A16" s="2">
        <v>1115</v>
      </c>
      <c r="B16" s="6" t="s">
        <v>50</v>
      </c>
      <c r="C16" s="6" t="s">
        <v>973</v>
      </c>
      <c r="D16" s="3">
        <v>45</v>
      </c>
      <c r="E16" t="str">
        <f>VLOOKUP(C16, 自行Original!$A$1:$C$455, 1, FALSE)</f>
        <v xml:space="preserve">聖安多尼學校
</v>
      </c>
      <c r="F16">
        <f>VLOOKUP(C16, 自行Original!$A$1:$C$455, 3, FALSE)</f>
        <v>45</v>
      </c>
      <c r="H16" t="str">
        <f>LEFT(A16, 2)</f>
        <v>11</v>
      </c>
      <c r="I16" t="str">
        <f>C16</f>
        <v xml:space="preserve">聖安多尼學校
</v>
      </c>
      <c r="J16">
        <f>IF(F16*2/5=CEILING(F16*2/5, 1), F16*2, F16*2-1)</f>
        <v>90</v>
      </c>
      <c r="K16">
        <f>D16</f>
        <v>45</v>
      </c>
      <c r="L16" t="e">
        <f>VLOOKUP(A16, 借位!$A$1:$D$50, 4, FALSE)</f>
        <v>#N/A</v>
      </c>
      <c r="M16">
        <v>0</v>
      </c>
      <c r="N16" t="b">
        <f>IF(J16&gt;(K16+M16), TRUE, 0)</f>
        <v>1</v>
      </c>
      <c r="O16">
        <f>K16+M16</f>
        <v>45</v>
      </c>
      <c r="P16" s="24">
        <f>(J16-O16)/J16*100</f>
        <v>50</v>
      </c>
      <c r="Q16" t="str">
        <f>"update entityscore set admitted=" &amp; O16 &amp; " ,vacancy=" &amp; J16 &amp; " where entityid = (select id from entity where name like '" &amp; I16 &amp; "') and year=2015;"</f>
        <v>update entityscore set admitted=45 ,vacancy=90 where entityid = (select id from entity where name like '聖安多尼學校
') and year=2015;</v>
      </c>
      <c r="R16" t="str">
        <f>"update entity set admitted=" &amp; O16 &amp; " ,vacancy=" &amp; J16 &amp; " where name = '" &amp; I16 &amp; "';"</f>
        <v>update entity set admitted=45 ,vacancy=90 where name = '聖安多尼學校
';</v>
      </c>
    </row>
    <row r="17" spans="1:18" ht="22.5">
      <c r="A17" s="2">
        <v>1113</v>
      </c>
      <c r="B17" s="6" t="s">
        <v>48</v>
      </c>
      <c r="C17" s="6" t="s">
        <v>1000</v>
      </c>
      <c r="D17" s="3">
        <v>28</v>
      </c>
      <c r="E17" t="str">
        <f>VLOOKUP(C17, 自行Original!$A$1:$C$455, 1, FALSE)</f>
        <v>李陞小學</v>
      </c>
      <c r="F17">
        <f>VLOOKUP(C17, 自行Original!$A$1:$C$455, 3, FALSE)</f>
        <v>25</v>
      </c>
      <c r="H17" t="str">
        <f>LEFT(A17, 2)</f>
        <v>11</v>
      </c>
      <c r="I17" t="str">
        <f>C17</f>
        <v>李陞小學</v>
      </c>
      <c r="J17">
        <f>IF(F17*2/5=CEILING(F17*2/5, 1), F17*2, F17*2-1)</f>
        <v>50</v>
      </c>
      <c r="K17">
        <f>D17</f>
        <v>28</v>
      </c>
      <c r="L17" t="e">
        <f>VLOOKUP(A17, 借位!$A$1:$D$50, 4, FALSE)</f>
        <v>#N/A</v>
      </c>
      <c r="M17">
        <v>0</v>
      </c>
      <c r="N17" t="b">
        <f>IF(J17&gt;(K17+M17), TRUE, 0)</f>
        <v>1</v>
      </c>
      <c r="O17">
        <f>K17+M17</f>
        <v>28</v>
      </c>
      <c r="P17" s="24">
        <f>(J17-O17)/J17*100</f>
        <v>44</v>
      </c>
      <c r="Q17" t="str">
        <f>"update entityscore set admitted=" &amp; O17 &amp; " ,vacancy=" &amp; J17 &amp; " where entityid = (select id from entity where name like '" &amp; I17 &amp; "') and year=2015;"</f>
        <v>update entityscore set admitted=28 ,vacancy=50 where entityid = (select id from entity where name like '李陞小學') and year=2015;</v>
      </c>
      <c r="R17" t="str">
        <f>"update entity set admitted=" &amp; O17 &amp; " ,vacancy=" &amp; J17 &amp; " where name = '" &amp; I17 &amp; "';"</f>
        <v>update entity set admitted=28 ,vacancy=50 where name = '李陞小學';</v>
      </c>
    </row>
    <row r="18" spans="1:18" ht="38.25">
      <c r="A18" s="2">
        <v>1201</v>
      </c>
      <c r="B18" s="6" t="s">
        <v>52</v>
      </c>
      <c r="C18" s="20" t="s">
        <v>1434</v>
      </c>
      <c r="D18" s="21">
        <v>49</v>
      </c>
      <c r="E18" s="19" t="e">
        <f>VLOOKUP(C18, 自行Original!$A$1:$C$455, 1, FALSE)</f>
        <v>#N/A</v>
      </c>
      <c r="F18" s="19">
        <v>63</v>
      </c>
      <c r="G18" s="17" t="s">
        <v>1461</v>
      </c>
      <c r="H18" t="str">
        <f>LEFT(A18, 2)</f>
        <v>12</v>
      </c>
      <c r="I18" s="31" t="s">
        <v>1485</v>
      </c>
      <c r="J18">
        <f>IF(F18*2/5=CEILING(F18*2/5, 1), F18*2, F18*2-1)</f>
        <v>125</v>
      </c>
      <c r="K18">
        <f>D18</f>
        <v>49</v>
      </c>
      <c r="L18" t="e">
        <f>VLOOKUP(A18, 借位!$A$1:$D$50, 4, FALSE)</f>
        <v>#N/A</v>
      </c>
      <c r="M18">
        <v>0</v>
      </c>
      <c r="N18" t="b">
        <f>IF(J18&gt;(K18+M18), TRUE, 0)</f>
        <v>1</v>
      </c>
      <c r="O18">
        <f>K18+M18</f>
        <v>49</v>
      </c>
      <c r="P18" s="24">
        <f>(J18-O18)/J18*100</f>
        <v>60.8</v>
      </c>
      <c r="Q18" t="str">
        <f>"update entityscore set admitted=" &amp; O18 &amp; " ,vacancy=" &amp; J18 &amp; " where entityid = (select id from entity where name like '" &amp; I18 &amp; "') and year=2015;"</f>
        <v>update entityscore set admitted=49 ,vacancy=125 where entityid = (select id from entity where name like '軒尼詩道官立小學（上午）') and year=2015;</v>
      </c>
      <c r="R18" t="str">
        <f>"update entity set admitted=" &amp; O18 &amp; " ,vacancy=" &amp; J18 &amp; " where name = '" &amp; I18 &amp; "';"</f>
        <v>update entity set admitted=49 ,vacancy=125 where name = '軒尼詩道官立小學（上午）';</v>
      </c>
    </row>
    <row r="19" spans="1:18" ht="22.5">
      <c r="A19" s="2">
        <v>1204</v>
      </c>
      <c r="B19" s="6" t="s">
        <v>55</v>
      </c>
      <c r="C19" s="6" t="s">
        <v>1019</v>
      </c>
      <c r="D19" s="3">
        <v>23</v>
      </c>
      <c r="E19" t="str">
        <f>VLOOKUP(C19, 自行Original!$A$1:$C$455, 1, FALSE)</f>
        <v>寶覺小學</v>
      </c>
      <c r="F19">
        <f>VLOOKUP(C19, 自行Original!$A$1:$C$455, 3, FALSE)</f>
        <v>25</v>
      </c>
      <c r="H19" t="str">
        <f>LEFT(A19, 2)</f>
        <v>12</v>
      </c>
      <c r="I19" t="str">
        <f>C19</f>
        <v>寶覺小學</v>
      </c>
      <c r="J19">
        <f>IF(F19*2/5=CEILING(F19*2/5, 1), F19*2, F19*2-1)</f>
        <v>50</v>
      </c>
      <c r="K19">
        <f>D19</f>
        <v>23</v>
      </c>
      <c r="L19" t="e">
        <f>VLOOKUP(A19, 借位!$A$1:$D$50, 4, FALSE)</f>
        <v>#N/A</v>
      </c>
      <c r="M19">
        <v>0</v>
      </c>
      <c r="N19" t="b">
        <f>IF(J19&gt;(K19+M19), TRUE, 0)</f>
        <v>1</v>
      </c>
      <c r="O19">
        <f>K19+M19</f>
        <v>23</v>
      </c>
      <c r="P19" s="24">
        <f>(J19-O19)/J19*100</f>
        <v>54</v>
      </c>
      <c r="Q19" t="str">
        <f>"update entityscore set admitted=" &amp; O19 &amp; " ,vacancy=" &amp; J19 &amp; " where entityid = (select id from entity where name like '" &amp; I19 &amp; "') and year=2015;"</f>
        <v>update entityscore set admitted=23 ,vacancy=50 where entityid = (select id from entity where name like '寶覺小學') and year=2015;</v>
      </c>
      <c r="R19" t="str">
        <f>"update entity set admitted=" &amp; O19 &amp; " ,vacancy=" &amp; J19 &amp; " where name = '" &amp; I19 &amp; "';"</f>
        <v>update entity set admitted=23 ,vacancy=50 where name = '寶覺小學';</v>
      </c>
    </row>
    <row r="20" spans="1:18" ht="22.5">
      <c r="A20" s="2">
        <v>1208</v>
      </c>
      <c r="B20" s="6" t="s">
        <v>59</v>
      </c>
      <c r="C20" s="6" t="s">
        <v>1021</v>
      </c>
      <c r="D20" s="3">
        <v>58</v>
      </c>
      <c r="E20" t="str">
        <f>VLOOKUP(C20, 自行Original!$A$1:$C$455, 1, FALSE)</f>
        <v>聖公會聖雅各小學</v>
      </c>
      <c r="F20">
        <f>VLOOKUP(C20, 自行Original!$A$1:$C$455, 3, FALSE)</f>
        <v>63</v>
      </c>
      <c r="H20" t="str">
        <f>LEFT(A20, 2)</f>
        <v>12</v>
      </c>
      <c r="I20" t="str">
        <f>C20</f>
        <v>聖公會聖雅各小學</v>
      </c>
      <c r="J20">
        <f>IF(F20*2/5=CEILING(F20*2/5, 1), F20*2, F20*2-1)</f>
        <v>125</v>
      </c>
      <c r="K20">
        <f>D20</f>
        <v>58</v>
      </c>
      <c r="L20" t="e">
        <f>VLOOKUP(A20, 借位!$A$1:$D$50, 4, FALSE)</f>
        <v>#N/A</v>
      </c>
      <c r="M20">
        <v>0</v>
      </c>
      <c r="N20" t="b">
        <f>IF(J20&gt;(K20+M20), TRUE, 0)</f>
        <v>1</v>
      </c>
      <c r="O20">
        <f>K20+M20</f>
        <v>58</v>
      </c>
      <c r="P20" s="24">
        <f>(J20-O20)/J20*100</f>
        <v>53.6</v>
      </c>
      <c r="Q20" t="str">
        <f>"update entityscore set admitted=" &amp; O20 &amp; " ,vacancy=" &amp; J20 &amp; " where entityid = (select id from entity where name like '" &amp; I20 &amp; "') and year=2015;"</f>
        <v>update entityscore set admitted=58 ,vacancy=125 where entityid = (select id from entity where name like '聖公會聖雅各小學') and year=2015;</v>
      </c>
      <c r="R20" t="str">
        <f>"update entity set admitted=" &amp; O20 &amp; " ,vacancy=" &amp; J20 &amp; " where name = '" &amp; I20 &amp; "';"</f>
        <v>update entity set admitted=58 ,vacancy=125 where name = '聖公會聖雅各小學';</v>
      </c>
    </row>
    <row r="21" spans="1:18" ht="21.75">
      <c r="A21" s="2">
        <v>1206</v>
      </c>
      <c r="B21" s="6" t="s">
        <v>57</v>
      </c>
      <c r="C21" s="6" t="s">
        <v>978</v>
      </c>
      <c r="D21" s="3">
        <v>28</v>
      </c>
      <c r="E21" t="str">
        <f>VLOOKUP(C21, 自行Original!$A$1:$C$455, 1, FALSE)</f>
        <v xml:space="preserve">番禺會所華仁上午小學
</v>
      </c>
      <c r="F21">
        <f>VLOOKUP(C21, 自行Original!$A$1:$C$455, 3, FALSE)</f>
        <v>30</v>
      </c>
      <c r="H21" t="str">
        <f>LEFT(A21, 2)</f>
        <v>12</v>
      </c>
      <c r="I21" t="str">
        <f>C21</f>
        <v xml:space="preserve">番禺會所華仁上午小學
</v>
      </c>
      <c r="J21">
        <f>IF(F21*2/5=CEILING(F21*2/5, 1), F21*2, F21*2-1)</f>
        <v>60</v>
      </c>
      <c r="K21">
        <f>D21</f>
        <v>28</v>
      </c>
      <c r="L21" t="e">
        <f>VLOOKUP(A21, 借位!$A$1:$D$50, 4, FALSE)</f>
        <v>#N/A</v>
      </c>
      <c r="M21">
        <v>0</v>
      </c>
      <c r="N21" t="b">
        <f>IF(J21&gt;(K21+M21), TRUE, 0)</f>
        <v>1</v>
      </c>
      <c r="O21">
        <f>K21+M21</f>
        <v>28</v>
      </c>
      <c r="P21" s="24">
        <f>(J21-O21)/J21*100</f>
        <v>53.333333333333336</v>
      </c>
      <c r="Q21" t="str">
        <f>"update entityscore set admitted=" &amp; O21 &amp; " ,vacancy=" &amp; J21 &amp; " where entityid = (select id from entity where name like '" &amp; I21 &amp; "') and year=2015;"</f>
        <v>update entityscore set admitted=28 ,vacancy=60 where entityid = (select id from entity where name like '番禺會所華仁上午小學
') and year=2015;</v>
      </c>
      <c r="R21" t="str">
        <f>"update entity set admitted=" &amp; O21 &amp; " ,vacancy=" &amp; J21 &amp; " where name = '" &amp; I21 &amp; "';"</f>
        <v>update entity set admitted=28 ,vacancy=60 where name = '番禺會所華仁上午小學
';</v>
      </c>
    </row>
    <row r="22" spans="1:18" ht="21.75">
      <c r="A22" s="2">
        <v>1207</v>
      </c>
      <c r="B22" s="6" t="s">
        <v>58</v>
      </c>
      <c r="C22" s="6" t="s">
        <v>979</v>
      </c>
      <c r="D22" s="3">
        <v>28</v>
      </c>
      <c r="E22" t="str">
        <f>VLOOKUP(C22, 自行Original!$A$1:$C$455, 1, FALSE)</f>
        <v xml:space="preserve">番禺會所華仁下午小學
</v>
      </c>
      <c r="F22">
        <f>VLOOKUP(C22, 自行Original!$A$1:$C$455, 3, FALSE)</f>
        <v>30</v>
      </c>
      <c r="H22" t="str">
        <f>LEFT(A22, 2)</f>
        <v>12</v>
      </c>
      <c r="I22" t="str">
        <f>C22</f>
        <v xml:space="preserve">番禺會所華仁下午小學
</v>
      </c>
      <c r="J22">
        <f>IF(F22*2/5=CEILING(F22*2/5, 1), F22*2, F22*2-1)</f>
        <v>60</v>
      </c>
      <c r="K22">
        <f>D22</f>
        <v>28</v>
      </c>
      <c r="L22" t="e">
        <f>VLOOKUP(A22, 借位!$A$1:$D$50, 4, FALSE)</f>
        <v>#N/A</v>
      </c>
      <c r="M22">
        <v>0</v>
      </c>
      <c r="N22" t="b">
        <f>IF(J22&gt;(K22+M22), TRUE, 0)</f>
        <v>1</v>
      </c>
      <c r="O22">
        <f>K22+M22</f>
        <v>28</v>
      </c>
      <c r="P22" s="24">
        <f>(J22-O22)/J22*100</f>
        <v>53.333333333333336</v>
      </c>
      <c r="Q22" t="str">
        <f>"update entityscore set admitted=" &amp; O22 &amp; " ,vacancy=" &amp; J22 &amp; " where entityid = (select id from entity where name like '" &amp; I22 &amp; "') and year=2015;"</f>
        <v>update entityscore set admitted=28 ,vacancy=60 where entityid = (select id from entity where name like '番禺會所華仁下午小學
') and year=2015;</v>
      </c>
      <c r="R22" t="str">
        <f>"update entity set admitted=" &amp; O22 &amp; " ,vacancy=" &amp; J22 &amp; " where name = '" &amp; I22 &amp; "';"</f>
        <v>update entity set admitted=28 ,vacancy=60 where name = '番禺會所華仁下午小學
';</v>
      </c>
    </row>
    <row r="23" spans="1:18" ht="21.75">
      <c r="A23" s="2">
        <v>1209</v>
      </c>
      <c r="B23" s="6" t="s">
        <v>60</v>
      </c>
      <c r="C23" s="6" t="s">
        <v>977</v>
      </c>
      <c r="D23" s="3">
        <v>70</v>
      </c>
      <c r="E23" t="str">
        <f>VLOOKUP(C23, 自行Original!$A$1:$C$455, 1, FALSE)</f>
        <v xml:space="preserve">聖若瑟小學
</v>
      </c>
      <c r="F23">
        <f>VLOOKUP(C23, 自行Original!$A$1:$C$455, 3, FALSE)</f>
        <v>75</v>
      </c>
      <c r="H23" t="str">
        <f>LEFT(A23, 2)</f>
        <v>12</v>
      </c>
      <c r="I23" t="str">
        <f>C23</f>
        <v xml:space="preserve">聖若瑟小學
</v>
      </c>
      <c r="J23">
        <f>IF(F23*2/5=CEILING(F23*2/5, 1), F23*2, F23*2-1)</f>
        <v>150</v>
      </c>
      <c r="K23">
        <f>D23</f>
        <v>70</v>
      </c>
      <c r="L23" t="e">
        <f>VLOOKUP(A23, 借位!$A$1:$D$50, 4, FALSE)</f>
        <v>#N/A</v>
      </c>
      <c r="M23">
        <v>0</v>
      </c>
      <c r="N23" t="b">
        <f>IF(J23&gt;(K23+M23), TRUE, 0)</f>
        <v>1</v>
      </c>
      <c r="O23">
        <f>K23+M23</f>
        <v>70</v>
      </c>
      <c r="P23" s="24">
        <f>(J23-O23)/J23*100</f>
        <v>53.333333333333336</v>
      </c>
      <c r="Q23" t="str">
        <f>"update entityscore set admitted=" &amp; O23 &amp; " ,vacancy=" &amp; J23 &amp; " where entityid = (select id from entity where name like '" &amp; I23 &amp; "') and year=2015;"</f>
        <v>update entityscore set admitted=70 ,vacancy=150 where entityid = (select id from entity where name like '聖若瑟小學
') and year=2015;</v>
      </c>
      <c r="R23" t="str">
        <f>"update entity set admitted=" &amp; O23 &amp; " ,vacancy=" &amp; J23 &amp; " where name = '" &amp; I23 &amp; "';"</f>
        <v>update entity set admitted=70 ,vacancy=150 where name = '聖若瑟小學
';</v>
      </c>
    </row>
    <row r="24" spans="1:18" ht="21.75">
      <c r="A24" s="2">
        <v>1210</v>
      </c>
      <c r="B24" s="6" t="s">
        <v>61</v>
      </c>
      <c r="C24" s="6" t="s">
        <v>976</v>
      </c>
      <c r="D24" s="3">
        <v>56</v>
      </c>
      <c r="E24" t="str">
        <f>VLOOKUP(C24, 自行Original!$A$1:$C$455, 1, FALSE)</f>
        <v xml:space="preserve">聖保祿天主教小學
</v>
      </c>
      <c r="F24">
        <f>VLOOKUP(C24, 自行Original!$A$1:$C$455, 3, FALSE)</f>
        <v>60</v>
      </c>
      <c r="H24" t="str">
        <f>LEFT(A24, 2)</f>
        <v>12</v>
      </c>
      <c r="I24" t="str">
        <f>C24</f>
        <v xml:space="preserve">聖保祿天主教小學
</v>
      </c>
      <c r="J24">
        <f>IF(F24*2/5=CEILING(F24*2/5, 1), F24*2, F24*2-1)</f>
        <v>120</v>
      </c>
      <c r="K24">
        <f>D24</f>
        <v>56</v>
      </c>
      <c r="L24" t="e">
        <f>VLOOKUP(A24, 借位!$A$1:$D$50, 4, FALSE)</f>
        <v>#N/A</v>
      </c>
      <c r="M24">
        <v>0</v>
      </c>
      <c r="N24" t="b">
        <f>IF(J24&gt;(K24+M24), TRUE, 0)</f>
        <v>1</v>
      </c>
      <c r="O24">
        <f>K24+M24</f>
        <v>56</v>
      </c>
      <c r="P24" s="24">
        <f>(J24-O24)/J24*100</f>
        <v>53.333333333333336</v>
      </c>
      <c r="Q24" t="str">
        <f>"update entityscore set admitted=" &amp; O24 &amp; " ,vacancy=" &amp; J24 &amp; " where entityid = (select id from entity where name like '" &amp; I24 &amp; "') and year=2015;"</f>
        <v>update entityscore set admitted=56 ,vacancy=120 where entityid = (select id from entity where name like '聖保祿天主教小學
') and year=2015;</v>
      </c>
      <c r="R24" t="str">
        <f>"update entity set admitted=" &amp; O24 &amp; " ,vacancy=" &amp; J24 &amp; " where name = '" &amp; I24 &amp; "';"</f>
        <v>update entity set admitted=56 ,vacancy=120 where name = '聖保祿天主教小學
';</v>
      </c>
    </row>
    <row r="25" spans="1:18" ht="22.5">
      <c r="A25" s="2">
        <v>1214</v>
      </c>
      <c r="B25" s="6" t="s">
        <v>65</v>
      </c>
      <c r="C25" s="6" t="s">
        <v>1018</v>
      </c>
      <c r="D25" s="3">
        <v>56</v>
      </c>
      <c r="E25" t="str">
        <f>VLOOKUP(C25, 自行Original!$A$1:$C$455, 1, FALSE)</f>
        <v>瑪利曼小學</v>
      </c>
      <c r="F25">
        <f>VLOOKUP(C25, 自行Original!$A$1:$C$455, 3, FALSE)</f>
        <v>60</v>
      </c>
      <c r="H25" t="str">
        <f>LEFT(A25, 2)</f>
        <v>12</v>
      </c>
      <c r="I25" t="str">
        <f>C25</f>
        <v>瑪利曼小學</v>
      </c>
      <c r="J25">
        <f>IF(F25*2/5=CEILING(F25*2/5, 1), F25*2, F25*2-1)</f>
        <v>120</v>
      </c>
      <c r="K25">
        <f>D25</f>
        <v>56</v>
      </c>
      <c r="L25" t="e">
        <f>VLOOKUP(A25, 借位!$A$1:$D$50, 4, FALSE)</f>
        <v>#N/A</v>
      </c>
      <c r="M25">
        <v>0</v>
      </c>
      <c r="N25" t="b">
        <f>IF(J25&gt;(K25+M25), TRUE, 0)</f>
        <v>1</v>
      </c>
      <c r="O25">
        <f>K25+M25</f>
        <v>56</v>
      </c>
      <c r="P25" s="24">
        <f>(J25-O25)/J25*100</f>
        <v>53.333333333333336</v>
      </c>
      <c r="Q25" t="str">
        <f>"update entityscore set admitted=" &amp; O25 &amp; " ,vacancy=" &amp; J25 &amp; " where entityid = (select id from entity where name like '" &amp; I25 &amp; "') and year=2015;"</f>
        <v>update entityscore set admitted=56 ,vacancy=120 where entityid = (select id from entity where name like '瑪利曼小學') and year=2015;</v>
      </c>
      <c r="R25" t="str">
        <f>"update entity set admitted=" &amp; O25 &amp; " ,vacancy=" &amp; J25 &amp; " where name = '" &amp; I25 &amp; "';"</f>
        <v>update entity set admitted=56 ,vacancy=120 where name = '瑪利曼小學';</v>
      </c>
    </row>
    <row r="26" spans="1:18" ht="22.5">
      <c r="A26" s="2">
        <v>1215</v>
      </c>
      <c r="B26" s="6" t="s">
        <v>66</v>
      </c>
      <c r="C26" s="6" t="s">
        <v>1010</v>
      </c>
      <c r="D26" s="3">
        <v>56</v>
      </c>
      <c r="E26" t="str">
        <f>VLOOKUP(C26, 自行Original!$A$1:$C$455, 1, FALSE)</f>
        <v>嘉諾撒聖方濟各學校</v>
      </c>
      <c r="F26">
        <f>VLOOKUP(C26, 自行Original!$A$1:$C$455, 3, FALSE)</f>
        <v>60</v>
      </c>
      <c r="H26" t="str">
        <f>LEFT(A26, 2)</f>
        <v>12</v>
      </c>
      <c r="I26" t="str">
        <f>C26</f>
        <v>嘉諾撒聖方濟各學校</v>
      </c>
      <c r="J26">
        <f>IF(F26*2/5=CEILING(F26*2/5, 1), F26*2, F26*2-1)</f>
        <v>120</v>
      </c>
      <c r="K26">
        <f>D26</f>
        <v>56</v>
      </c>
      <c r="L26" t="e">
        <f>VLOOKUP(A26, 借位!$A$1:$D$50, 4, FALSE)</f>
        <v>#N/A</v>
      </c>
      <c r="M26">
        <v>0</v>
      </c>
      <c r="N26" t="b">
        <f>IF(J26&gt;(K26+M26), TRUE, 0)</f>
        <v>1</v>
      </c>
      <c r="O26">
        <f>K26+M26</f>
        <v>56</v>
      </c>
      <c r="P26" s="24">
        <f>(J26-O26)/J26*100</f>
        <v>53.333333333333336</v>
      </c>
      <c r="Q26" t="str">
        <f>"update entityscore set admitted=" &amp; O26 &amp; " ,vacancy=" &amp; J26 &amp; " where entityid = (select id from entity where name like '" &amp; I26 &amp; "') and year=2015;"</f>
        <v>update entityscore set admitted=56 ,vacancy=120 where entityid = (select id from entity where name like '嘉諾撒聖方濟各學校') and year=2015;</v>
      </c>
      <c r="R26" t="str">
        <f>"update entity set admitted=" &amp; O26 &amp; " ,vacancy=" &amp; J26 &amp; " where name = '" &amp; I26 &amp; "';"</f>
        <v>update entity set admitted=56 ,vacancy=120 where name = '嘉諾撒聖方濟各學校';</v>
      </c>
    </row>
    <row r="27" spans="1:18" ht="22.5">
      <c r="A27" s="2">
        <v>1211</v>
      </c>
      <c r="B27" s="6" t="s">
        <v>62</v>
      </c>
      <c r="C27" s="6" t="s">
        <v>1015</v>
      </c>
      <c r="D27" s="3">
        <v>36</v>
      </c>
      <c r="E27" t="str">
        <f>VLOOKUP(C27, 自行Original!$A$1:$C$455, 1, FALSE)</f>
        <v>東華三院李賜豪小學</v>
      </c>
      <c r="F27">
        <f>VLOOKUP(C27, 自行Original!$A$1:$C$455, 3, FALSE)</f>
        <v>38</v>
      </c>
      <c r="H27" t="str">
        <f>LEFT(A27, 2)</f>
        <v>12</v>
      </c>
      <c r="I27" t="str">
        <f>C27</f>
        <v>東華三院李賜豪小學</v>
      </c>
      <c r="J27">
        <f>IF(F27*2/5=CEILING(F27*2/5, 1), F27*2, F27*2-1)</f>
        <v>75</v>
      </c>
      <c r="K27">
        <f>D27</f>
        <v>36</v>
      </c>
      <c r="L27" t="e">
        <f>VLOOKUP(A27, 借位!$A$1:$D$50, 4, FALSE)</f>
        <v>#N/A</v>
      </c>
      <c r="M27">
        <v>0</v>
      </c>
      <c r="N27" t="b">
        <f>IF(J27&gt;(K27+M27), TRUE, 0)</f>
        <v>1</v>
      </c>
      <c r="O27">
        <f>K27+M27</f>
        <v>36</v>
      </c>
      <c r="P27" s="24">
        <f>(J27-O27)/J27*100</f>
        <v>52</v>
      </c>
      <c r="Q27" t="str">
        <f>"update entityscore set admitted=" &amp; O27 &amp; " ,vacancy=" &amp; J27 &amp; " where entityid = (select id from entity where name like '" &amp; I27 &amp; "') and year=2015;"</f>
        <v>update entityscore set admitted=36 ,vacancy=75 where entityid = (select id from entity where name like '東華三院李賜豪小學') and year=2015;</v>
      </c>
      <c r="R27" t="str">
        <f>"update entity set admitted=" &amp; O27 &amp; " ,vacancy=" &amp; J27 &amp; " where name = '" &amp; I27 &amp; "';"</f>
        <v>update entity set admitted=36 ,vacancy=75 where name = '東華三院李賜豪小學';</v>
      </c>
    </row>
    <row r="28" spans="1:18" ht="22.5">
      <c r="A28" s="2">
        <v>1212</v>
      </c>
      <c r="B28" s="6" t="s">
        <v>63</v>
      </c>
      <c r="C28" s="6" t="s">
        <v>1017</v>
      </c>
      <c r="D28" s="3">
        <v>24</v>
      </c>
      <c r="E28" t="str">
        <f>VLOOKUP(C28, 自行Original!$A$1:$C$455, 1, FALSE)</f>
        <v>李陞大坑學校</v>
      </c>
      <c r="F28">
        <f>VLOOKUP(C28, 自行Original!$A$1:$C$455, 3, FALSE)</f>
        <v>25</v>
      </c>
      <c r="H28" t="str">
        <f>LEFT(A28, 2)</f>
        <v>12</v>
      </c>
      <c r="I28" t="str">
        <f>C28</f>
        <v>李陞大坑學校</v>
      </c>
      <c r="J28">
        <f>IF(F28*2/5=CEILING(F28*2/5, 1), F28*2, F28*2-1)</f>
        <v>50</v>
      </c>
      <c r="K28">
        <f>D28</f>
        <v>24</v>
      </c>
      <c r="L28" t="e">
        <f>VLOOKUP(A28, 借位!$A$1:$D$50, 4, FALSE)</f>
        <v>#N/A</v>
      </c>
      <c r="M28">
        <v>0</v>
      </c>
      <c r="N28" t="b">
        <f>IF(J28&gt;(K28+M28), TRUE, 0)</f>
        <v>1</v>
      </c>
      <c r="O28">
        <f>K28+M28</f>
        <v>24</v>
      </c>
      <c r="P28" s="24">
        <f>(J28-O28)/J28*100</f>
        <v>52</v>
      </c>
      <c r="Q28" t="str">
        <f>"update entityscore set admitted=" &amp; O28 &amp; " ,vacancy=" &amp; J28 &amp; " where entityid = (select id from entity where name like '" &amp; I28 &amp; "') and year=2015;"</f>
        <v>update entityscore set admitted=24 ,vacancy=50 where entityid = (select id from entity where name like '李陞大坑學校') and year=2015;</v>
      </c>
      <c r="R28" t="str">
        <f>"update entity set admitted=" &amp; O28 &amp; " ,vacancy=" &amp; J28 &amp; " where name = '" &amp; I28 &amp; "';"</f>
        <v>update entity set admitted=24 ,vacancy=50 where name = '李陞大坑學校';</v>
      </c>
    </row>
    <row r="29" spans="1:18" ht="22.5">
      <c r="A29" s="2">
        <v>1213</v>
      </c>
      <c r="B29" s="6" t="s">
        <v>64</v>
      </c>
      <c r="C29" s="6" t="s">
        <v>1020</v>
      </c>
      <c r="D29" s="3">
        <v>37</v>
      </c>
      <c r="E29" t="str">
        <f>VLOOKUP(C29, 自行Original!$A$1:$C$455, 1, FALSE)</f>
        <v>寶血小學</v>
      </c>
      <c r="F29">
        <f>VLOOKUP(C29, 自行Original!$A$1:$C$455, 3, FALSE)</f>
        <v>38</v>
      </c>
      <c r="H29" t="str">
        <f>LEFT(A29, 2)</f>
        <v>12</v>
      </c>
      <c r="I29" t="str">
        <f>C29</f>
        <v>寶血小學</v>
      </c>
      <c r="J29">
        <f>IF(F29*2/5=CEILING(F29*2/5, 1), F29*2, F29*2-1)</f>
        <v>75</v>
      </c>
      <c r="K29">
        <f>D29</f>
        <v>37</v>
      </c>
      <c r="L29" t="e">
        <f>VLOOKUP(A29, 借位!$A$1:$D$50, 4, FALSE)</f>
        <v>#N/A</v>
      </c>
      <c r="M29">
        <v>0</v>
      </c>
      <c r="N29" t="b">
        <f>IF(J29&gt;(K29+M29), TRUE, 0)</f>
        <v>1</v>
      </c>
      <c r="O29">
        <f>K29+M29</f>
        <v>37</v>
      </c>
      <c r="P29" s="24">
        <f>(J29-O29)/J29*100</f>
        <v>50.666666666666671</v>
      </c>
      <c r="Q29" t="str">
        <f>"update entityscore set admitted=" &amp; O29 &amp; " ,vacancy=" &amp; J29 &amp; " where entityid = (select id from entity where name like '" &amp; I29 &amp; "') and year=2015;"</f>
        <v>update entityscore set admitted=37 ,vacancy=75 where entityid = (select id from entity where name like '寶血小學') and year=2015;</v>
      </c>
      <c r="R29" t="str">
        <f>"update entity set admitted=" &amp; O29 &amp; " ,vacancy=" &amp; J29 &amp; " where name = '" &amp; I29 &amp; "';"</f>
        <v>update entity set admitted=37 ,vacancy=75 where name = '寶血小學';</v>
      </c>
    </row>
    <row r="30" spans="1:18" ht="45">
      <c r="A30" s="2">
        <v>1202</v>
      </c>
      <c r="B30" s="6" t="s">
        <v>53</v>
      </c>
      <c r="C30" s="20" t="s">
        <v>1435</v>
      </c>
      <c r="D30" s="21">
        <v>62</v>
      </c>
      <c r="E30" s="19" t="e">
        <f>VLOOKUP(C30, 自行Original!$A$1:$C$455, 1, FALSE)</f>
        <v>#N/A</v>
      </c>
      <c r="F30" s="19">
        <v>63</v>
      </c>
      <c r="G30" s="17" t="s">
        <v>1461</v>
      </c>
      <c r="H30" t="str">
        <f>LEFT(A30, 2)</f>
        <v>12</v>
      </c>
      <c r="I30" s="31" t="s">
        <v>1483</v>
      </c>
      <c r="J30">
        <f>IF(F30*2/5=CEILING(F30*2/5, 1), F30*2, F30*2-1)</f>
        <v>125</v>
      </c>
      <c r="K30">
        <f>D30</f>
        <v>62</v>
      </c>
      <c r="L30" t="e">
        <f>VLOOKUP(A30, 借位!$A$1:$D$50, 4, FALSE)</f>
        <v>#N/A</v>
      </c>
      <c r="M30">
        <v>0</v>
      </c>
      <c r="N30" t="b">
        <f>IF(J30&gt;(K30+M30), TRUE, 0)</f>
        <v>1</v>
      </c>
      <c r="O30">
        <f>K30+M30</f>
        <v>62</v>
      </c>
      <c r="P30" s="24">
        <f>(J30-O30)/J30*100</f>
        <v>50.4</v>
      </c>
      <c r="Q30" t="str">
        <f>"update entityscore set admitted=" &amp; O30 &amp; " ,vacancy=" &amp; J30 &amp; " where entityid = (select id from entity where name like '" &amp; I30 &amp; "') and year=2015;"</f>
        <v>update entityscore set admitted=62 ,vacancy=125 where entityid = (select id from entity where name like '軒尼詩道官立小學（下午）') and year=2015;</v>
      </c>
      <c r="R30" t="str">
        <f>"update entity set admitted=" &amp; O30 &amp; " ,vacancy=" &amp; J30 &amp; " where name = '" &amp; I30 &amp; "';"</f>
        <v>update entity set admitted=62 ,vacancy=125 where name = '軒尼詩道官立小學（下午）';</v>
      </c>
    </row>
    <row r="31" spans="1:18" ht="33.75">
      <c r="A31" s="2">
        <v>1205</v>
      </c>
      <c r="B31" s="6" t="s">
        <v>56</v>
      </c>
      <c r="C31" s="6" t="s">
        <v>1013</v>
      </c>
      <c r="D31" s="3">
        <v>51</v>
      </c>
      <c r="E31" t="str">
        <f>VLOOKUP(C31, 自行Original!$A$1:$C$455, 1, FALSE)</f>
        <v>保良局金銀業貿易場張凝文學校</v>
      </c>
      <c r="F31" s="30">
        <f>VLOOKUP(C31, 自行Original!$A$1:$C$455, 3, FALSE)</f>
        <v>38</v>
      </c>
      <c r="H31" t="str">
        <f>LEFT(A31, 2)</f>
        <v>12</v>
      </c>
      <c r="I31" t="str">
        <f>C31</f>
        <v>保良局金銀業貿易場張凝文學校</v>
      </c>
      <c r="J31">
        <f>IF(F31*2/5=CEILING(F31*2/5, 1), F31*2, F31*2-1)</f>
        <v>75</v>
      </c>
      <c r="K31">
        <f>D31</f>
        <v>51</v>
      </c>
      <c r="L31" t="e">
        <f>VLOOKUP(A31, 借位!$A$1:$D$50, 4, FALSE)</f>
        <v>#N/A</v>
      </c>
      <c r="M31">
        <v>0</v>
      </c>
      <c r="N31" t="b">
        <f>IF(J31&gt;(K31+M31), TRUE, 0)</f>
        <v>1</v>
      </c>
      <c r="O31">
        <f>K31+M31</f>
        <v>51</v>
      </c>
      <c r="P31" s="24">
        <f>(J31-O31)/J31*100</f>
        <v>32</v>
      </c>
      <c r="Q31" t="str">
        <f>"update entityscore set admitted=" &amp; O31 &amp; " ,vacancy=" &amp; J31 &amp; " where entityid = (select id from entity where name like '" &amp; I31 &amp; "') and year=2015;"</f>
        <v>update entityscore set admitted=51 ,vacancy=75 where entityid = (select id from entity where name like '保良局金銀業貿易場張凝文學校') and year=2015;</v>
      </c>
      <c r="R31" t="str">
        <f>"update entity set admitted=" &amp; O31 &amp; " ,vacancy=" &amp; J31 &amp; " where name = '" &amp; I31 &amp; "';"</f>
        <v>update entity set admitted=51 ,vacancy=75 where name = '保良局金銀業貿易場張凝文學校';</v>
      </c>
    </row>
    <row r="32" spans="1:18" ht="33.75">
      <c r="A32" s="2">
        <v>1216</v>
      </c>
      <c r="B32" s="6" t="s">
        <v>67</v>
      </c>
      <c r="C32" s="6" t="s">
        <v>1014</v>
      </c>
      <c r="D32" s="3">
        <v>75</v>
      </c>
      <c r="E32" t="str">
        <f>VLOOKUP(C32, 自行Original!$A$1:$C$455, 1, FALSE)</f>
        <v>官立嘉道理爵士小學</v>
      </c>
      <c r="F32">
        <f>VLOOKUP(C32, 自行Original!$A$1:$C$455, 3, FALSE)</f>
        <v>50</v>
      </c>
      <c r="H32" t="str">
        <f>LEFT(A32, 2)</f>
        <v>12</v>
      </c>
      <c r="I32" t="str">
        <f>C32</f>
        <v>官立嘉道理爵士小學</v>
      </c>
      <c r="J32">
        <f>IF(F32*2/5=CEILING(F32*2/5, 1), F32*2, F32*2-1)</f>
        <v>100</v>
      </c>
      <c r="K32">
        <f>D32</f>
        <v>75</v>
      </c>
      <c r="L32" t="e">
        <f>VLOOKUP(A32, 借位!$A$1:$D$50, 4, FALSE)</f>
        <v>#N/A</v>
      </c>
      <c r="M32">
        <v>0</v>
      </c>
      <c r="N32" t="b">
        <f>IF(J32&gt;(K32+M32), TRUE, 0)</f>
        <v>1</v>
      </c>
      <c r="O32">
        <f>K32+M32</f>
        <v>75</v>
      </c>
      <c r="P32" s="24">
        <f>(J32-O32)/J32*100</f>
        <v>25</v>
      </c>
      <c r="Q32" t="str">
        <f>"update entityscore set admitted=" &amp; O32 &amp; " ,vacancy=" &amp; J32 &amp; " where entityid = (select id from entity where name like '" &amp; I32 &amp; "') and year=2015;"</f>
        <v>update entityscore set admitted=75 ,vacancy=100 where entityid = (select id from entity where name like '官立嘉道理爵士小學') and year=2015;</v>
      </c>
      <c r="R32" t="str">
        <f>"update entity set admitted=" &amp; O32 &amp; " ,vacancy=" &amp; J32 &amp; " where name = '" &amp; I32 &amp; "';"</f>
        <v>update entity set admitted=75 ,vacancy=100 where name = '官立嘉道理爵士小學';</v>
      </c>
    </row>
    <row r="33" spans="1:18" ht="22.5">
      <c r="A33" s="2">
        <v>1203</v>
      </c>
      <c r="B33" s="6" t="s">
        <v>54</v>
      </c>
      <c r="C33" s="6" t="s">
        <v>1016</v>
      </c>
      <c r="D33" s="3">
        <v>40</v>
      </c>
      <c r="E33" t="str">
        <f>VLOOKUP(C33, 自行Original!$A$1:$C$455, 1, FALSE)</f>
        <v>佛教黃焯菴小學</v>
      </c>
      <c r="F33">
        <f>VLOOKUP(C33, 自行Original!$A$1:$C$455, 3, FALSE)</f>
        <v>25</v>
      </c>
      <c r="H33" t="str">
        <f>LEFT(A33, 2)</f>
        <v>12</v>
      </c>
      <c r="I33" t="str">
        <f>C33</f>
        <v>佛教黃焯菴小學</v>
      </c>
      <c r="J33">
        <f>IF(F33*2/5=CEILING(F33*2/5, 1), F33*2, F33*2-1)</f>
        <v>50</v>
      </c>
      <c r="K33">
        <f>D33</f>
        <v>40</v>
      </c>
      <c r="L33" t="e">
        <f>VLOOKUP(A33, 借位!$A$1:$D$50, 4, FALSE)</f>
        <v>#N/A</v>
      </c>
      <c r="M33">
        <v>0</v>
      </c>
      <c r="N33" t="b">
        <f>IF(J33&gt;(K33+M33), TRUE, 0)</f>
        <v>1</v>
      </c>
      <c r="O33">
        <f>K33+M33</f>
        <v>40</v>
      </c>
      <c r="P33" s="24">
        <f>(J33-O33)/J33*100</f>
        <v>20</v>
      </c>
      <c r="Q33" t="str">
        <f>"update entityscore set admitted=" &amp; O33 &amp; " ,vacancy=" &amp; J33 &amp; " where entityid = (select id from entity where name like '" &amp; I33 &amp; "') and year=2015;"</f>
        <v>update entityscore set admitted=40 ,vacancy=50 where entityid = (select id from entity where name like '佛教黃焯菴小學') and year=2015;</v>
      </c>
      <c r="R33" t="str">
        <f>"update entity set admitted=" &amp; O33 &amp; " ,vacancy=" &amp; J33 &amp; " where name = '" &amp; I33 &amp; "';"</f>
        <v>update entity set admitted=40 ,vacancy=50 where name = '佛教黃焯菴小學';</v>
      </c>
    </row>
    <row r="34" spans="1:18" ht="21.75">
      <c r="A34" s="2">
        <v>1404</v>
      </c>
      <c r="B34" s="6" t="s">
        <v>71</v>
      </c>
      <c r="C34" s="6" t="s">
        <v>1445</v>
      </c>
      <c r="D34" s="3">
        <v>19</v>
      </c>
      <c r="E34" t="e">
        <f>VLOOKUP(C34, 自行Original!$A$1:$C$455, 1, FALSE)</f>
        <v>#N/A</v>
      </c>
      <c r="F34">
        <v>30</v>
      </c>
      <c r="H34" t="str">
        <f>LEFT(A34, 2)</f>
        <v>14</v>
      </c>
      <c r="I34" t="str">
        <f>C34</f>
        <v xml:space="preserve">北角衛理上午小學
</v>
      </c>
      <c r="J34">
        <f>IF(F34*2/5=CEILING(F34*2/5, 1), F34*2, F34*2-1)</f>
        <v>60</v>
      </c>
      <c r="K34">
        <f>D34</f>
        <v>19</v>
      </c>
      <c r="L34" t="e">
        <f>VLOOKUP(A34, 借位!$A$1:$D$50, 4, FALSE)</f>
        <v>#N/A</v>
      </c>
      <c r="M34">
        <v>0</v>
      </c>
      <c r="N34" t="b">
        <f>IF(J34&gt;(K34+M34), TRUE, 0)</f>
        <v>1</v>
      </c>
      <c r="O34">
        <f>K34+M34</f>
        <v>19</v>
      </c>
      <c r="P34" s="24">
        <f>(J34-O34)/J34*100</f>
        <v>68.333333333333329</v>
      </c>
      <c r="Q34" t="str">
        <f>"update entityscore set admitted=" &amp; O34 &amp; " ,vacancy=" &amp; J34 &amp; " where entityid = (select id from entity where name like '" &amp; I34 &amp; "') and year=2015;"</f>
        <v>update entityscore set admitted=19 ,vacancy=60 where entityid = (select id from entity where name like '北角衛理上午小學
') and year=2015;</v>
      </c>
      <c r="R34" t="str">
        <f>"update entity set admitted=" &amp; O34 &amp; " ,vacancy=" &amp; J34 &amp; " where name = '" &amp; I34 &amp; "';"</f>
        <v>update entity set admitted=19 ,vacancy=60 where name = '北角衛理上午小學
';</v>
      </c>
    </row>
    <row r="35" spans="1:18" ht="22.5">
      <c r="A35" s="2">
        <v>1401</v>
      </c>
      <c r="B35" s="6" t="s">
        <v>68</v>
      </c>
      <c r="C35" s="6" t="s">
        <v>1022</v>
      </c>
      <c r="D35" s="3">
        <v>70</v>
      </c>
      <c r="E35" t="str">
        <f>VLOOKUP(C35, 自行Original!$A$1:$C$455, 1, FALSE)</f>
        <v>北角官立小學</v>
      </c>
      <c r="F35">
        <f>VLOOKUP(C35, 自行Original!$A$1:$C$455, 3, FALSE)</f>
        <v>75</v>
      </c>
      <c r="H35" t="str">
        <f>LEFT(A35, 2)</f>
        <v>14</v>
      </c>
      <c r="I35" t="str">
        <f>C35</f>
        <v>北角官立小學</v>
      </c>
      <c r="J35">
        <f>IF(F35*2/5=CEILING(F35*2/5, 1), F35*2, F35*2-1)</f>
        <v>150</v>
      </c>
      <c r="K35">
        <f>D35</f>
        <v>70</v>
      </c>
      <c r="L35" t="e">
        <f>VLOOKUP(A35, 借位!$A$1:$D$50, 4, FALSE)</f>
        <v>#N/A</v>
      </c>
      <c r="M35">
        <v>0</v>
      </c>
      <c r="N35" t="b">
        <f>IF(J35&gt;(K35+M35), TRUE, 0)</f>
        <v>1</v>
      </c>
      <c r="O35">
        <f>K35+M35</f>
        <v>70</v>
      </c>
      <c r="P35" s="24">
        <f>(J35-O35)/J35*100</f>
        <v>53.333333333333336</v>
      </c>
      <c r="Q35" t="str">
        <f>"update entityscore set admitted=" &amp; O35 &amp; " ,vacancy=" &amp; J35 &amp; " where entityid = (select id from entity where name like '" &amp; I35 &amp; "') and year=2015;"</f>
        <v>update entityscore set admitted=70 ,vacancy=150 where entityid = (select id from entity where name like '北角官立小學') and year=2015;</v>
      </c>
      <c r="R35" t="str">
        <f>"update entity set admitted=" &amp; O35 &amp; " ,vacancy=" &amp; J35 &amp; " where name = '" &amp; I35 &amp; "';"</f>
        <v>update entity set admitted=70 ,vacancy=150 where name = '北角官立小學';</v>
      </c>
    </row>
    <row r="36" spans="1:18" ht="21.75">
      <c r="A36" s="2">
        <v>1405</v>
      </c>
      <c r="B36" s="6" t="s">
        <v>72</v>
      </c>
      <c r="C36" s="6" t="s">
        <v>1446</v>
      </c>
      <c r="D36" s="3">
        <v>28</v>
      </c>
      <c r="E36" t="e">
        <f>VLOOKUP(C36, 自行Original!$A$1:$C$455, 1, FALSE)</f>
        <v>#N/A</v>
      </c>
      <c r="F36">
        <v>30</v>
      </c>
      <c r="H36" t="str">
        <f>LEFT(A36, 2)</f>
        <v>14</v>
      </c>
      <c r="I36" t="str">
        <f>C36</f>
        <v xml:space="preserve">北角衛理下午小學
</v>
      </c>
      <c r="J36">
        <f>IF(F36*2/5=CEILING(F36*2/5, 1), F36*2, F36*2-1)</f>
        <v>60</v>
      </c>
      <c r="K36">
        <f>D36</f>
        <v>28</v>
      </c>
      <c r="L36" t="e">
        <f>VLOOKUP(A36, 借位!$A$1:$D$50, 4, FALSE)</f>
        <v>#N/A</v>
      </c>
      <c r="M36">
        <v>0</v>
      </c>
      <c r="N36" t="b">
        <f>IF(J36&gt;(K36+M36), TRUE, 0)</f>
        <v>1</v>
      </c>
      <c r="O36">
        <f>K36+M36</f>
        <v>28</v>
      </c>
      <c r="P36" s="24">
        <f>(J36-O36)/J36*100</f>
        <v>53.333333333333336</v>
      </c>
      <c r="Q36" t="str">
        <f>"update entityscore set admitted=" &amp; O36 &amp; " ,vacancy=" &amp; J36 &amp; " where entityid = (select id from entity where name like '" &amp; I36 &amp; "') and year=2015;"</f>
        <v>update entityscore set admitted=28 ,vacancy=60 where entityid = (select id from entity where name like '北角衛理下午小學
') and year=2015;</v>
      </c>
      <c r="R36" t="str">
        <f>"update entity set admitted=" &amp; O36 &amp; " ,vacancy=" &amp; J36 &amp; " where name = '" &amp; I36 &amp; "';"</f>
        <v>update entity set admitted=28 ,vacancy=60 where name = '北角衛理下午小學
';</v>
      </c>
    </row>
    <row r="37" spans="1:18" ht="22.5">
      <c r="A37" s="2">
        <v>1408</v>
      </c>
      <c r="B37" s="6" t="s">
        <v>75</v>
      </c>
      <c r="C37" s="6" t="s">
        <v>1028</v>
      </c>
      <c r="D37" s="3">
        <v>56</v>
      </c>
      <c r="E37" t="str">
        <f>VLOOKUP(C37, 自行Original!$A$1:$C$455, 1, FALSE)</f>
        <v>滬江小學</v>
      </c>
      <c r="F37">
        <f>VLOOKUP(C37, 自行Original!$A$1:$C$455, 3, FALSE)</f>
        <v>60</v>
      </c>
      <c r="H37" t="str">
        <f>LEFT(A37, 2)</f>
        <v>14</v>
      </c>
      <c r="I37" t="str">
        <f>C37</f>
        <v>滬江小學</v>
      </c>
      <c r="J37">
        <f>IF(F37*2/5=CEILING(F37*2/5, 1), F37*2, F37*2-1)</f>
        <v>120</v>
      </c>
      <c r="K37">
        <f>D37</f>
        <v>56</v>
      </c>
      <c r="L37" t="e">
        <f>VLOOKUP(A37, 借位!$A$1:$D$50, 4, FALSE)</f>
        <v>#N/A</v>
      </c>
      <c r="M37">
        <v>0</v>
      </c>
      <c r="N37" t="b">
        <f>IF(J37&gt;(K37+M37), TRUE, 0)</f>
        <v>1</v>
      </c>
      <c r="O37">
        <f>K37+M37</f>
        <v>56</v>
      </c>
      <c r="P37" s="24">
        <f>(J37-O37)/J37*100</f>
        <v>53.333333333333336</v>
      </c>
      <c r="Q37" t="str">
        <f>"update entityscore set admitted=" &amp; O37 &amp; " ,vacancy=" &amp; J37 &amp; " where entityid = (select id from entity where name like '" &amp; I37 &amp; "') and year=2015;"</f>
        <v>update entityscore set admitted=56 ,vacancy=120 where entityid = (select id from entity where name like '滬江小學') and year=2015;</v>
      </c>
      <c r="R37" t="str">
        <f>"update entity set admitted=" &amp; O37 &amp; " ,vacancy=" &amp; J37 &amp; " where name = '" &amp; I37 &amp; "';"</f>
        <v>update entity set admitted=56 ,vacancy=120 where name = '滬江小學';</v>
      </c>
    </row>
    <row r="38" spans="1:18" ht="22.5">
      <c r="A38" s="2">
        <v>1409</v>
      </c>
      <c r="B38" s="6" t="s">
        <v>76</v>
      </c>
      <c r="C38" s="6" t="s">
        <v>1027</v>
      </c>
      <c r="D38" s="3">
        <v>56</v>
      </c>
      <c r="E38" t="str">
        <f>VLOOKUP(C38, 自行Original!$A$1:$C$455, 1, FALSE)</f>
        <v>聖公會聖米迦勒小學</v>
      </c>
      <c r="F38" s="30">
        <f>VLOOKUP(C38, 自行Original!$A$1:$C$455, 3, FALSE)</f>
        <v>60</v>
      </c>
      <c r="H38" t="str">
        <f>LEFT(A38, 2)</f>
        <v>14</v>
      </c>
      <c r="I38" t="str">
        <f>C38</f>
        <v>聖公會聖米迦勒小學</v>
      </c>
      <c r="J38">
        <f>IF(F38*2/5=CEILING(F38*2/5, 1), F38*2, F38*2-1)</f>
        <v>120</v>
      </c>
      <c r="K38">
        <f>D38</f>
        <v>56</v>
      </c>
      <c r="L38" t="e">
        <f>VLOOKUP(A38, 借位!$A$1:$D$50, 4, FALSE)</f>
        <v>#N/A</v>
      </c>
      <c r="M38">
        <v>0</v>
      </c>
      <c r="N38" t="b">
        <f>IF(J38&gt;(K38+M38), TRUE, 0)</f>
        <v>1</v>
      </c>
      <c r="O38">
        <f>K38+M38</f>
        <v>56</v>
      </c>
      <c r="P38" s="24">
        <f>(J38-O38)/J38*100</f>
        <v>53.333333333333336</v>
      </c>
      <c r="Q38" t="str">
        <f>"update entityscore set admitted=" &amp; O38 &amp; " ,vacancy=" &amp; J38 &amp; " where entityid = (select id from entity where name like '" &amp; I38 &amp; "') and year=2015;"</f>
        <v>update entityscore set admitted=56 ,vacancy=120 where entityid = (select id from entity where name like '聖公會聖米迦勒小學') and year=2015;</v>
      </c>
      <c r="R38" t="str">
        <f>"update entity set admitted=" &amp; O38 &amp; " ,vacancy=" &amp; J38 &amp; " where name = '" &amp; I38 &amp; "';"</f>
        <v>update entity set admitted=56 ,vacancy=120 where name = '聖公會聖米迦勒小學';</v>
      </c>
    </row>
    <row r="39" spans="1:18">
      <c r="A39" s="2">
        <v>1407</v>
      </c>
      <c r="B39" s="9" t="s">
        <v>74</v>
      </c>
      <c r="C39" s="9" t="s">
        <v>1029</v>
      </c>
      <c r="D39" s="3">
        <v>59</v>
      </c>
      <c r="E39" t="str">
        <f>VLOOKUP(C39, 自行Original!$A$1:$C$455, 1, FALSE)</f>
        <v>太古小學</v>
      </c>
      <c r="F39">
        <f>VLOOKUP(C39, 自行Original!$A$1:$C$455, 3, FALSE)</f>
        <v>63</v>
      </c>
      <c r="H39" t="str">
        <f>LEFT(A39, 2)</f>
        <v>14</v>
      </c>
      <c r="I39" t="str">
        <f>C39</f>
        <v>太古小學</v>
      </c>
      <c r="J39">
        <f>IF(F39*2/5=CEILING(F39*2/5, 1), F39*2, F39*2-1)</f>
        <v>125</v>
      </c>
      <c r="K39">
        <f>D39</f>
        <v>59</v>
      </c>
      <c r="L39" t="e">
        <f>VLOOKUP(A39, 借位!$A$1:$D$50, 4, FALSE)</f>
        <v>#N/A</v>
      </c>
      <c r="M39">
        <v>0</v>
      </c>
      <c r="N39" t="b">
        <f>IF(J39&gt;(K39+M39), TRUE, 0)</f>
        <v>1</v>
      </c>
      <c r="O39">
        <f>K39+M39</f>
        <v>59</v>
      </c>
      <c r="P39" s="24">
        <f>(J39-O39)/J39*100</f>
        <v>52.800000000000004</v>
      </c>
      <c r="Q39" t="str">
        <f>"update entityscore set admitted=" &amp; O39 &amp; " ,vacancy=" &amp; J39 &amp; " where entityid = (select id from entity where name like '" &amp; I39 &amp; "') and year=2015;"</f>
        <v>update entityscore set admitted=59 ,vacancy=125 where entityid = (select id from entity where name like '太古小學') and year=2015;</v>
      </c>
      <c r="R39" t="str">
        <f>"update entity set admitted=" &amp; O39 &amp; " ,vacancy=" &amp; J39 &amp; " where name = '" &amp; I39 &amp; "';"</f>
        <v>update entity set admitted=59 ,vacancy=125 where name = '太古小學';</v>
      </c>
    </row>
    <row r="40" spans="1:18" ht="22.5">
      <c r="A40" s="2">
        <v>1411</v>
      </c>
      <c r="B40" s="6" t="s">
        <v>78</v>
      </c>
      <c r="C40" s="6" t="s">
        <v>1023</v>
      </c>
      <c r="D40" s="3">
        <v>48</v>
      </c>
      <c r="E40" t="str">
        <f>VLOOKUP(C40, 自行Original!$A$1:$C$455, 1, FALSE)</f>
        <v>北角循道學校</v>
      </c>
      <c r="F40">
        <f>VLOOKUP(C40, 自行Original!$A$1:$C$455, 3, FALSE)</f>
        <v>50</v>
      </c>
      <c r="H40" t="str">
        <f>LEFT(A40, 2)</f>
        <v>14</v>
      </c>
      <c r="I40" t="str">
        <f>C40</f>
        <v>北角循道學校</v>
      </c>
      <c r="J40">
        <f>IF(F40*2/5=CEILING(F40*2/5, 1), F40*2, F40*2-1)</f>
        <v>100</v>
      </c>
      <c r="K40">
        <f>D40</f>
        <v>48</v>
      </c>
      <c r="L40" t="e">
        <f>VLOOKUP(A40, 借位!$A$1:$D$50, 4, FALSE)</f>
        <v>#N/A</v>
      </c>
      <c r="M40">
        <v>0</v>
      </c>
      <c r="N40" t="b">
        <f>IF(J40&gt;(K40+M40), TRUE, 0)</f>
        <v>1</v>
      </c>
      <c r="O40">
        <f>K40+M40</f>
        <v>48</v>
      </c>
      <c r="P40" s="24">
        <f>(J40-O40)/J40*100</f>
        <v>52</v>
      </c>
      <c r="Q40" t="str">
        <f>"update entityscore set admitted=" &amp; O40 &amp; " ,vacancy=" &amp; J40 &amp; " where entityid = (select id from entity where name like '" &amp; I40 &amp; "') and year=2015;"</f>
        <v>update entityscore set admitted=48 ,vacancy=100 where entityid = (select id from entity where name like '北角循道學校') and year=2015;</v>
      </c>
      <c r="R40" t="str">
        <f>"update entity set admitted=" &amp; O40 &amp; " ,vacancy=" &amp; J40 &amp; " where name = '" &amp; I40 &amp; "';"</f>
        <v>update entity set admitted=48 ,vacancy=100 where name = '北角循道學校';</v>
      </c>
    </row>
    <row r="41" spans="1:18" ht="22.5">
      <c r="A41" s="2">
        <v>1412</v>
      </c>
      <c r="B41" s="6" t="s">
        <v>79</v>
      </c>
      <c r="C41" s="6" t="s">
        <v>1031</v>
      </c>
      <c r="D41" s="3">
        <v>50</v>
      </c>
      <c r="E41" t="str">
        <f>VLOOKUP(C41, 自行Original!$A$1:$C$455, 1, FALSE)</f>
        <v>丹拿山循道學校</v>
      </c>
      <c r="F41">
        <f>VLOOKUP(C41, 自行Original!$A$1:$C$455, 3, FALSE)</f>
        <v>50</v>
      </c>
      <c r="H41" t="str">
        <f>LEFT(A41, 2)</f>
        <v>14</v>
      </c>
      <c r="I41" t="str">
        <f>C41</f>
        <v>丹拿山循道學校</v>
      </c>
      <c r="J41">
        <f>IF(F41*2/5=CEILING(F41*2/5, 1), F41*2, F41*2-1)</f>
        <v>100</v>
      </c>
      <c r="K41">
        <f>D41</f>
        <v>50</v>
      </c>
      <c r="L41" t="e">
        <f>VLOOKUP(A41, 借位!$A$1:$D$50, 4, FALSE)</f>
        <v>#N/A</v>
      </c>
      <c r="M41">
        <v>0</v>
      </c>
      <c r="N41" t="b">
        <f>IF(J41&gt;(K41+M41), TRUE, 0)</f>
        <v>1</v>
      </c>
      <c r="O41">
        <f>K41+M41</f>
        <v>50</v>
      </c>
      <c r="P41" s="24">
        <f>(J41-O41)/J41*100</f>
        <v>50</v>
      </c>
      <c r="Q41" t="str">
        <f>"update entityscore set admitted=" &amp; O41 &amp; " ,vacancy=" &amp; J41 &amp; " where entityid = (select id from entity where name like '" &amp; I41 &amp; "') and year=2015;"</f>
        <v>update entityscore set admitted=50 ,vacancy=100 where entityid = (select id from entity where name like '丹拿山循道學校') and year=2015;</v>
      </c>
      <c r="R41" t="str">
        <f>"update entity set admitted=" &amp; O41 &amp; " ,vacancy=" &amp; J41 &amp; " where name = '" &amp; I41 &amp; "';"</f>
        <v>update entity set admitted=50 ,vacancy=100 where name = '丹拿山循道學校';</v>
      </c>
    </row>
    <row r="42" spans="1:18" ht="22.5">
      <c r="A42" s="2">
        <v>1403</v>
      </c>
      <c r="B42" s="6" t="s">
        <v>70</v>
      </c>
      <c r="C42" s="6" t="s">
        <v>1025</v>
      </c>
      <c r="D42" s="3">
        <v>92</v>
      </c>
      <c r="E42" t="str">
        <f>VLOOKUP(C42, 自行Original!$A$1:$C$455, 1, FALSE)</f>
        <v>香港嘉諾撒學校</v>
      </c>
      <c r="F42">
        <f>VLOOKUP(C42, 自行Original!$A$1:$C$455, 3, FALSE)</f>
        <v>90</v>
      </c>
      <c r="H42" t="str">
        <f>LEFT(A42, 2)</f>
        <v>14</v>
      </c>
      <c r="I42" t="str">
        <f>C42</f>
        <v>香港嘉諾撒學校</v>
      </c>
      <c r="J42">
        <f>IF(F42*2/5=CEILING(F42*2/5, 1), F42*2, F42*2-1)</f>
        <v>180</v>
      </c>
      <c r="K42">
        <f>D42</f>
        <v>92</v>
      </c>
      <c r="L42" t="e">
        <f>VLOOKUP(A42, 借位!$A$1:$D$50, 4, FALSE)</f>
        <v>#N/A</v>
      </c>
      <c r="M42">
        <v>0</v>
      </c>
      <c r="N42" t="b">
        <f>IF(J42&gt;(K42+M42), TRUE, 0)</f>
        <v>1</v>
      </c>
      <c r="O42">
        <f>K42+M42</f>
        <v>92</v>
      </c>
      <c r="P42" s="24">
        <f>(J42-O42)/J42*100</f>
        <v>48.888888888888886</v>
      </c>
      <c r="Q42" t="str">
        <f>"update entityscore set admitted=" &amp; O42 &amp; " ,vacancy=" &amp; J42 &amp; " where entityid = (select id from entity where name like '" &amp; I42 &amp; "') and year=2015;"</f>
        <v>update entityscore set admitted=92 ,vacancy=180 where entityid = (select id from entity where name like '香港嘉諾撒學校') and year=2015;</v>
      </c>
      <c r="R42" t="str">
        <f>"update entity set admitted=" &amp; O42 &amp; " ,vacancy=" &amp; J42 &amp; " where name = '" &amp; I42 &amp; "';"</f>
        <v>update entity set admitted=92 ,vacancy=180 where name = '香港嘉諾撒學校';</v>
      </c>
    </row>
    <row r="43" spans="1:18" ht="33.75">
      <c r="A43" s="2">
        <v>1410</v>
      </c>
      <c r="B43" s="6" t="s">
        <v>77</v>
      </c>
      <c r="C43" s="6" t="s">
        <v>1024</v>
      </c>
      <c r="D43" s="3">
        <v>57</v>
      </c>
      <c r="E43" t="str">
        <f>VLOOKUP(C43, 自行Original!$A$1:$C$455, 1, FALSE)</f>
        <v>佛教中華康山學校</v>
      </c>
      <c r="F43">
        <f>VLOOKUP(C43, 自行Original!$A$1:$C$455, 3, FALSE)</f>
        <v>50</v>
      </c>
      <c r="H43" t="str">
        <f>LEFT(A43, 2)</f>
        <v>14</v>
      </c>
      <c r="I43" t="str">
        <f>C43</f>
        <v>佛教中華康山學校</v>
      </c>
      <c r="J43">
        <f>IF(F43*2/5=CEILING(F43*2/5, 1), F43*2, F43*2-1)</f>
        <v>100</v>
      </c>
      <c r="K43">
        <f>D43</f>
        <v>57</v>
      </c>
      <c r="L43" t="e">
        <f>VLOOKUP(A43, 借位!$A$1:$D$50, 4, FALSE)</f>
        <v>#N/A</v>
      </c>
      <c r="M43">
        <v>0</v>
      </c>
      <c r="N43" t="b">
        <f>IF(J43&gt;(K43+M43), TRUE, 0)</f>
        <v>1</v>
      </c>
      <c r="O43">
        <f>K43+M43</f>
        <v>57</v>
      </c>
      <c r="P43" s="24">
        <f>(J43-O43)/J43*100</f>
        <v>43</v>
      </c>
      <c r="Q43" t="str">
        <f>"update entityscore set admitted=" &amp; O43 &amp; " ,vacancy=" &amp; J43 &amp; " where entityid = (select id from entity where name like '" &amp; I43 &amp; "') and year=2015;"</f>
        <v>update entityscore set admitted=57 ,vacancy=100 where entityid = (select id from entity where name like '佛教中華康山學校') and year=2015;</v>
      </c>
      <c r="R43" t="str">
        <f>"update entity set admitted=" &amp; O43 &amp; " ,vacancy=" &amp; J43 &amp; " where name = '" &amp; I43 &amp; "';"</f>
        <v>update entity set admitted=57 ,vacancy=100 where name = '佛教中華康山學校';</v>
      </c>
    </row>
    <row r="44" spans="1:18" ht="33.75">
      <c r="A44" s="2">
        <v>1402</v>
      </c>
      <c r="B44" s="6" t="s">
        <v>69</v>
      </c>
      <c r="C44" s="6" t="s">
        <v>1030</v>
      </c>
      <c r="D44" s="3">
        <v>68</v>
      </c>
      <c r="E44" t="str">
        <f>VLOOKUP(C44, 自行Original!$A$1:$C$455, 1, FALSE)</f>
        <v>北角官立小學（雲景道）</v>
      </c>
      <c r="F44">
        <f>VLOOKUP(C44, 自行Original!$A$1:$C$455, 3, FALSE)</f>
        <v>50</v>
      </c>
      <c r="H44" t="str">
        <f>LEFT(A44, 2)</f>
        <v>14</v>
      </c>
      <c r="I44" t="str">
        <f>C44</f>
        <v>北角官立小學（雲景道）</v>
      </c>
      <c r="J44">
        <f>IF(F44*2/5=CEILING(F44*2/5, 1), F44*2, F44*2-1)</f>
        <v>100</v>
      </c>
      <c r="K44">
        <f>D44</f>
        <v>68</v>
      </c>
      <c r="L44" t="e">
        <f>VLOOKUP(A44, 借位!$A$1:$D$50, 4, FALSE)</f>
        <v>#N/A</v>
      </c>
      <c r="M44">
        <v>0</v>
      </c>
      <c r="N44" t="b">
        <f>IF(J44&gt;(K44+M44), TRUE, 0)</f>
        <v>1</v>
      </c>
      <c r="O44">
        <f>K44+M44</f>
        <v>68</v>
      </c>
      <c r="P44" s="24">
        <f>(J44-O44)/J44*100</f>
        <v>32</v>
      </c>
      <c r="Q44" t="str">
        <f>"update entityscore set admitted=" &amp; O44 &amp; " ,vacancy=" &amp; J44 &amp; " where entityid = (select id from entity where name like '" &amp; I44 &amp; "') and year=2015;"</f>
        <v>update entityscore set admitted=68 ,vacancy=100 where entityid = (select id from entity where name like '北角官立小學（雲景道）') and year=2015;</v>
      </c>
      <c r="R44" t="str">
        <f>"update entity set admitted=" &amp; O44 &amp; " ,vacancy=" &amp; J44 &amp; " where name = '" &amp; I44 &amp; "';"</f>
        <v>update entity set admitted=68 ,vacancy=100 where name = '北角官立小學（雲景道）';</v>
      </c>
    </row>
    <row r="45" spans="1:18" ht="22.5">
      <c r="A45" s="2">
        <v>1406</v>
      </c>
      <c r="B45" s="8" t="s">
        <v>73</v>
      </c>
      <c r="C45" s="8" t="s">
        <v>1436</v>
      </c>
      <c r="D45" s="3">
        <v>60</v>
      </c>
      <c r="E45" t="e">
        <f>VLOOKUP(C45, 自行Original!$A$1:$C$455, 1, FALSE)</f>
        <v>#N/A</v>
      </c>
      <c r="F45">
        <v>38</v>
      </c>
      <c r="H45" t="str">
        <f>LEFT(A45, 2)</f>
        <v>14</v>
      </c>
      <c r="I45" s="31" t="s">
        <v>1487</v>
      </c>
      <c r="J45">
        <f>IF(F45*2/5=CEILING(F45*2/5, 1), F45*2, F45*2-1)</f>
        <v>75</v>
      </c>
      <c r="K45">
        <f>D45</f>
        <v>60</v>
      </c>
      <c r="L45" t="e">
        <f>VLOOKUP(A45, 借位!$A$1:$D$50, 4, FALSE)</f>
        <v>#N/A</v>
      </c>
      <c r="M45">
        <v>0</v>
      </c>
      <c r="N45" t="b">
        <f>IF(J45&gt;(K45+M45), TRUE, 0)</f>
        <v>1</v>
      </c>
      <c r="O45">
        <f>K45+M45</f>
        <v>60</v>
      </c>
      <c r="P45" s="24">
        <f>(J45-O45)/J45*100</f>
        <v>20</v>
      </c>
      <c r="Q45" t="str">
        <f>"update entityscore set admitted=" &amp; O45 &amp; " ,vacancy=" &amp; J45 &amp; " where entityid = (select id from entity where name like '" &amp; I45 &amp; "') and year=2015;"</f>
        <v>update entityscore set admitted=60 ,vacancy=75 where entityid = (select id from entity where name like '啟基學校（港島）') and year=2015;</v>
      </c>
      <c r="R45" t="str">
        <f>"update entity set admitted=" &amp; O45 &amp; " ,vacancy=" &amp; J45 &amp; " where name = '" &amp; I45 &amp; "';"</f>
        <v>update entity set admitted=60 ,vacancy=75 where name = '啟基學校（港島）';</v>
      </c>
    </row>
    <row r="46" spans="1:18" ht="22.5">
      <c r="A46" s="2">
        <v>1611</v>
      </c>
      <c r="B46" s="6" t="s">
        <v>90</v>
      </c>
      <c r="C46" s="6" t="s">
        <v>1034</v>
      </c>
      <c r="D46" s="3">
        <v>53</v>
      </c>
      <c r="E46" t="str">
        <f>VLOOKUP(C46, 自行Original!$A$1:$C$455, 1, FALSE)</f>
        <v>中華基督教會基灣小學</v>
      </c>
      <c r="F46">
        <f>VLOOKUP(C46, 自行Original!$A$1:$C$455, 3, FALSE)</f>
        <v>60</v>
      </c>
      <c r="H46" t="str">
        <f>LEFT(A46, 2)</f>
        <v>16</v>
      </c>
      <c r="I46" t="str">
        <f>C46</f>
        <v>中華基督教會基灣小學</v>
      </c>
      <c r="J46">
        <f>IF(F46*2/5=CEILING(F46*2/5, 1), F46*2, F46*2-1)</f>
        <v>120</v>
      </c>
      <c r="K46">
        <f>D46</f>
        <v>53</v>
      </c>
      <c r="L46" t="e">
        <f>VLOOKUP(A46, 借位!$A$1:$D$50, 4, FALSE)</f>
        <v>#N/A</v>
      </c>
      <c r="M46">
        <v>0</v>
      </c>
      <c r="N46" t="b">
        <f>IF(J46&gt;(K46+M46), TRUE, 0)</f>
        <v>1</v>
      </c>
      <c r="O46">
        <f>K46+M46</f>
        <v>53</v>
      </c>
      <c r="P46" s="24">
        <f>(J46-O46)/J46*100</f>
        <v>55.833333333333336</v>
      </c>
      <c r="Q46" t="str">
        <f>"update entityscore set admitted=" &amp; O46 &amp; " ,vacancy=" &amp; J46 &amp; " where entityid = (select id from entity where name like '" &amp; I46 &amp; "') and year=2015;"</f>
        <v>update entityscore set admitted=53 ,vacancy=120 where entityid = (select id from entity where name like '中華基督教會基灣小學') and year=2015;</v>
      </c>
      <c r="R46" t="str">
        <f>"update entity set admitted=" &amp; O46 &amp; " ,vacancy=" &amp; J46 &amp; " where name = '" &amp; I46 &amp; "';"</f>
        <v>update entity set admitted=53 ,vacancy=120 where name = '中華基督教會基灣小學';</v>
      </c>
    </row>
    <row r="47" spans="1:18" ht="33.75">
      <c r="A47" s="2">
        <v>1602</v>
      </c>
      <c r="B47" s="6" t="s">
        <v>81</v>
      </c>
      <c r="C47" s="6" t="s">
        <v>1045</v>
      </c>
      <c r="D47" s="3">
        <v>54</v>
      </c>
      <c r="E47" t="str">
        <f>VLOOKUP(C47, 自行Original!$A$1:$C$455, 1, FALSE)</f>
        <v>聖公會柴灣聖米迦勒小學</v>
      </c>
      <c r="F47">
        <f>VLOOKUP(C47, 自行Original!$A$1:$C$455, 3, FALSE)</f>
        <v>60</v>
      </c>
      <c r="H47" t="str">
        <f>LEFT(A47, 2)</f>
        <v>16</v>
      </c>
      <c r="I47" t="str">
        <f>C47</f>
        <v>聖公會柴灣聖米迦勒小學</v>
      </c>
      <c r="J47">
        <f>IF(F47*2/5=CEILING(F47*2/5, 1), F47*2, F47*2-1)</f>
        <v>120</v>
      </c>
      <c r="K47">
        <f>D47</f>
        <v>54</v>
      </c>
      <c r="L47" t="e">
        <f>VLOOKUP(A47, 借位!$A$1:$D$50, 4, FALSE)</f>
        <v>#N/A</v>
      </c>
      <c r="M47">
        <v>0</v>
      </c>
      <c r="N47" t="b">
        <f>IF(J47&gt;(K47+M47), TRUE, 0)</f>
        <v>1</v>
      </c>
      <c r="O47">
        <f>K47+M47</f>
        <v>54</v>
      </c>
      <c r="P47" s="24">
        <f>(J47-O47)/J47*100</f>
        <v>55.000000000000007</v>
      </c>
      <c r="Q47" t="str">
        <f>"update entityscore set admitted=" &amp; O47 &amp; " ,vacancy=" &amp; J47 &amp; " where entityid = (select id from entity where name like '" &amp; I47 &amp; "') and year=2015;"</f>
        <v>update entityscore set admitted=54 ,vacancy=120 where entityid = (select id from entity where name like '聖公會柴灣聖米迦勒小學') and year=2015;</v>
      </c>
      <c r="R47" t="str">
        <f>"update entity set admitted=" &amp; O47 &amp; " ,vacancy=" &amp; J47 &amp; " where name = '" &amp; I47 &amp; "';"</f>
        <v>update entity set admitted=54 ,vacancy=120 where name = '聖公會柴灣聖米迦勒小學';</v>
      </c>
    </row>
    <row r="48" spans="1:18" ht="22.5">
      <c r="A48" s="2">
        <v>1609</v>
      </c>
      <c r="B48" s="6" t="s">
        <v>88</v>
      </c>
      <c r="C48" s="6" t="s">
        <v>1043</v>
      </c>
      <c r="D48" s="3">
        <v>58</v>
      </c>
      <c r="E48" t="str">
        <f>VLOOKUP(C48, 自行Original!$A$1:$C$455, 1, FALSE)</f>
        <v>培僑小學</v>
      </c>
      <c r="F48">
        <f>VLOOKUP(C48, 自行Original!$A$1:$C$455, 3, FALSE)</f>
        <v>63</v>
      </c>
      <c r="H48" t="str">
        <f>LEFT(A48, 2)</f>
        <v>16</v>
      </c>
      <c r="I48" t="str">
        <f>C48</f>
        <v>培僑小學</v>
      </c>
      <c r="J48">
        <f>IF(F48*2/5=CEILING(F48*2/5, 1), F48*2, F48*2-1)</f>
        <v>125</v>
      </c>
      <c r="K48">
        <f>D48</f>
        <v>58</v>
      </c>
      <c r="L48" t="e">
        <f>VLOOKUP(A48, 借位!$A$1:$D$50, 4, FALSE)</f>
        <v>#N/A</v>
      </c>
      <c r="M48">
        <v>0</v>
      </c>
      <c r="N48" t="b">
        <f>IF(J48&gt;(K48+M48), TRUE, 0)</f>
        <v>1</v>
      </c>
      <c r="O48">
        <f>K48+M48</f>
        <v>58</v>
      </c>
      <c r="P48" s="24">
        <f>(J48-O48)/J48*100</f>
        <v>53.6</v>
      </c>
      <c r="Q48" t="str">
        <f>"update entityscore set admitted=" &amp; O48 &amp; " ,vacancy=" &amp; J48 &amp; " where entityid = (select id from entity where name like '" &amp; I48 &amp; "') and year=2015;"</f>
        <v>update entityscore set admitted=58 ,vacancy=125 where entityid = (select id from entity where name like '培僑小學') and year=2015;</v>
      </c>
      <c r="R48" t="str">
        <f>"update entity set admitted=" &amp; O48 &amp; " ,vacancy=" &amp; J48 &amp; " where name = '" &amp; I48 &amp; "';"</f>
        <v>update entity set admitted=58 ,vacancy=125 where name = '培僑小學';</v>
      </c>
    </row>
    <row r="49" spans="1:18" ht="33.75">
      <c r="A49" s="2">
        <v>1610</v>
      </c>
      <c r="B49" s="6" t="s">
        <v>89</v>
      </c>
      <c r="C49" s="6" t="s">
        <v>1044</v>
      </c>
      <c r="D49" s="3">
        <v>56</v>
      </c>
      <c r="E49" t="str">
        <f>VLOOKUP(C49, 自行Original!$A$1:$C$455, 1, FALSE)</f>
        <v>中華基督教會基灣小學（愛蝶灣）</v>
      </c>
      <c r="F49">
        <f>VLOOKUP(C49, 自行Original!$A$1:$C$455, 3, FALSE)</f>
        <v>60</v>
      </c>
      <c r="H49" t="str">
        <f>LEFT(A49, 2)</f>
        <v>16</v>
      </c>
      <c r="I49" t="str">
        <f>C49</f>
        <v>中華基督教會基灣小學（愛蝶灣）</v>
      </c>
      <c r="J49">
        <f>IF(F49*2/5=CEILING(F49*2/5, 1), F49*2, F49*2-1)</f>
        <v>120</v>
      </c>
      <c r="K49">
        <f>D49</f>
        <v>56</v>
      </c>
      <c r="L49" t="e">
        <f>VLOOKUP(A49, 借位!$A$1:$D$50, 4, FALSE)</f>
        <v>#N/A</v>
      </c>
      <c r="M49">
        <v>0</v>
      </c>
      <c r="N49" t="b">
        <f>IF(J49&gt;(K49+M49), TRUE, 0)</f>
        <v>1</v>
      </c>
      <c r="O49">
        <f>K49+M49</f>
        <v>56</v>
      </c>
      <c r="P49" s="24">
        <f>(J49-O49)/J49*100</f>
        <v>53.333333333333336</v>
      </c>
      <c r="Q49" t="str">
        <f>"update entityscore set admitted=" &amp; O49 &amp; " ,vacancy=" &amp; J49 &amp; " where entityid = (select id from entity where name like '" &amp; I49 &amp; "') and year=2015;"</f>
        <v>update entityscore set admitted=56 ,vacancy=120 where entityid = (select id from entity where name like '中華基督教會基灣小學（愛蝶灣）') and year=2015;</v>
      </c>
      <c r="R49" t="str">
        <f>"update entity set admitted=" &amp; O49 &amp; " ,vacancy=" &amp; J49 &amp; " where name = '" &amp; I49 &amp; "';"</f>
        <v>update entity set admitted=56 ,vacancy=120 where name = '中華基督教會基灣小學（愛蝶灣）';</v>
      </c>
    </row>
    <row r="50" spans="1:18" ht="22.5">
      <c r="A50" s="2">
        <v>1605</v>
      </c>
      <c r="B50" s="6" t="s">
        <v>84</v>
      </c>
      <c r="C50" s="6" t="s">
        <v>1037</v>
      </c>
      <c r="D50" s="3">
        <v>47</v>
      </c>
      <c r="E50" t="str">
        <f>VLOOKUP(C50, 自行Original!$A$1:$C$455, 1, FALSE)</f>
        <v>筲箕灣崇真學校</v>
      </c>
      <c r="F50">
        <f>VLOOKUP(C50, 自行Original!$A$1:$C$455, 3, FALSE)</f>
        <v>50</v>
      </c>
      <c r="H50" t="str">
        <f>LEFT(A50, 2)</f>
        <v>16</v>
      </c>
      <c r="I50" t="str">
        <f>C50</f>
        <v>筲箕灣崇真學校</v>
      </c>
      <c r="J50">
        <f>IF(F50*2/5=CEILING(F50*2/5, 1), F50*2, F50*2-1)</f>
        <v>100</v>
      </c>
      <c r="K50">
        <f>D50</f>
        <v>47</v>
      </c>
      <c r="L50" t="e">
        <f>VLOOKUP(A50, 借位!$A$1:$D$50, 4, FALSE)</f>
        <v>#N/A</v>
      </c>
      <c r="M50">
        <v>0</v>
      </c>
      <c r="N50" t="b">
        <f>IF(J50&gt;(K50+M50), TRUE, 0)</f>
        <v>1</v>
      </c>
      <c r="O50">
        <f>K50+M50</f>
        <v>47</v>
      </c>
      <c r="P50" s="24">
        <f>(J50-O50)/J50*100</f>
        <v>53</v>
      </c>
      <c r="Q50" t="str">
        <f>"update entityscore set admitted=" &amp; O50 &amp; " ,vacancy=" &amp; J50 &amp; " where entityid = (select id from entity where name like '" &amp; I50 &amp; "') and year=2015;"</f>
        <v>update entityscore set admitted=47 ,vacancy=100 where entityid = (select id from entity where name like '筲箕灣崇真學校') and year=2015;</v>
      </c>
      <c r="R50" t="str">
        <f>"update entity set admitted=" &amp; O50 &amp; " ,vacancy=" &amp; J50 &amp; " where name = '" &amp; I50 &amp; "';"</f>
        <v>update entity set admitted=47 ,vacancy=100 where name = '筲箕灣崇真學校';</v>
      </c>
    </row>
    <row r="51" spans="1:18" ht="22.5">
      <c r="A51" s="2">
        <v>1608</v>
      </c>
      <c r="B51" s="6" t="s">
        <v>87</v>
      </c>
      <c r="C51" s="6" t="s">
        <v>1042</v>
      </c>
      <c r="D51" s="3">
        <v>60</v>
      </c>
      <c r="E51" t="str">
        <f>VLOOKUP(C51, 自行Original!$A$1:$C$455, 1, FALSE)</f>
        <v>愛秩序灣官立小學</v>
      </c>
      <c r="F51">
        <f>VLOOKUP(C51, 自行Original!$A$1:$C$455, 3, FALSE)</f>
        <v>63</v>
      </c>
      <c r="H51" t="str">
        <f>LEFT(A51, 2)</f>
        <v>16</v>
      </c>
      <c r="I51" t="str">
        <f>C51</f>
        <v>愛秩序灣官立小學</v>
      </c>
      <c r="J51">
        <f>IF(F51*2/5=CEILING(F51*2/5, 1), F51*2, F51*2-1)</f>
        <v>125</v>
      </c>
      <c r="K51">
        <f>D51</f>
        <v>60</v>
      </c>
      <c r="L51" t="e">
        <f>VLOOKUP(A51, 借位!$A$1:$D$50, 4, FALSE)</f>
        <v>#N/A</v>
      </c>
      <c r="M51">
        <v>0</v>
      </c>
      <c r="N51" t="b">
        <f>IF(J51&gt;(K51+M51), TRUE, 0)</f>
        <v>1</v>
      </c>
      <c r="O51">
        <f>K51+M51</f>
        <v>60</v>
      </c>
      <c r="P51" s="24">
        <f>(J51-O51)/J51*100</f>
        <v>52</v>
      </c>
      <c r="Q51" t="str">
        <f>"update entityscore set admitted=" &amp; O51 &amp; " ,vacancy=" &amp; J51 &amp; " where entityid = (select id from entity where name like '" &amp; I51 &amp; "') and year=2015;"</f>
        <v>update entityscore set admitted=60 ,vacancy=125 where entityid = (select id from entity where name like '愛秩序灣官立小學') and year=2015;</v>
      </c>
      <c r="R51" t="str">
        <f>"update entity set admitted=" &amp; O51 &amp; " ,vacancy=" &amp; J51 &amp; " where name = '" &amp; I51 &amp; "';"</f>
        <v>update entity set admitted=60 ,vacancy=125 where name = '愛秩序灣官立小學';</v>
      </c>
    </row>
    <row r="52" spans="1:18" ht="22.5">
      <c r="A52" s="2">
        <v>1603</v>
      </c>
      <c r="B52" s="6" t="s">
        <v>82</v>
      </c>
      <c r="C52" s="6" t="s">
        <v>1032</v>
      </c>
      <c r="D52" s="3">
        <v>50</v>
      </c>
      <c r="E52" t="str">
        <f>VLOOKUP(C52, 自行Original!$A$1:$C$455, 1, FALSE)</f>
        <v>天主教明德學校</v>
      </c>
      <c r="F52">
        <f>VLOOKUP(C52, 自行Original!$A$1:$C$455, 3, FALSE)</f>
        <v>50</v>
      </c>
      <c r="H52" t="str">
        <f>LEFT(A52, 2)</f>
        <v>16</v>
      </c>
      <c r="I52" t="str">
        <f>C52</f>
        <v>天主教明德學校</v>
      </c>
      <c r="J52">
        <f>IF(F52*2/5=CEILING(F52*2/5, 1), F52*2, F52*2-1)</f>
        <v>100</v>
      </c>
      <c r="K52">
        <f>D52</f>
        <v>50</v>
      </c>
      <c r="L52" t="e">
        <f>VLOOKUP(A52, 借位!$A$1:$D$50, 4, FALSE)</f>
        <v>#N/A</v>
      </c>
      <c r="M52">
        <v>0</v>
      </c>
      <c r="N52" t="b">
        <f>IF(J52&gt;(K52+M52), TRUE, 0)</f>
        <v>1</v>
      </c>
      <c r="O52">
        <f>K52+M52</f>
        <v>50</v>
      </c>
      <c r="P52" s="24">
        <f>(J52-O52)/J52*100</f>
        <v>50</v>
      </c>
      <c r="Q52" t="str">
        <f>"update entityscore set admitted=" &amp; O52 &amp; " ,vacancy=" &amp; J52 &amp; " where entityid = (select id from entity where name like '" &amp; I52 &amp; "') and year=2015;"</f>
        <v>update entityscore set admitted=50 ,vacancy=100 where entityid = (select id from entity where name like '天主教明德學校') and year=2015;</v>
      </c>
      <c r="R52" t="str">
        <f>"update entity set admitted=" &amp; O52 &amp; " ,vacancy=" &amp; J52 &amp; " where name = '" &amp; I52 &amp; "';"</f>
        <v>update entity set admitted=50 ,vacancy=100 where name = '天主教明德學校';</v>
      </c>
    </row>
    <row r="53" spans="1:18" ht="33.75">
      <c r="A53" s="2">
        <v>1607</v>
      </c>
      <c r="B53" s="6" t="s">
        <v>86</v>
      </c>
      <c r="C53" s="6" t="s">
        <v>1039</v>
      </c>
      <c r="D53" s="3">
        <v>75</v>
      </c>
      <c r="E53" t="str">
        <f>VLOOKUP(C53, 自行Original!$A$1:$C$455, 1, FALSE)</f>
        <v>香港中國婦女會丘佐榮學校</v>
      </c>
      <c r="F53">
        <f>VLOOKUP(C53, 自行Original!$A$1:$C$455, 3, FALSE)</f>
        <v>75</v>
      </c>
      <c r="H53" t="str">
        <f>LEFT(A53, 2)</f>
        <v>16</v>
      </c>
      <c r="I53" t="str">
        <f>C53</f>
        <v>香港中國婦女會丘佐榮學校</v>
      </c>
      <c r="J53">
        <f>IF(F53*2/5=CEILING(F53*2/5, 1), F53*2, F53*2-1)</f>
        <v>150</v>
      </c>
      <c r="K53">
        <f>D53</f>
        <v>75</v>
      </c>
      <c r="L53" t="e">
        <f>VLOOKUP(A53, 借位!$A$1:$D$50, 4, FALSE)</f>
        <v>#N/A</v>
      </c>
      <c r="M53">
        <v>0</v>
      </c>
      <c r="N53" t="b">
        <f>IF(J53&gt;(K53+M53), TRUE, 0)</f>
        <v>1</v>
      </c>
      <c r="O53">
        <f>K53+M53</f>
        <v>75</v>
      </c>
      <c r="P53" s="24">
        <f>(J53-O53)/J53*100</f>
        <v>50</v>
      </c>
      <c r="Q53" t="str">
        <f>"update entityscore set admitted=" &amp; O53 &amp; " ,vacancy=" &amp; J53 &amp; " where entityid = (select id from entity where name like '" &amp; I53 &amp; "') and year=2015;"</f>
        <v>update entityscore set admitted=75 ,vacancy=150 where entityid = (select id from entity where name like '香港中國婦女會丘佐榮學校') and year=2015;</v>
      </c>
      <c r="R53" t="str">
        <f>"update entity set admitted=" &amp; O53 &amp; " ,vacancy=" &amp; J53 &amp; " where name = '" &amp; I53 &amp; "';"</f>
        <v>update entity set admitted=75 ,vacancy=150 where name = '香港中國婦女會丘佐榮學校';</v>
      </c>
    </row>
    <row r="54" spans="1:18" ht="33.75">
      <c r="A54" s="2">
        <v>1615</v>
      </c>
      <c r="B54" s="6" t="s">
        <v>94</v>
      </c>
      <c r="C54" s="6" t="s">
        <v>1040</v>
      </c>
      <c r="D54" s="3">
        <v>50</v>
      </c>
      <c r="E54" t="str">
        <f>VLOOKUP(C54, 自行Original!$A$1:$C$455, 1, FALSE)</f>
        <v>救世軍韋理夫人紀念學校</v>
      </c>
      <c r="F54">
        <f>VLOOKUP(C54, 自行Original!$A$1:$C$455, 3, FALSE)</f>
        <v>50</v>
      </c>
      <c r="H54" t="str">
        <f>LEFT(A54, 2)</f>
        <v>16</v>
      </c>
      <c r="I54" t="str">
        <f>C54</f>
        <v>救世軍韋理夫人紀念學校</v>
      </c>
      <c r="J54">
        <f>IF(F54*2/5=CEILING(F54*2/5, 1), F54*2, F54*2-1)</f>
        <v>100</v>
      </c>
      <c r="K54">
        <f>D54</f>
        <v>50</v>
      </c>
      <c r="L54" t="e">
        <f>VLOOKUP(A54, 借位!$A$1:$D$50, 4, FALSE)</f>
        <v>#N/A</v>
      </c>
      <c r="M54">
        <v>0</v>
      </c>
      <c r="N54" t="b">
        <f>IF(J54&gt;(K54+M54), TRUE, 0)</f>
        <v>1</v>
      </c>
      <c r="O54">
        <f>K54+M54</f>
        <v>50</v>
      </c>
      <c r="P54" s="24">
        <f>(J54-O54)/J54*100</f>
        <v>50</v>
      </c>
      <c r="Q54" t="str">
        <f>"update entityscore set admitted=" &amp; O54 &amp; " ,vacancy=" &amp; J54 &amp; " where entityid = (select id from entity where name like '" &amp; I54 &amp; "') and year=2015;"</f>
        <v>update entityscore set admitted=50 ,vacancy=100 where entityid = (select id from entity where name like '救世軍韋理夫人紀念學校') and year=2015;</v>
      </c>
      <c r="R54" t="str">
        <f>"update entity set admitted=" &amp; O54 &amp; " ,vacancy=" &amp; J54 &amp; " where name = '" &amp; I54 &amp; "';"</f>
        <v>update entity set admitted=50 ,vacancy=100 where name = '救世軍韋理夫人紀念學校';</v>
      </c>
    </row>
    <row r="55" spans="1:18" ht="33.75">
      <c r="A55" s="2">
        <v>1613</v>
      </c>
      <c r="B55" s="6" t="s">
        <v>92</v>
      </c>
      <c r="C55" s="6" t="s">
        <v>1041</v>
      </c>
      <c r="D55" s="3">
        <v>66</v>
      </c>
      <c r="E55" t="str">
        <f>VLOOKUP(C55, 自行Original!$A$1:$C$455, 1, FALSE)</f>
        <v>勵志會梁李秀娛紀念小學</v>
      </c>
      <c r="F55">
        <f>VLOOKUP(C55, 自行Original!$A$1:$C$455, 3, FALSE)</f>
        <v>63</v>
      </c>
      <c r="H55" t="str">
        <f>LEFT(A55, 2)</f>
        <v>16</v>
      </c>
      <c r="I55" t="str">
        <f>C55</f>
        <v>勵志會梁李秀娛紀念小學</v>
      </c>
      <c r="J55">
        <f>IF(F55*2/5=CEILING(F55*2/5, 1), F55*2, F55*2-1)</f>
        <v>125</v>
      </c>
      <c r="K55">
        <f>D55</f>
        <v>66</v>
      </c>
      <c r="L55" t="e">
        <f>VLOOKUP(A55, 借位!$A$1:$D$50, 4, FALSE)</f>
        <v>#N/A</v>
      </c>
      <c r="M55">
        <v>0</v>
      </c>
      <c r="N55" t="b">
        <f>IF(J55&gt;(K55+M55), TRUE, 0)</f>
        <v>1</v>
      </c>
      <c r="O55">
        <f>K55+M55</f>
        <v>66</v>
      </c>
      <c r="P55" s="24">
        <f>(J55-O55)/J55*100</f>
        <v>47.199999999999996</v>
      </c>
      <c r="Q55" t="str">
        <f>"update entityscore set admitted=" &amp; O55 &amp; " ,vacancy=" &amp; J55 &amp; " where entityid = (select id from entity where name like '" &amp; I55 &amp; "') and year=2015;"</f>
        <v>update entityscore set admitted=66 ,vacancy=125 where entityid = (select id from entity where name like '勵志會梁李秀娛紀念小學') and year=2015;</v>
      </c>
      <c r="R55" t="str">
        <f>"update entity set admitted=" &amp; O55 &amp; " ,vacancy=" &amp; J55 &amp; " where name = '" &amp; I55 &amp; "';"</f>
        <v>update entity set admitted=66 ,vacancy=125 where name = '勵志會梁李秀娛紀念小學';</v>
      </c>
    </row>
    <row r="56" spans="1:18" ht="22.5">
      <c r="A56" s="2">
        <v>1612</v>
      </c>
      <c r="B56" s="6" t="s">
        <v>91</v>
      </c>
      <c r="C56" s="6" t="s">
        <v>1033</v>
      </c>
      <c r="D56" s="3">
        <v>61</v>
      </c>
      <c r="E56" t="str">
        <f>VLOOKUP(C56, 自行Original!$A$1:$C$455, 1, FALSE)</f>
        <v>筲箕灣官立小學</v>
      </c>
      <c r="F56">
        <f>VLOOKUP(C56, 自行Original!$A$1:$C$455, 3, FALSE)</f>
        <v>50</v>
      </c>
      <c r="H56" t="str">
        <f>LEFT(A56, 2)</f>
        <v>16</v>
      </c>
      <c r="I56" t="str">
        <f>C56</f>
        <v>筲箕灣官立小學</v>
      </c>
      <c r="J56">
        <f>IF(F56*2/5=CEILING(F56*2/5, 1), F56*2, F56*2-1)</f>
        <v>100</v>
      </c>
      <c r="K56">
        <f>D56</f>
        <v>61</v>
      </c>
      <c r="L56" t="e">
        <f>VLOOKUP(A56, 借位!$A$1:$D$50, 4, FALSE)</f>
        <v>#N/A</v>
      </c>
      <c r="M56">
        <v>0</v>
      </c>
      <c r="N56" t="b">
        <f>IF(J56&gt;(K56+M56), TRUE, 0)</f>
        <v>1</v>
      </c>
      <c r="O56">
        <f>K56+M56</f>
        <v>61</v>
      </c>
      <c r="P56" s="24">
        <f>(J56-O56)/J56*100</f>
        <v>39</v>
      </c>
      <c r="Q56" t="str">
        <f>"update entityscore set admitted=" &amp; O56 &amp; " ,vacancy=" &amp; J56 &amp; " where entityid = (select id from entity where name like '" &amp; I56 &amp; "') and year=2015;"</f>
        <v>update entityscore set admitted=61 ,vacancy=100 where entityid = (select id from entity where name like '筲箕灣官立小學') and year=2015;</v>
      </c>
      <c r="R56" t="str">
        <f>"update entity set admitted=" &amp; O56 &amp; " ,vacancy=" &amp; J56 &amp; " where name = '" &amp; I56 &amp; "';"</f>
        <v>update entity set admitted=61 ,vacancy=100 where name = '筲箕灣官立小學';</v>
      </c>
    </row>
    <row r="57" spans="1:18" ht="45">
      <c r="A57" s="2">
        <v>1614</v>
      </c>
      <c r="B57" s="6" t="s">
        <v>93</v>
      </c>
      <c r="C57" s="6" t="s">
        <v>1046</v>
      </c>
      <c r="D57" s="3">
        <v>64</v>
      </c>
      <c r="E57" t="str">
        <f>VLOOKUP(C57, 自行Original!$A$1:$C$455, 1, FALSE)</f>
        <v>救世軍中原慈善基金學校</v>
      </c>
      <c r="F57">
        <f>VLOOKUP(C57, 自行Original!$A$1:$C$455, 3, FALSE)</f>
        <v>50</v>
      </c>
      <c r="H57" t="str">
        <f>LEFT(A57, 2)</f>
        <v>16</v>
      </c>
      <c r="I57" t="str">
        <f>C57</f>
        <v>救世軍中原慈善基金學校</v>
      </c>
      <c r="J57">
        <f>IF(F57*2/5=CEILING(F57*2/5, 1), F57*2, F57*2-1)</f>
        <v>100</v>
      </c>
      <c r="K57">
        <f>D57</f>
        <v>64</v>
      </c>
      <c r="L57" t="e">
        <f>VLOOKUP(A57, 借位!$A$1:$D$50, 4, FALSE)</f>
        <v>#N/A</v>
      </c>
      <c r="M57">
        <v>0</v>
      </c>
      <c r="N57" t="b">
        <f>IF(J57&gt;(K57+M57), TRUE, 0)</f>
        <v>1</v>
      </c>
      <c r="O57">
        <f>K57+M57</f>
        <v>64</v>
      </c>
      <c r="P57" s="24">
        <f>(J57-O57)/J57*100</f>
        <v>36</v>
      </c>
      <c r="Q57" t="str">
        <f>"update entityscore set admitted=" &amp; O57 &amp; " ,vacancy=" &amp; J57 &amp; " where entityid = (select id from entity where name like '" &amp; I57 &amp; "') and year=2015;"</f>
        <v>update entityscore set admitted=64 ,vacancy=100 where entityid = (select id from entity where name like '救世軍中原慈善基金學校') and year=2015;</v>
      </c>
      <c r="R57" t="str">
        <f>"update entity set admitted=" &amp; O57 &amp; " ,vacancy=" &amp; J57 &amp; " where name = '" &amp; I57 &amp; "';"</f>
        <v>update entity set admitted=64 ,vacancy=100 where name = '救世軍中原慈善基金學校';</v>
      </c>
    </row>
    <row r="58" spans="1:18" ht="22.5">
      <c r="A58" s="2">
        <v>1604</v>
      </c>
      <c r="B58" s="6" t="s">
        <v>83</v>
      </c>
      <c r="C58" s="6" t="s">
        <v>1036</v>
      </c>
      <c r="D58" s="3">
        <v>55</v>
      </c>
      <c r="E58" t="str">
        <f>VLOOKUP(C58, 自行Original!$A$1:$C$455, 1, FALSE)</f>
        <v>慈幼學校</v>
      </c>
      <c r="F58">
        <f>VLOOKUP(C58, 自行Original!$A$1:$C$455, 3, FALSE)</f>
        <v>38</v>
      </c>
      <c r="H58" t="str">
        <f>LEFT(A58, 2)</f>
        <v>16</v>
      </c>
      <c r="I58" t="str">
        <f>C58</f>
        <v>慈幼學校</v>
      </c>
      <c r="J58">
        <f>IF(F58*2/5=CEILING(F58*2/5, 1), F58*2, F58*2-1)</f>
        <v>75</v>
      </c>
      <c r="K58">
        <f>D58</f>
        <v>55</v>
      </c>
      <c r="L58" t="e">
        <f>VLOOKUP(A58, 借位!$A$1:$D$50, 4, FALSE)</f>
        <v>#N/A</v>
      </c>
      <c r="M58">
        <v>0</v>
      </c>
      <c r="N58" t="b">
        <f>IF(J58&gt;(K58+M58), TRUE, 0)</f>
        <v>1</v>
      </c>
      <c r="O58">
        <f>K58+M58</f>
        <v>55</v>
      </c>
      <c r="P58" s="24">
        <f>(J58-O58)/J58*100</f>
        <v>26.666666666666668</v>
      </c>
      <c r="Q58" t="str">
        <f>"update entityscore set admitted=" &amp; O58 &amp; " ,vacancy=" &amp; J58 &amp; " where entityid = (select id from entity where name like '" &amp; I58 &amp; "') and year=2015;"</f>
        <v>update entityscore set admitted=55 ,vacancy=75 where entityid = (select id from entity where name like '慈幼學校') and year=2015;</v>
      </c>
      <c r="R58" t="str">
        <f>"update entity set admitted=" &amp; O58 &amp; " ,vacancy=" &amp; J58 &amp; " where name = '" &amp; I58 &amp; "';"</f>
        <v>update entity set admitted=55 ,vacancy=75 where name = '慈幼學校';</v>
      </c>
    </row>
    <row r="59" spans="1:18" ht="33.75">
      <c r="A59" s="2">
        <v>1601</v>
      </c>
      <c r="B59" s="6" t="s">
        <v>80</v>
      </c>
      <c r="C59" s="6" t="s">
        <v>1035</v>
      </c>
      <c r="D59" s="3">
        <v>84</v>
      </c>
      <c r="E59" t="str">
        <f>VLOOKUP(C59, 自行Original!$A$1:$C$455, 1, FALSE)</f>
        <v>基督教香港信義會信愛學校</v>
      </c>
      <c r="F59">
        <f>VLOOKUP(C59, 自行Original!$A$1:$C$455, 3, FALSE)</f>
        <v>50</v>
      </c>
      <c r="H59" t="str">
        <f>LEFT(A59, 2)</f>
        <v>16</v>
      </c>
      <c r="I59" t="str">
        <f>C59</f>
        <v>基督教香港信義會信愛學校</v>
      </c>
      <c r="J59">
        <f>IF(F59*2/5=CEILING(F59*2/5, 1), F59*2, F59*2-1)</f>
        <v>100</v>
      </c>
      <c r="K59">
        <f>D59</f>
        <v>84</v>
      </c>
      <c r="L59" t="e">
        <f>VLOOKUP(A59, 借位!$A$1:$D$50, 4, FALSE)</f>
        <v>#N/A</v>
      </c>
      <c r="M59">
        <v>0</v>
      </c>
      <c r="N59" t="b">
        <f>IF(J59&gt;(K59+M59), TRUE, 0)</f>
        <v>1</v>
      </c>
      <c r="O59">
        <f>K59+M59</f>
        <v>84</v>
      </c>
      <c r="P59" s="24">
        <f>(J59-O59)/J59*100</f>
        <v>16</v>
      </c>
      <c r="Q59" t="str">
        <f>"update entityscore set admitted=" &amp; O59 &amp; " ,vacancy=" &amp; J59 &amp; " where entityid = (select id from entity where name like '" &amp; I59 &amp; "') and year=2015;"</f>
        <v>update entityscore set admitted=84 ,vacancy=100 where entityid = (select id from entity where name like '基督教香港信義會信愛學校') and year=2015;</v>
      </c>
      <c r="R59" t="str">
        <f>"update entity set admitted=" &amp; O59 &amp; " ,vacancy=" &amp; J59 &amp; " where name = '" &amp; I59 &amp; "';"</f>
        <v>update entity set admitted=84 ,vacancy=100 where name = '基督教香港信義會信愛學校';</v>
      </c>
    </row>
    <row r="60" spans="1:18" ht="22.5">
      <c r="A60" s="2">
        <v>1606</v>
      </c>
      <c r="B60" s="6" t="s">
        <v>85</v>
      </c>
      <c r="C60" s="6" t="s">
        <v>1038</v>
      </c>
      <c r="D60" s="3">
        <v>88</v>
      </c>
      <c r="E60" t="str">
        <f>VLOOKUP(C60, 自行Original!$A$1:$C$455, 1, FALSE)</f>
        <v>聖馬可小學</v>
      </c>
      <c r="F60">
        <f>VLOOKUP(C60, 自行Original!$A$1:$C$455, 3, FALSE)</f>
        <v>50</v>
      </c>
      <c r="H60" t="str">
        <f>LEFT(A60, 2)</f>
        <v>16</v>
      </c>
      <c r="I60" t="str">
        <f>C60</f>
        <v>聖馬可小學</v>
      </c>
      <c r="J60">
        <f>IF(F60*2/5=CEILING(F60*2/5, 1), F60*2, F60*2-1)</f>
        <v>100</v>
      </c>
      <c r="K60">
        <f>D60</f>
        <v>88</v>
      </c>
      <c r="L60" t="e">
        <f>VLOOKUP(A60, 借位!$A$1:$D$50, 4, FALSE)</f>
        <v>#N/A</v>
      </c>
      <c r="M60">
        <v>0</v>
      </c>
      <c r="N60" t="b">
        <f>IF(J60&gt;(K60+M60), TRUE, 0)</f>
        <v>1</v>
      </c>
      <c r="O60">
        <f>K60+M60</f>
        <v>88</v>
      </c>
      <c r="P60" s="24">
        <f>(J60-O60)/J60*100</f>
        <v>12</v>
      </c>
      <c r="Q60" t="str">
        <f>"update entityscore set admitted=" &amp; O60 &amp; " ,vacancy=" &amp; J60 &amp; " where entityid = (select id from entity where name like '" &amp; I60 &amp; "') and year=2015;"</f>
        <v>update entityscore set admitted=88 ,vacancy=100 where entityid = (select id from entity where name like '聖馬可小學') and year=2015;</v>
      </c>
      <c r="R60" t="str">
        <f>"update entity set admitted=" &amp; O60 &amp; " ,vacancy=" &amp; J60 &amp; " where name = '" &amp; I60 &amp; "';"</f>
        <v>update entity set admitted=88 ,vacancy=100 where name = '聖馬可小學';</v>
      </c>
    </row>
    <row r="61" spans="1:18" ht="33.75">
      <c r="A61" s="2">
        <v>1808</v>
      </c>
      <c r="B61" s="6" t="s">
        <v>102</v>
      </c>
      <c r="C61" s="6" t="s">
        <v>1055</v>
      </c>
      <c r="D61" s="3">
        <v>46</v>
      </c>
      <c r="E61" t="str">
        <f>VLOOKUP(C61, 自行Original!$A$1:$C$455, 1, FALSE)</f>
        <v>海怡寶血小學</v>
      </c>
      <c r="F61">
        <f>VLOOKUP(C61, 自行Original!$A$1:$C$455, 3, FALSE)</f>
        <v>50</v>
      </c>
      <c r="H61" t="str">
        <f>LEFT(A61, 2)</f>
        <v>18</v>
      </c>
      <c r="I61" t="str">
        <f>C61</f>
        <v>海怡寶血小學</v>
      </c>
      <c r="J61">
        <f>IF(F61*2/5=CEILING(F61*2/5, 1), F61*2, F61*2-1)</f>
        <v>100</v>
      </c>
      <c r="K61">
        <f>D61</f>
        <v>46</v>
      </c>
      <c r="L61" t="e">
        <f>VLOOKUP(A61, 借位!$A$1:$D$50, 4, FALSE)</f>
        <v>#N/A</v>
      </c>
      <c r="M61">
        <v>0</v>
      </c>
      <c r="N61" t="b">
        <f>IF(J61&gt;(K61+M61), TRUE, 0)</f>
        <v>1</v>
      </c>
      <c r="O61">
        <f>K61+M61</f>
        <v>46</v>
      </c>
      <c r="P61" s="24">
        <f>(J61-O61)/J61*100</f>
        <v>54</v>
      </c>
      <c r="Q61" t="str">
        <f>"update entityscore set admitted=" &amp; O61 &amp; " ,vacancy=" &amp; J61 &amp; " where entityid = (select id from entity where name like '" &amp; I61 &amp; "') and year=2015;"</f>
        <v>update entityscore set admitted=46 ,vacancy=100 where entityid = (select id from entity where name like '海怡寶血小學') and year=2015;</v>
      </c>
      <c r="R61" t="str">
        <f>"update entity set admitted=" &amp; O61 &amp; " ,vacancy=" &amp; J61 &amp; " where name = '" &amp; I61 &amp; "';"</f>
        <v>update entity set admitted=46 ,vacancy=100 where name = '海怡寶血小學';</v>
      </c>
    </row>
    <row r="62" spans="1:18" ht="33.75">
      <c r="A62" s="2">
        <v>1809</v>
      </c>
      <c r="B62" s="6" t="s">
        <v>103</v>
      </c>
      <c r="C62" s="6" t="s">
        <v>1056</v>
      </c>
      <c r="D62" s="3">
        <v>49</v>
      </c>
      <c r="E62" t="str">
        <f>VLOOKUP(C62, 自行Original!$A$1:$C$455, 1, FALSE)</f>
        <v>香港南區官立小學</v>
      </c>
      <c r="F62">
        <f>VLOOKUP(C62, 自行Original!$A$1:$C$455, 3, FALSE)</f>
        <v>50</v>
      </c>
      <c r="H62" t="str">
        <f>LEFT(A62, 2)</f>
        <v>18</v>
      </c>
      <c r="I62" t="str">
        <f>C62</f>
        <v>香港南區官立小學</v>
      </c>
      <c r="J62">
        <f>IF(F62*2/5=CEILING(F62*2/5, 1), F62*2, F62*2-1)</f>
        <v>100</v>
      </c>
      <c r="K62">
        <f>D62</f>
        <v>49</v>
      </c>
      <c r="L62" t="e">
        <f>VLOOKUP(A62, 借位!$A$1:$D$50, 4, FALSE)</f>
        <v>#N/A</v>
      </c>
      <c r="M62">
        <v>0</v>
      </c>
      <c r="N62" t="b">
        <f>IF(J62&gt;(K62+M62), TRUE, 0)</f>
        <v>1</v>
      </c>
      <c r="O62">
        <f>K62+M62</f>
        <v>49</v>
      </c>
      <c r="P62" s="24">
        <f>(J62-O62)/J62*100</f>
        <v>51</v>
      </c>
      <c r="Q62" t="str">
        <f>"update entityscore set admitted=" &amp; O62 &amp; " ,vacancy=" &amp; J62 &amp; " where entityid = (select id from entity where name like '" &amp; I62 &amp; "') and year=2015;"</f>
        <v>update entityscore set admitted=49 ,vacancy=100 where entityid = (select id from entity where name like '香港南區官立小學') and year=2015;</v>
      </c>
      <c r="R62" t="str">
        <f>"update entity set admitted=" &amp; O62 &amp; " ,vacancy=" &amp; J62 &amp; " where name = '" &amp; I62 &amp; "';"</f>
        <v>update entity set admitted=49 ,vacancy=100 where name = '香港南區官立小學';</v>
      </c>
    </row>
    <row r="63" spans="1:18" ht="33.75">
      <c r="A63" s="2">
        <v>1811</v>
      </c>
      <c r="B63" s="6" t="s">
        <v>105</v>
      </c>
      <c r="C63" s="6" t="s">
        <v>1057</v>
      </c>
      <c r="D63" s="3">
        <v>62</v>
      </c>
      <c r="E63" t="str">
        <f>VLOOKUP(C63, 自行Original!$A$1:$C$455, 1, FALSE)</f>
        <v>香港仔聖伯多祿天主教小學</v>
      </c>
      <c r="F63">
        <f>VLOOKUP(C63, 自行Original!$A$1:$C$455, 3, FALSE)</f>
        <v>63</v>
      </c>
      <c r="H63" t="str">
        <f>LEFT(A63, 2)</f>
        <v>18</v>
      </c>
      <c r="I63" t="str">
        <f>C63</f>
        <v>香港仔聖伯多祿天主教小學</v>
      </c>
      <c r="J63">
        <f>IF(F63*2/5=CEILING(F63*2/5, 1), F63*2, F63*2-1)</f>
        <v>125</v>
      </c>
      <c r="K63">
        <f>D63</f>
        <v>62</v>
      </c>
      <c r="L63" t="e">
        <f>VLOOKUP(A63, 借位!$A$1:$D$50, 4, FALSE)</f>
        <v>#N/A</v>
      </c>
      <c r="M63">
        <v>0</v>
      </c>
      <c r="N63" t="b">
        <f>IF(J63&gt;(K63+M63), TRUE, 0)</f>
        <v>1</v>
      </c>
      <c r="O63">
        <f>K63+M63</f>
        <v>62</v>
      </c>
      <c r="P63" s="24">
        <f>(J63-O63)/J63*100</f>
        <v>50.4</v>
      </c>
      <c r="Q63" t="str">
        <f>"update entityscore set admitted=" &amp; O63 &amp; " ,vacancy=" &amp; J63 &amp; " where entityid = (select id from entity where name like '" &amp; I63 &amp; "') and year=2015;"</f>
        <v>update entityscore set admitted=62 ,vacancy=125 where entityid = (select id from entity where name like '香港仔聖伯多祿天主教小學') and year=2015;</v>
      </c>
      <c r="R63" t="str">
        <f>"update entity set admitted=" &amp; O63 &amp; " ,vacancy=" &amp; J63 &amp; " where name = '" &amp; I63 &amp; "';"</f>
        <v>update entity set admitted=62 ,vacancy=125 where name = '香港仔聖伯多祿天主教小學';</v>
      </c>
    </row>
    <row r="64" spans="1:18" ht="22.5">
      <c r="A64" s="2">
        <v>1805</v>
      </c>
      <c r="B64" s="6" t="s">
        <v>99</v>
      </c>
      <c r="C64" s="6" t="s">
        <v>1054</v>
      </c>
      <c r="D64" s="3">
        <v>75</v>
      </c>
      <c r="E64" t="str">
        <f>VLOOKUP(C64, 自行Original!$A$1:$C$455, 1, FALSE)</f>
        <v>聖公會田灣始南小學</v>
      </c>
      <c r="F64">
        <f>VLOOKUP(C64, 自行Original!$A$1:$C$455, 3, FALSE)</f>
        <v>75</v>
      </c>
      <c r="H64" t="str">
        <f>LEFT(A64, 2)</f>
        <v>18</v>
      </c>
      <c r="I64" t="str">
        <f>C64</f>
        <v>聖公會田灣始南小學</v>
      </c>
      <c r="J64">
        <f>IF(F64*2/5=CEILING(F64*2/5, 1), F64*2, F64*2-1)</f>
        <v>150</v>
      </c>
      <c r="K64">
        <f>D64</f>
        <v>75</v>
      </c>
      <c r="L64" t="e">
        <f>VLOOKUP(A64, 借位!$A$1:$D$50, 4, FALSE)</f>
        <v>#N/A</v>
      </c>
      <c r="M64">
        <v>0</v>
      </c>
      <c r="N64" t="b">
        <f>IF(J64&gt;(K64+M64), TRUE, 0)</f>
        <v>1</v>
      </c>
      <c r="O64">
        <f>K64+M64</f>
        <v>75</v>
      </c>
      <c r="P64" s="24">
        <f>(J64-O64)/J64*100</f>
        <v>50</v>
      </c>
      <c r="Q64" t="str">
        <f>"update entityscore set admitted=" &amp; O64 &amp; " ,vacancy=" &amp; J64 &amp; " where entityid = (select id from entity where name like '" &amp; I64 &amp; "') and year=2015;"</f>
        <v>update entityscore set admitted=75 ,vacancy=150 where entityid = (select id from entity where name like '聖公會田灣始南小學') and year=2015;</v>
      </c>
      <c r="R64" t="str">
        <f>"update entity set admitted=" &amp; O64 &amp; " ,vacancy=" &amp; J64 &amp; " where name = '" &amp; I64 &amp; "';"</f>
        <v>update entity set admitted=75 ,vacancy=150 where name = '聖公會田灣始南小學';</v>
      </c>
    </row>
    <row r="65" spans="1:18" ht="22.5">
      <c r="A65" s="2">
        <v>1806</v>
      </c>
      <c r="B65" s="6" t="s">
        <v>100</v>
      </c>
      <c r="C65" s="6" t="s">
        <v>1052</v>
      </c>
      <c r="D65" s="3">
        <v>60</v>
      </c>
      <c r="E65" t="str">
        <f>VLOOKUP(C65, 自行Original!$A$1:$C$455, 1, FALSE)</f>
        <v>聖公會置富始南小學</v>
      </c>
      <c r="F65">
        <f>VLOOKUP(C65, 自行Original!$A$1:$C$455, 3, FALSE)</f>
        <v>60</v>
      </c>
      <c r="H65" t="str">
        <f>LEFT(A65, 2)</f>
        <v>18</v>
      </c>
      <c r="I65" t="str">
        <f>C65</f>
        <v>聖公會置富始南小學</v>
      </c>
      <c r="J65">
        <f>IF(F65*2/5=CEILING(F65*2/5, 1), F65*2, F65*2-1)</f>
        <v>120</v>
      </c>
      <c r="K65">
        <f>D65</f>
        <v>60</v>
      </c>
      <c r="L65" t="e">
        <f>VLOOKUP(A65, 借位!$A$1:$D$50, 4, FALSE)</f>
        <v>#N/A</v>
      </c>
      <c r="M65">
        <v>0</v>
      </c>
      <c r="N65" t="b">
        <f>IF(J65&gt;(K65+M65), TRUE, 0)</f>
        <v>1</v>
      </c>
      <c r="O65">
        <f>K65+M65</f>
        <v>60</v>
      </c>
      <c r="P65" s="24">
        <f>(J65-O65)/J65*100</f>
        <v>50</v>
      </c>
      <c r="Q65" t="str">
        <f>"update entityscore set admitted=" &amp; O65 &amp; " ,vacancy=" &amp; J65 &amp; " where entityid = (select id from entity where name like '" &amp; I65 &amp; "') and year=2015;"</f>
        <v>update entityscore set admitted=60 ,vacancy=120 where entityid = (select id from entity where name like '聖公會置富始南小學') and year=2015;</v>
      </c>
      <c r="R65" t="str">
        <f>"update entity set admitted=" &amp; O65 &amp; " ,vacancy=" &amp; J65 &amp; " where name = '" &amp; I65 &amp; "';"</f>
        <v>update entity set admitted=60 ,vacancy=120 where name = '聖公會置富始南小學';</v>
      </c>
    </row>
    <row r="66" spans="1:18" ht="22.5">
      <c r="A66" s="2">
        <v>1810</v>
      </c>
      <c r="B66" s="6" t="s">
        <v>104</v>
      </c>
      <c r="C66" s="6" t="s">
        <v>1053</v>
      </c>
      <c r="D66" s="3">
        <v>50</v>
      </c>
      <c r="E66" t="str">
        <f>VLOOKUP(C66, 自行Original!$A$1:$C$455, 1, FALSE)</f>
        <v>聖伯多祿天主教小學</v>
      </c>
      <c r="F66">
        <f>VLOOKUP(C66, 自行Original!$A$1:$C$455, 3, FALSE)</f>
        <v>50</v>
      </c>
      <c r="H66" t="str">
        <f>LEFT(A66, 2)</f>
        <v>18</v>
      </c>
      <c r="I66" t="str">
        <f>C66</f>
        <v>聖伯多祿天主教小學</v>
      </c>
      <c r="J66">
        <f>IF(F66*2/5=CEILING(F66*2/5, 1), F66*2, F66*2-1)</f>
        <v>100</v>
      </c>
      <c r="K66">
        <f>D66</f>
        <v>50</v>
      </c>
      <c r="L66" t="e">
        <f>VLOOKUP(A66, 借位!$A$1:$D$50, 4, FALSE)</f>
        <v>#N/A</v>
      </c>
      <c r="M66">
        <v>0</v>
      </c>
      <c r="N66" t="b">
        <f>IF(J66&gt;(K66+M66), TRUE, 0)</f>
        <v>1</v>
      </c>
      <c r="O66">
        <f>K66+M66</f>
        <v>50</v>
      </c>
      <c r="P66" s="24">
        <f>(J66-O66)/J66*100</f>
        <v>50</v>
      </c>
      <c r="Q66" t="str">
        <f>"update entityscore set admitted=" &amp; O66 &amp; " ,vacancy=" &amp; J66 &amp; " where entityid = (select id from entity where name like '" &amp; I66 &amp; "') and year=2015;"</f>
        <v>update entityscore set admitted=50 ,vacancy=100 where entityid = (select id from entity where name like '聖伯多祿天主教小學') and year=2015;</v>
      </c>
      <c r="R66" t="str">
        <f>"update entity set admitted=" &amp; O66 &amp; " ,vacancy=" &amp; J66 &amp; " where name = '" &amp; I66 &amp; "';"</f>
        <v>update entity set admitted=50 ,vacancy=100 where name = '聖伯多祿天主教小學';</v>
      </c>
    </row>
    <row r="67" spans="1:18" ht="22.5">
      <c r="A67" s="2">
        <v>1803</v>
      </c>
      <c r="B67" s="6" t="s">
        <v>97</v>
      </c>
      <c r="C67" s="6" t="s">
        <v>1051</v>
      </c>
      <c r="D67" s="3">
        <v>27</v>
      </c>
      <c r="E67" t="str">
        <f>VLOOKUP(C67, 自行Original!$A$1:$C$455, 1, FALSE)</f>
        <v>嘉諾撒培德學校</v>
      </c>
      <c r="F67">
        <f>VLOOKUP(C67, 自行Original!$A$1:$C$455, 3, FALSE)</f>
        <v>25</v>
      </c>
      <c r="H67" t="str">
        <f>LEFT(A67, 2)</f>
        <v>18</v>
      </c>
      <c r="I67" t="str">
        <f>C67</f>
        <v>嘉諾撒培德學校</v>
      </c>
      <c r="J67">
        <f>IF(F67*2/5=CEILING(F67*2/5, 1), F67*2, F67*2-1)</f>
        <v>50</v>
      </c>
      <c r="K67">
        <f>D67</f>
        <v>27</v>
      </c>
      <c r="L67" t="e">
        <f>VLOOKUP(A67, 借位!$A$1:$D$50, 4, FALSE)</f>
        <v>#N/A</v>
      </c>
      <c r="M67">
        <v>0</v>
      </c>
      <c r="N67" t="b">
        <f>IF(J67&gt;(K67+M67), TRUE, 0)</f>
        <v>1</v>
      </c>
      <c r="O67">
        <f>K67+M67</f>
        <v>27</v>
      </c>
      <c r="P67" s="24">
        <f>(J67-O67)/J67*100</f>
        <v>46</v>
      </c>
      <c r="Q67" t="str">
        <f>"update entityscore set admitted=" &amp; O67 &amp; " ,vacancy=" &amp; J67 &amp; " where entityid = (select id from entity where name like '" &amp; I67 &amp; "') and year=2015;"</f>
        <v>update entityscore set admitted=27 ,vacancy=50 where entityid = (select id from entity where name like '嘉諾撒培德學校') and year=2015;</v>
      </c>
      <c r="R67" t="str">
        <f>"update entity set admitted=" &amp; O67 &amp; " ,vacancy=" &amp; J67 &amp; " where name = '" &amp; I67 &amp; "';"</f>
        <v>update entity set admitted=27 ,vacancy=50 where name = '嘉諾撒培德學校';</v>
      </c>
    </row>
    <row r="68" spans="1:18" ht="33.75">
      <c r="A68" s="2">
        <v>1807</v>
      </c>
      <c r="B68" s="6" t="s">
        <v>101</v>
      </c>
      <c r="C68" s="6" t="s">
        <v>1050</v>
      </c>
      <c r="D68" s="3">
        <v>59</v>
      </c>
      <c r="E68" t="str">
        <f>VLOOKUP(C68, 自行Original!$A$1:$C$455, 1, FALSE)</f>
        <v>華富邨寶血小學</v>
      </c>
      <c r="F68">
        <f>VLOOKUP(C68, 自行Original!$A$1:$C$455, 3, FALSE)</f>
        <v>50</v>
      </c>
      <c r="H68" t="str">
        <f>LEFT(A68, 2)</f>
        <v>18</v>
      </c>
      <c r="I68" t="str">
        <f>C68</f>
        <v>華富邨寶血小學</v>
      </c>
      <c r="J68">
        <f>IF(F68*2/5=CEILING(F68*2/5, 1), F68*2, F68*2-1)</f>
        <v>100</v>
      </c>
      <c r="K68">
        <f>D68</f>
        <v>59</v>
      </c>
      <c r="L68" t="e">
        <f>VLOOKUP(A68, 借位!$A$1:$D$50, 4, FALSE)</f>
        <v>#N/A</v>
      </c>
      <c r="M68">
        <v>0</v>
      </c>
      <c r="N68" t="b">
        <f>IF(J68&gt;(K68+M68), TRUE, 0)</f>
        <v>1</v>
      </c>
      <c r="O68">
        <f>K68+M68</f>
        <v>59</v>
      </c>
      <c r="P68" s="24">
        <f>(J68-O68)/J68*100</f>
        <v>41</v>
      </c>
      <c r="Q68" t="str">
        <f>"update entityscore set admitted=" &amp; O68 &amp; " ,vacancy=" &amp; J68 &amp; " where entityid = (select id from entity where name like '" &amp; I68 &amp; "') and year=2015;"</f>
        <v>update entityscore set admitted=59 ,vacancy=100 where entityid = (select id from entity where name like '華富邨寶血小學') and year=2015;</v>
      </c>
      <c r="R68" t="str">
        <f>"update entity set admitted=" &amp; O68 &amp; " ,vacancy=" &amp; J68 &amp; " where name = '" &amp; I68 &amp; "';"</f>
        <v>update entity set admitted=59 ,vacancy=100 where name = '華富邨寶血小學';</v>
      </c>
    </row>
    <row r="69" spans="1:18" ht="22.5">
      <c r="A69" s="2">
        <v>1801</v>
      </c>
      <c r="B69" s="6" t="s">
        <v>95</v>
      </c>
      <c r="C69" s="6" t="s">
        <v>1048</v>
      </c>
      <c r="D69" s="3">
        <v>72</v>
      </c>
      <c r="E69" t="str">
        <f>VLOOKUP(C69, 自行Original!$A$1:$C$455, 1, FALSE)</f>
        <v>鴨脷洲街坊學校</v>
      </c>
      <c r="F69">
        <f>VLOOKUP(C69, 自行Original!$A$1:$C$455, 3, FALSE)</f>
        <v>50</v>
      </c>
      <c r="H69" t="str">
        <f>LEFT(A69, 2)</f>
        <v>18</v>
      </c>
      <c r="I69" t="str">
        <f>C69</f>
        <v>鴨脷洲街坊學校</v>
      </c>
      <c r="J69">
        <f>IF(F69*2/5=CEILING(F69*2/5, 1), F69*2, F69*2-1)</f>
        <v>100</v>
      </c>
      <c r="K69">
        <f>D69</f>
        <v>72</v>
      </c>
      <c r="L69" t="e">
        <f>VLOOKUP(A69, 借位!$A$1:$D$50, 4, FALSE)</f>
        <v>#N/A</v>
      </c>
      <c r="M69">
        <v>0</v>
      </c>
      <c r="N69" t="b">
        <f>IF(J69&gt;(K69+M69), TRUE, 0)</f>
        <v>1</v>
      </c>
      <c r="O69">
        <f>K69+M69</f>
        <v>72</v>
      </c>
      <c r="P69" s="24">
        <f>(J69-O69)/J69*100</f>
        <v>28.000000000000004</v>
      </c>
      <c r="Q69" t="str">
        <f>"update entityscore set admitted=" &amp; O69 &amp; " ,vacancy=" &amp; J69 &amp; " where entityid = (select id from entity where name like '" &amp; I69 &amp; "') and year=2015;"</f>
        <v>update entityscore set admitted=72 ,vacancy=100 where entityid = (select id from entity where name like '鴨脷洲街坊學校') and year=2015;</v>
      </c>
      <c r="R69" t="str">
        <f>"update entity set admitted=" &amp; O69 &amp; " ,vacancy=" &amp; J69 &amp; " where name = '" &amp; I69 &amp; "';"</f>
        <v>update entity set admitted=72 ,vacancy=100 where name = '鴨脷洲街坊學校';</v>
      </c>
    </row>
    <row r="70" spans="1:18" ht="33.75">
      <c r="A70" s="2">
        <v>1802</v>
      </c>
      <c r="B70" s="6" t="s">
        <v>96</v>
      </c>
      <c r="C70" s="6" t="s">
        <v>1049</v>
      </c>
      <c r="D70" s="3">
        <v>72</v>
      </c>
      <c r="E70" t="str">
        <f>VLOOKUP(C70, 自行Original!$A$1:$C$455, 1, FALSE)</f>
        <v>東華三院鶴山學校</v>
      </c>
      <c r="F70">
        <f>VLOOKUP(C70, 自行Original!$A$1:$C$455, 3, FALSE)</f>
        <v>50</v>
      </c>
      <c r="H70" t="str">
        <f>LEFT(A70, 2)</f>
        <v>18</v>
      </c>
      <c r="I70" t="str">
        <f>C70</f>
        <v>東華三院鶴山學校</v>
      </c>
      <c r="J70">
        <f>IF(F70*2/5=CEILING(F70*2/5, 1), F70*2, F70*2-1)</f>
        <v>100</v>
      </c>
      <c r="K70">
        <f>D70</f>
        <v>72</v>
      </c>
      <c r="L70" t="e">
        <f>VLOOKUP(A70, 借位!$A$1:$D$50, 4, FALSE)</f>
        <v>#N/A</v>
      </c>
      <c r="M70">
        <v>0</v>
      </c>
      <c r="N70" t="b">
        <f>IF(J70&gt;(K70+M70), TRUE, 0)</f>
        <v>1</v>
      </c>
      <c r="O70">
        <f>K70+M70</f>
        <v>72</v>
      </c>
      <c r="P70" s="24">
        <f>(J70-O70)/J70*100</f>
        <v>28.000000000000004</v>
      </c>
      <c r="Q70" t="str">
        <f>"update entityscore set admitted=" &amp; O70 &amp; " ,vacancy=" &amp; J70 &amp; " where entityid = (select id from entity where name like '" &amp; I70 &amp; "') and year=2015;"</f>
        <v>update entityscore set admitted=72 ,vacancy=100 where entityid = (select id from entity where name like '東華三院鶴山學校') and year=2015;</v>
      </c>
      <c r="R70" t="str">
        <f>"update entity set admitted=" &amp; O70 &amp; " ,vacancy=" &amp; J70 &amp; " where name = '" &amp; I70 &amp; "';"</f>
        <v>update entity set admitted=72 ,vacancy=100 where name = '東華三院鶴山學校';</v>
      </c>
    </row>
    <row r="71" spans="1:18" ht="22.5">
      <c r="A71" s="2">
        <v>1804</v>
      </c>
      <c r="B71" s="6" t="s">
        <v>98</v>
      </c>
      <c r="C71" s="6" t="s">
        <v>1047</v>
      </c>
      <c r="D71" s="3">
        <v>40</v>
      </c>
      <c r="E71" t="str">
        <f>VLOOKUP(C71, 自行Original!$A$1:$C$455, 1, FALSE)</f>
        <v>香島道官立小學</v>
      </c>
      <c r="F71">
        <f>VLOOKUP(C71, 自行Original!$A$1:$C$455, 3, FALSE)</f>
        <v>25</v>
      </c>
      <c r="H71" t="str">
        <f>LEFT(A71, 2)</f>
        <v>18</v>
      </c>
      <c r="I71" t="str">
        <f>C71</f>
        <v>香島道官立小學</v>
      </c>
      <c r="J71">
        <f>IF(F71*2/5=CEILING(F71*2/5, 1), F71*2, F71*2-1)</f>
        <v>50</v>
      </c>
      <c r="K71">
        <f>D71</f>
        <v>40</v>
      </c>
      <c r="L71" t="e">
        <f>VLOOKUP(A71, 借位!$A$1:$D$50, 4, FALSE)</f>
        <v>#N/A</v>
      </c>
      <c r="M71">
        <v>0</v>
      </c>
      <c r="N71" t="b">
        <f>IF(J71&gt;(K71+M71), TRUE, 0)</f>
        <v>1</v>
      </c>
      <c r="O71">
        <f>K71+M71</f>
        <v>40</v>
      </c>
      <c r="P71" s="24">
        <f>(J71-O71)/J71*100</f>
        <v>20</v>
      </c>
      <c r="Q71" t="str">
        <f>"update entityscore set admitted=" &amp; O71 &amp; " ,vacancy=" &amp; J71 &amp; " where entityid = (select id from entity where name like '" &amp; I71 &amp; "') and year=2015;"</f>
        <v>update entityscore set admitted=40 ,vacancy=50 where entityid = (select id from entity where name like '香島道官立小學') and year=2015;</v>
      </c>
      <c r="R71" t="str">
        <f>"update entity set admitted=" &amp; O71 &amp; " ,vacancy=" &amp; J71 &amp; " where name = '" &amp; I71 &amp; "';"</f>
        <v>update entity set admitted=40 ,vacancy=50 where name = '香島道官立小學';</v>
      </c>
    </row>
    <row r="72" spans="1:18" ht="22.5">
      <c r="A72" s="2">
        <v>3106</v>
      </c>
      <c r="B72" s="6" t="s">
        <v>111</v>
      </c>
      <c r="C72" s="6" t="s">
        <v>1067</v>
      </c>
      <c r="D72" s="3">
        <v>16</v>
      </c>
      <c r="E72" t="str">
        <f>VLOOKUP(C72, 自行Original!$A$1:$C$455, 1, FALSE)</f>
        <v>油蔴地街坊會學校</v>
      </c>
      <c r="F72">
        <f>VLOOKUP(C72, 自行Original!$A$1:$C$455, 3, FALSE)</f>
        <v>30</v>
      </c>
      <c r="H72" t="str">
        <f>LEFT(A72, 2)</f>
        <v>31</v>
      </c>
      <c r="I72" t="str">
        <f>C72</f>
        <v>油蔴地街坊會學校</v>
      </c>
      <c r="J72">
        <f>IF(F72*2/5=CEILING(F72*2/5, 1), F72*2, F72*2-1)</f>
        <v>60</v>
      </c>
      <c r="K72">
        <f>D72</f>
        <v>16</v>
      </c>
      <c r="L72" t="e">
        <f>VLOOKUP(A72, 借位!$A$1:$D$50, 4, FALSE)</f>
        <v>#N/A</v>
      </c>
      <c r="M72">
        <v>0</v>
      </c>
      <c r="N72" t="b">
        <f>IF(J72&gt;(K72+M72), TRUE, 0)</f>
        <v>1</v>
      </c>
      <c r="O72">
        <f>K72+M72</f>
        <v>16</v>
      </c>
      <c r="P72" s="24">
        <f>(J72-O72)/J72*100</f>
        <v>73.333333333333329</v>
      </c>
      <c r="Q72" t="str">
        <f>"update entityscore set admitted=" &amp; O72 &amp; " ,vacancy=" &amp; J72 &amp; " where entityid = (select id from entity where name like '" &amp; I72 &amp; "') and year=2015;"</f>
        <v>update entityscore set admitted=16 ,vacancy=60 where entityid = (select id from entity where name like '油蔴地街坊會學校') and year=2015;</v>
      </c>
      <c r="R72" t="str">
        <f>"update entity set admitted=" &amp; O72 &amp; " ,vacancy=" &amp; J72 &amp; " where name = '" &amp; I72 &amp; "';"</f>
        <v>update entity set admitted=16 ,vacancy=60 where name = '油蔴地街坊會學校';</v>
      </c>
    </row>
    <row r="73" spans="1:18">
      <c r="A73" s="2">
        <v>3107</v>
      </c>
      <c r="B73" s="9" t="s">
        <v>112</v>
      </c>
      <c r="C73" s="9" t="s">
        <v>1061</v>
      </c>
      <c r="D73" s="3">
        <v>44</v>
      </c>
      <c r="E73" t="str">
        <f>VLOOKUP(C73, 自行Original!$A$1:$C$455, 1, FALSE)</f>
        <v>循道學校</v>
      </c>
      <c r="F73">
        <f>VLOOKUP(C73, 自行Original!$A$1:$C$455, 3, FALSE)</f>
        <v>60</v>
      </c>
      <c r="H73" t="str">
        <f>LEFT(A73, 2)</f>
        <v>31</v>
      </c>
      <c r="I73" t="str">
        <f>C73</f>
        <v>循道學校</v>
      </c>
      <c r="J73">
        <f>IF(F73*2/5=CEILING(F73*2/5, 1), F73*2, F73*2-1)</f>
        <v>120</v>
      </c>
      <c r="K73">
        <f>D73</f>
        <v>44</v>
      </c>
      <c r="L73" t="e">
        <f>VLOOKUP(A73, 借位!$A$1:$D$50, 4, FALSE)</f>
        <v>#N/A</v>
      </c>
      <c r="M73">
        <v>0</v>
      </c>
      <c r="N73" t="b">
        <f>IF(J73&gt;(K73+M73), TRUE, 0)</f>
        <v>1</v>
      </c>
      <c r="O73">
        <f>K73+M73</f>
        <v>44</v>
      </c>
      <c r="P73" s="24">
        <f>(J73-O73)/J73*100</f>
        <v>63.333333333333329</v>
      </c>
      <c r="Q73" t="str">
        <f>"update entityscore set admitted=" &amp; O73 &amp; " ,vacancy=" &amp; J73 &amp; " where entityid = (select id from entity where name like '" &amp; I73 &amp; "') and year=2015;"</f>
        <v>update entityscore set admitted=44 ,vacancy=120 where entityid = (select id from entity where name like '循道學校') and year=2015;</v>
      </c>
      <c r="R73" t="str">
        <f>"update entity set admitted=" &amp; O73 &amp; " ,vacancy=" &amp; J73 &amp; " where name = '" &amp; I73 &amp; "';"</f>
        <v>update entity set admitted=44 ,vacancy=120 where name = '循道學校';</v>
      </c>
    </row>
    <row r="74" spans="1:18" ht="45">
      <c r="A74" s="2">
        <v>3110</v>
      </c>
      <c r="B74" s="6" t="s">
        <v>115</v>
      </c>
      <c r="C74" s="6" t="s">
        <v>1068</v>
      </c>
      <c r="D74" s="3">
        <v>59</v>
      </c>
      <c r="E74" t="str">
        <f>VLOOKUP(C74, 自行Original!$A$1:$C$455, 1, FALSE)</f>
        <v>油蔴地天主教小學（海泓道）</v>
      </c>
      <c r="F74">
        <f>VLOOKUP(C74, 自行Original!$A$1:$C$455, 3, FALSE)</f>
        <v>75</v>
      </c>
      <c r="H74" t="str">
        <f>LEFT(A74, 2)</f>
        <v>31</v>
      </c>
      <c r="I74" t="str">
        <f>C74</f>
        <v>油蔴地天主教小學（海泓道）</v>
      </c>
      <c r="J74">
        <f>IF(F74*2/5=CEILING(F74*2/5, 1), F74*2, F74*2-1)</f>
        <v>150</v>
      </c>
      <c r="K74">
        <f>D74</f>
        <v>59</v>
      </c>
      <c r="L74" t="e">
        <f>VLOOKUP(A74, 借位!$A$1:$D$50, 4, FALSE)</f>
        <v>#N/A</v>
      </c>
      <c r="M74">
        <v>0</v>
      </c>
      <c r="N74" t="b">
        <f>IF(J74&gt;(K74+M74), TRUE, 0)</f>
        <v>1</v>
      </c>
      <c r="O74">
        <f>K74+M74</f>
        <v>59</v>
      </c>
      <c r="P74" s="24">
        <f>(J74-O74)/J74*100</f>
        <v>60.666666666666671</v>
      </c>
      <c r="Q74" t="str">
        <f>"update entityscore set admitted=" &amp; O74 &amp; " ,vacancy=" &amp; J74 &amp; " where entityid = (select id from entity where name like '" &amp; I74 &amp; "') and year=2015;"</f>
        <v>update entityscore set admitted=59 ,vacancy=150 where entityid = (select id from entity where name like '油蔴地天主教小學（海泓道）') and year=2015;</v>
      </c>
      <c r="R74" t="str">
        <f>"update entity set admitted=" &amp; O74 &amp; " ,vacancy=" &amp; J74 &amp; " where name = '" &amp; I74 &amp; "';"</f>
        <v>update entity set admitted=59 ,vacancy=150 where name = '油蔴地天主教小學（海泓道）';</v>
      </c>
    </row>
    <row r="75" spans="1:18">
      <c r="A75" s="2">
        <v>3103</v>
      </c>
      <c r="B75" s="9" t="s">
        <v>108</v>
      </c>
      <c r="C75" s="9" t="s">
        <v>1064</v>
      </c>
      <c r="D75" s="3">
        <v>56</v>
      </c>
      <c r="E75" t="str">
        <f>VLOOKUP(C75, 自行Original!$A$1:$C$455, 1, FALSE)</f>
        <v>德信學校</v>
      </c>
      <c r="F75">
        <f>VLOOKUP(C75, 自行Original!$A$1:$C$455, 3, FALSE)</f>
        <v>60</v>
      </c>
      <c r="H75" t="str">
        <f>LEFT(A75, 2)</f>
        <v>31</v>
      </c>
      <c r="I75" t="str">
        <f>C75</f>
        <v>德信學校</v>
      </c>
      <c r="J75">
        <f>IF(F75*2/5=CEILING(F75*2/5, 1), F75*2, F75*2-1)</f>
        <v>120</v>
      </c>
      <c r="K75">
        <f>D75</f>
        <v>56</v>
      </c>
      <c r="L75" t="e">
        <f>VLOOKUP(A75, 借位!$A$1:$D$50, 4, FALSE)</f>
        <v>#N/A</v>
      </c>
      <c r="M75">
        <v>0</v>
      </c>
      <c r="N75" t="b">
        <f>IF(J75&gt;(K75+M75), TRUE, 0)</f>
        <v>1</v>
      </c>
      <c r="O75">
        <f>K75+M75</f>
        <v>56</v>
      </c>
      <c r="P75" s="24">
        <f>(J75-O75)/J75*100</f>
        <v>53.333333333333336</v>
      </c>
      <c r="Q75" t="str">
        <f>"update entityscore set admitted=" &amp; O75 &amp; " ,vacancy=" &amp; J75 &amp; " where entityid = (select id from entity where name like '" &amp; I75 &amp; "') and year=2015;"</f>
        <v>update entityscore set admitted=56 ,vacancy=120 where entityid = (select id from entity where name like '德信學校') and year=2015;</v>
      </c>
      <c r="R75" t="str">
        <f>"update entity set admitted=" &amp; O75 &amp; " ,vacancy=" &amp; J75 &amp; " where name = '" &amp; I75 &amp; "';"</f>
        <v>update entity set admitted=56 ,vacancy=120 where name = '德信學校';</v>
      </c>
    </row>
    <row r="76" spans="1:18">
      <c r="A76" s="2">
        <v>3105</v>
      </c>
      <c r="B76" s="9" t="s">
        <v>110</v>
      </c>
      <c r="C76" s="9" t="s">
        <v>1066</v>
      </c>
      <c r="D76" s="3">
        <v>35</v>
      </c>
      <c r="E76" t="str">
        <f>VLOOKUP(C76, 自行Original!$A$1:$C$455, 1, FALSE)</f>
        <v>中華基督教會灣仔堂基道小學</v>
      </c>
      <c r="F76">
        <f>VLOOKUP(C76, 自行Original!$A$1:$C$455, 3, FALSE)</f>
        <v>38</v>
      </c>
      <c r="H76" t="str">
        <f>LEFT(A76, 2)</f>
        <v>31</v>
      </c>
      <c r="I76" t="str">
        <f>C76</f>
        <v>中華基督教會灣仔堂基道小學</v>
      </c>
      <c r="J76">
        <f>IF(F76*2/5=CEILING(F76*2/5, 1), F76*2, F76*2-1)</f>
        <v>75</v>
      </c>
      <c r="K76">
        <f>D76</f>
        <v>35</v>
      </c>
      <c r="L76" t="e">
        <f>VLOOKUP(A76, 借位!$A$1:$D$50, 4, FALSE)</f>
        <v>#N/A</v>
      </c>
      <c r="M76">
        <v>0</v>
      </c>
      <c r="N76" t="b">
        <f>IF(J76&gt;(K76+M76), TRUE, 0)</f>
        <v>1</v>
      </c>
      <c r="O76">
        <f>K76+M76</f>
        <v>35</v>
      </c>
      <c r="P76" s="24">
        <f>(J76-O76)/J76*100</f>
        <v>53.333333333333336</v>
      </c>
      <c r="Q76" t="str">
        <f>"update entityscore set admitted=" &amp; O76 &amp; " ,vacancy=" &amp; J76 &amp; " where entityid = (select id from entity where name like '" &amp; I76 &amp; "') and year=2015;"</f>
        <v>update entityscore set admitted=35 ,vacancy=75 where entityid = (select id from entity where name like '中華基督教會灣仔堂基道小學') and year=2015;</v>
      </c>
      <c r="R76" t="str">
        <f>"update entity set admitted=" &amp; O76 &amp; " ,vacancy=" &amp; J76 &amp; " where name = '" &amp; I76 &amp; "';"</f>
        <v>update entity set admitted=35 ,vacancy=75 where name = '中華基督教會灣仔堂基道小學';</v>
      </c>
    </row>
    <row r="77" spans="1:18" ht="22.5">
      <c r="A77" s="2">
        <v>3109</v>
      </c>
      <c r="B77" s="6" t="s">
        <v>114</v>
      </c>
      <c r="C77" s="6" t="s">
        <v>1062</v>
      </c>
      <c r="D77" s="3">
        <v>70</v>
      </c>
      <c r="E77" t="str">
        <f>VLOOKUP(C77, 自行Original!$A$1:$C$455, 1, FALSE)</f>
        <v>油蔴地天主教小學</v>
      </c>
      <c r="F77">
        <f>VLOOKUP(C77, 自行Original!$A$1:$C$455, 3, FALSE)</f>
        <v>75</v>
      </c>
      <c r="H77" t="str">
        <f>LEFT(A77, 2)</f>
        <v>31</v>
      </c>
      <c r="I77" t="str">
        <f>C77</f>
        <v>油蔴地天主教小學</v>
      </c>
      <c r="J77">
        <f>IF(F77*2/5=CEILING(F77*2/5, 1), F77*2, F77*2-1)</f>
        <v>150</v>
      </c>
      <c r="K77">
        <f>D77</f>
        <v>70</v>
      </c>
      <c r="L77" t="e">
        <f>VLOOKUP(A77, 借位!$A$1:$D$50, 4, FALSE)</f>
        <v>#N/A</v>
      </c>
      <c r="M77">
        <v>0</v>
      </c>
      <c r="N77" t="b">
        <f>IF(J77&gt;(K77+M77), TRUE, 0)</f>
        <v>1</v>
      </c>
      <c r="O77">
        <f>K77+M77</f>
        <v>70</v>
      </c>
      <c r="P77" s="24">
        <f>(J77-O77)/J77*100</f>
        <v>53.333333333333336</v>
      </c>
      <c r="Q77" t="str">
        <f>"update entityscore set admitted=" &amp; O77 &amp; " ,vacancy=" &amp; J77 &amp; " where entityid = (select id from entity where name like '" &amp; I77 &amp; "') and year=2015;"</f>
        <v>update entityscore set admitted=70 ,vacancy=150 where entityid = (select id from entity where name like '油蔴地天主教小學') and year=2015;</v>
      </c>
      <c r="R77" t="str">
        <f>"update entity set admitted=" &amp; O77 &amp; " ,vacancy=" &amp; J77 &amp; " where name = '" &amp; I77 &amp; "';"</f>
        <v>update entity set admitted=70 ,vacancy=150 where name = '油蔴地天主教小學';</v>
      </c>
    </row>
    <row r="78" spans="1:18">
      <c r="A78" s="2">
        <v>3102</v>
      </c>
      <c r="B78" s="9" t="s">
        <v>107</v>
      </c>
      <c r="C78" s="9" t="s">
        <v>1063</v>
      </c>
      <c r="D78" s="3">
        <v>47</v>
      </c>
      <c r="E78" t="str">
        <f>VLOOKUP(C78, 自行Original!$A$1:$C$455, 1, FALSE)</f>
        <v>嘉諾撒聖瑪利學校</v>
      </c>
      <c r="F78">
        <f>VLOOKUP(C78, 自行Original!$A$1:$C$455, 3, FALSE)</f>
        <v>50</v>
      </c>
      <c r="H78" t="str">
        <f>LEFT(A78, 2)</f>
        <v>31</v>
      </c>
      <c r="I78" t="str">
        <f>C78</f>
        <v>嘉諾撒聖瑪利學校</v>
      </c>
      <c r="J78">
        <f>IF(F78*2/5=CEILING(F78*2/5, 1), F78*2, F78*2-1)</f>
        <v>100</v>
      </c>
      <c r="K78">
        <f>D78</f>
        <v>47</v>
      </c>
      <c r="L78" t="e">
        <f>VLOOKUP(A78, 借位!$A$1:$D$50, 4, FALSE)</f>
        <v>#N/A</v>
      </c>
      <c r="M78">
        <v>0</v>
      </c>
      <c r="N78" t="b">
        <f>IF(J78&gt;(K78+M78), TRUE, 0)</f>
        <v>1</v>
      </c>
      <c r="O78">
        <f>K78+M78</f>
        <v>47</v>
      </c>
      <c r="P78" s="24">
        <f>(J78-O78)/J78*100</f>
        <v>53</v>
      </c>
      <c r="Q78" t="str">
        <f>"update entityscore set admitted=" &amp; O78 &amp; " ,vacancy=" &amp; J78 &amp; " where entityid = (select id from entity where name like '" &amp; I78 &amp; "') and year=2015;"</f>
        <v>update entityscore set admitted=47 ,vacancy=100 where entityid = (select id from entity where name like '嘉諾撒聖瑪利學校') and year=2015;</v>
      </c>
      <c r="R78" t="str">
        <f>"update entity set admitted=" &amp; O78 &amp; " ,vacancy=" &amp; J78 &amp; " where name = '" &amp; I78 &amp; "';"</f>
        <v>update entity set admitted=47 ,vacancy=100 where name = '嘉諾撒聖瑪利學校';</v>
      </c>
    </row>
    <row r="79" spans="1:18">
      <c r="A79" s="2">
        <v>3104</v>
      </c>
      <c r="B79" s="9" t="s">
        <v>109</v>
      </c>
      <c r="C79" s="9" t="s">
        <v>1058</v>
      </c>
      <c r="D79" s="3">
        <v>62</v>
      </c>
      <c r="E79" t="str">
        <f>VLOOKUP(C79, 自行Original!$A$1:$C$455, 1, FALSE)</f>
        <v>東華三院羅裕積小學</v>
      </c>
      <c r="F79">
        <f>VLOOKUP(C79, 自行Original!$A$1:$C$455, 3, FALSE)</f>
        <v>63</v>
      </c>
      <c r="H79" t="str">
        <f>LEFT(A79, 2)</f>
        <v>31</v>
      </c>
      <c r="I79" t="str">
        <f>C79</f>
        <v>東華三院羅裕積小學</v>
      </c>
      <c r="J79">
        <f>IF(F79*2/5=CEILING(F79*2/5, 1), F79*2, F79*2-1)</f>
        <v>125</v>
      </c>
      <c r="K79">
        <f>D79</f>
        <v>62</v>
      </c>
      <c r="L79" t="e">
        <f>VLOOKUP(A79, 借位!$A$1:$D$50, 4, FALSE)</f>
        <v>#N/A</v>
      </c>
      <c r="M79">
        <v>0</v>
      </c>
      <c r="N79" t="b">
        <f>IF(J79&gt;(K79+M79), TRUE, 0)</f>
        <v>1</v>
      </c>
      <c r="O79">
        <f>K79+M79</f>
        <v>62</v>
      </c>
      <c r="P79" s="24">
        <f>(J79-O79)/J79*100</f>
        <v>50.4</v>
      </c>
      <c r="Q79" t="str">
        <f>"update entityscore set admitted=" &amp; O79 &amp; " ,vacancy=" &amp; J79 &amp; " where entityid = (select id from entity where name like '" &amp; I79 &amp; "') and year=2015;"</f>
        <v>update entityscore set admitted=62 ,vacancy=125 where entityid = (select id from entity where name like '東華三院羅裕積小學') and year=2015;</v>
      </c>
      <c r="R79" t="str">
        <f>"update entity set admitted=" &amp; O79 &amp; " ,vacancy=" &amp; J79 &amp; " where name = '" &amp; I79 &amp; "';"</f>
        <v>update entity set admitted=62 ,vacancy=125 where name = '東華三院羅裕積小學';</v>
      </c>
    </row>
    <row r="80" spans="1:18" ht="22.5">
      <c r="A80" s="2">
        <v>3101</v>
      </c>
      <c r="B80" s="6" t="s">
        <v>106</v>
      </c>
      <c r="C80" s="6" t="s">
        <v>1060</v>
      </c>
      <c r="D80" s="3">
        <v>62</v>
      </c>
      <c r="E80" t="str">
        <f>VLOOKUP(C80, 自行Original!$A$1:$C$455, 1, FALSE)</f>
        <v>佐敦道官立小學</v>
      </c>
      <c r="F80">
        <f>VLOOKUP(C80, 自行Original!$A$1:$C$455, 3, FALSE)</f>
        <v>50</v>
      </c>
      <c r="H80" t="str">
        <f>LEFT(A80, 2)</f>
        <v>31</v>
      </c>
      <c r="I80" t="str">
        <f>C80</f>
        <v>佐敦道官立小學</v>
      </c>
      <c r="J80">
        <f>IF(F80*2/5=CEILING(F80*2/5, 1), F80*2, F80*2-1)</f>
        <v>100</v>
      </c>
      <c r="K80">
        <f>D80</f>
        <v>62</v>
      </c>
      <c r="L80" t="e">
        <f>VLOOKUP(A80, 借位!$A$1:$D$50, 4, FALSE)</f>
        <v>#N/A</v>
      </c>
      <c r="M80">
        <v>0</v>
      </c>
      <c r="N80" t="b">
        <f>IF(J80&gt;(K80+M80), TRUE, 0)</f>
        <v>1</v>
      </c>
      <c r="O80">
        <f>K80+M80</f>
        <v>62</v>
      </c>
      <c r="P80" s="24">
        <f>(J80-O80)/J80*100</f>
        <v>38</v>
      </c>
      <c r="Q80" t="str">
        <f>"update entityscore set admitted=" &amp; O80 &amp; " ,vacancy=" &amp; J80 &amp; " where entityid = (select id from entity where name like '" &amp; I80 &amp; "') and year=2015;"</f>
        <v>update entityscore set admitted=62 ,vacancy=100 where entityid = (select id from entity where name like '佐敦道官立小學') and year=2015;</v>
      </c>
      <c r="R80" t="str">
        <f>"update entity set admitted=" &amp; O80 &amp; " ,vacancy=" &amp; J80 &amp; " where name = '" &amp; I80 &amp; "';"</f>
        <v>update entity set admitted=62 ,vacancy=100 where name = '佐敦道官立小學';</v>
      </c>
    </row>
    <row r="81" spans="1:18">
      <c r="A81" s="2">
        <v>3111</v>
      </c>
      <c r="B81" s="9" t="s">
        <v>116</v>
      </c>
      <c r="C81" s="9" t="s">
        <v>1065</v>
      </c>
      <c r="D81" s="3">
        <v>90</v>
      </c>
      <c r="E81" t="str">
        <f>VLOOKUP(C81, 自行Original!$A$1:$C$455, 1, FALSE)</f>
        <v>東莞同鄉會方樹泉學校</v>
      </c>
      <c r="F81">
        <f>VLOOKUP(C81, 自行Original!$A$1:$C$455, 3, FALSE)</f>
        <v>63</v>
      </c>
      <c r="H81" t="str">
        <f>LEFT(A81, 2)</f>
        <v>31</v>
      </c>
      <c r="I81" t="str">
        <f>C81</f>
        <v>東莞同鄉會方樹泉學校</v>
      </c>
      <c r="J81">
        <f>IF(F81*2/5=CEILING(F81*2/5, 1), F81*2, F81*2-1)</f>
        <v>125</v>
      </c>
      <c r="K81">
        <f>D81</f>
        <v>90</v>
      </c>
      <c r="L81">
        <f>VLOOKUP(A81, 借位!$A$1:$D$50, 4, FALSE)</f>
        <v>25</v>
      </c>
      <c r="M81">
        <v>25</v>
      </c>
      <c r="N81" t="b">
        <f>IF(J81&gt;(K81+M81), TRUE, 0)</f>
        <v>1</v>
      </c>
      <c r="O81">
        <f>K81+M81</f>
        <v>115</v>
      </c>
      <c r="P81" s="24">
        <f>(J81-O81)/J81*100</f>
        <v>8</v>
      </c>
      <c r="Q81" t="str">
        <f>"update entityscore set admitted=" &amp; O81 &amp; " ,vacancy=" &amp; J81 &amp; " where entityid = (select id from entity where name like '" &amp; I81 &amp; "') and year=2015;"</f>
        <v>update entityscore set admitted=115 ,vacancy=125 where entityid = (select id from entity where name like '東莞同鄉會方樹泉學校') and year=2015;</v>
      </c>
      <c r="R81" t="str">
        <f>"update entity set admitted=" &amp; O81 &amp; " ,vacancy=" &amp; J81 &amp; " where name = '" &amp; I81 &amp; "';"</f>
        <v>update entity set admitted=115 ,vacancy=125 where name = '東莞同鄉會方樹泉學校';</v>
      </c>
    </row>
    <row r="82" spans="1:18" ht="22.5">
      <c r="A82" s="2">
        <v>3108</v>
      </c>
      <c r="B82" s="6" t="s">
        <v>113</v>
      </c>
      <c r="C82" s="6" t="s">
        <v>1059</v>
      </c>
      <c r="D82" s="3">
        <v>57</v>
      </c>
      <c r="E82" t="str">
        <f>VLOOKUP(C82, 自行Original!$A$1:$C$455, 1, FALSE)</f>
        <v>廣東道官立小學</v>
      </c>
      <c r="F82">
        <f>VLOOKUP(C82, 自行Original!$A$1:$C$455, 3, FALSE)</f>
        <v>38</v>
      </c>
      <c r="H82" s="29" t="str">
        <f>LEFT(A82, 2)</f>
        <v>31</v>
      </c>
      <c r="I82" s="29" t="str">
        <f>C82</f>
        <v>廣東道官立小學</v>
      </c>
      <c r="J82" s="29">
        <f>IF(F82*2/5=CEILING(F82*2/5, 1), F82*2, F82*2-1)</f>
        <v>75</v>
      </c>
      <c r="K82" s="29">
        <f>D82</f>
        <v>57</v>
      </c>
      <c r="L82" s="29">
        <f>VLOOKUP(A82, 借位!$A$1:$D$50, 4, FALSE)</f>
        <v>25</v>
      </c>
      <c r="M82" s="29">
        <v>25</v>
      </c>
      <c r="N82" s="29">
        <f>IF(J82&gt;(K82+M82), TRUE, 0)</f>
        <v>0</v>
      </c>
      <c r="O82" s="29">
        <v>74</v>
      </c>
      <c r="P82" s="24">
        <f>(J82-O82)/J82*100</f>
        <v>1.3333333333333335</v>
      </c>
      <c r="Q82" t="str">
        <f>"update entityscore set admitted=" &amp; O82 &amp; " ,vacancy=" &amp; J82 &amp; " where entityid = (select id from entity where name like '" &amp; I82 &amp; "') and year=2015;"</f>
        <v>update entityscore set admitted=74 ,vacancy=75 where entityid = (select id from entity where name like '廣東道官立小學') and year=2015;</v>
      </c>
      <c r="R82" t="str">
        <f>"update entity set admitted=" &amp; O82 &amp; " ,vacancy=" &amp; J82 &amp; " where name = '" &amp; I82 &amp; "';"</f>
        <v>update entity set admitted=74 ,vacancy=75 where name = '廣東道官立小學';</v>
      </c>
    </row>
    <row r="83" spans="1:18" ht="22.5">
      <c r="A83" s="2">
        <v>3203</v>
      </c>
      <c r="B83" s="6" t="s">
        <v>119</v>
      </c>
      <c r="C83" s="6" t="s">
        <v>1073</v>
      </c>
      <c r="D83" s="3">
        <v>55</v>
      </c>
      <c r="E83" t="str">
        <f>VLOOKUP(C83, 自行Original!$A$1:$C$455, 1, FALSE)</f>
        <v>大角嘴天主教小學</v>
      </c>
      <c r="F83">
        <f>VLOOKUP(C83, 自行Original!$A$1:$C$455, 3, FALSE)</f>
        <v>63</v>
      </c>
      <c r="H83" t="str">
        <f>LEFT(A83, 2)</f>
        <v>32</v>
      </c>
      <c r="I83" t="str">
        <f>C83</f>
        <v>大角嘴天主教小學</v>
      </c>
      <c r="J83">
        <f>IF(F83*2/5=CEILING(F83*2/5, 1), F83*2, F83*2-1)</f>
        <v>125</v>
      </c>
      <c r="K83">
        <f>D83</f>
        <v>55</v>
      </c>
      <c r="L83" t="e">
        <f>VLOOKUP(A83, 借位!$A$1:$D$50, 4, FALSE)</f>
        <v>#N/A</v>
      </c>
      <c r="M83">
        <v>0</v>
      </c>
      <c r="N83" t="b">
        <f>IF(J83&gt;(K83+M83), TRUE, 0)</f>
        <v>1</v>
      </c>
      <c r="O83">
        <f>K83+M83</f>
        <v>55</v>
      </c>
      <c r="P83" s="24">
        <f>(J83-O83)/J83*100</f>
        <v>56.000000000000007</v>
      </c>
      <c r="Q83" t="str">
        <f>"update entityscore set admitted=" &amp; O83 &amp; " ,vacancy=" &amp; J83 &amp; " where entityid = (select id from entity where name like '" &amp; I83 &amp; "') and year=2015;"</f>
        <v>update entityscore set admitted=55 ,vacancy=125 where entityid = (select id from entity where name like '大角嘴天主教小學') and year=2015;</v>
      </c>
      <c r="R83" t="str">
        <f>"update entity set admitted=" &amp; O83 &amp; " ,vacancy=" &amp; J83 &amp; " where name = '" &amp; I83 &amp; "';"</f>
        <v>update entity set admitted=55 ,vacancy=125 where name = '大角嘴天主教小學';</v>
      </c>
    </row>
    <row r="84" spans="1:18" ht="21.75">
      <c r="A84" s="2">
        <v>3208</v>
      </c>
      <c r="B84" s="6" t="s">
        <v>124</v>
      </c>
      <c r="C84" s="6" t="s">
        <v>982</v>
      </c>
      <c r="D84" s="3">
        <v>84</v>
      </c>
      <c r="E84" t="str">
        <f>VLOOKUP(C84, 自行Original!$A$1:$C$455, 1, FALSE)</f>
        <v xml:space="preserve">中華基督教會協和小學
</v>
      </c>
      <c r="F84">
        <f>VLOOKUP(C84, 自行Original!$A$1:$C$455, 3, FALSE)</f>
        <v>90</v>
      </c>
      <c r="H84" t="str">
        <f>LEFT(A84, 2)</f>
        <v>32</v>
      </c>
      <c r="I84" t="str">
        <f>C84</f>
        <v xml:space="preserve">中華基督教會協和小學
</v>
      </c>
      <c r="J84">
        <f>IF(F84*2/5=CEILING(F84*2/5, 1), F84*2, F84*2-1)</f>
        <v>180</v>
      </c>
      <c r="K84">
        <f>D84</f>
        <v>84</v>
      </c>
      <c r="L84" t="e">
        <f>VLOOKUP(A84, 借位!$A$1:$D$50, 4, FALSE)</f>
        <v>#N/A</v>
      </c>
      <c r="M84">
        <v>0</v>
      </c>
      <c r="N84" t="b">
        <f>IF(J84&gt;(K84+M84), TRUE, 0)</f>
        <v>1</v>
      </c>
      <c r="O84">
        <f>K84+M84</f>
        <v>84</v>
      </c>
      <c r="P84" s="24">
        <f>(J84-O84)/J84*100</f>
        <v>53.333333333333336</v>
      </c>
      <c r="Q84" t="str">
        <f>"update entityscore set admitted=" &amp; O84 &amp; " ,vacancy=" &amp; J84 &amp; " where entityid = (select id from entity where name like '" &amp; I84 &amp; "') and year=2015;"</f>
        <v>update entityscore set admitted=84 ,vacancy=180 where entityid = (select id from entity where name like '中華基督教會協和小學
') and year=2015;</v>
      </c>
      <c r="R84" t="str">
        <f>"update entity set admitted=" &amp; O84 &amp; " ,vacancy=" &amp; J84 &amp; " where name = '" &amp; I84 &amp; "';"</f>
        <v>update entity set admitted=84 ,vacancy=180 where name = '中華基督教會協和小學
';</v>
      </c>
    </row>
    <row r="85" spans="1:18" ht="33.75">
      <c r="A85" s="2">
        <v>3204</v>
      </c>
      <c r="B85" s="6" t="s">
        <v>120</v>
      </c>
      <c r="C85" s="6" t="s">
        <v>1074</v>
      </c>
      <c r="D85" s="3">
        <v>75</v>
      </c>
      <c r="E85" t="str">
        <f>VLOOKUP(C85, 自行Original!$A$1:$C$455, 1, FALSE)</f>
        <v>大角嘴天主教小學（海帆道）</v>
      </c>
      <c r="F85">
        <f>VLOOKUP(C85, 自行Original!$A$1:$C$455, 3, FALSE)</f>
        <v>75</v>
      </c>
      <c r="H85" t="str">
        <f>LEFT(A85, 2)</f>
        <v>32</v>
      </c>
      <c r="I85" t="str">
        <f>C85</f>
        <v>大角嘴天主教小學（海帆道）</v>
      </c>
      <c r="J85">
        <f>IF(F85*2/5=CEILING(F85*2/5, 1), F85*2, F85*2-1)</f>
        <v>150</v>
      </c>
      <c r="K85">
        <f>D85</f>
        <v>75</v>
      </c>
      <c r="L85" t="e">
        <f>VLOOKUP(A85, 借位!$A$1:$D$50, 4, FALSE)</f>
        <v>#N/A</v>
      </c>
      <c r="M85">
        <v>0</v>
      </c>
      <c r="N85" t="b">
        <f>IF(J85&gt;(K85+M85), TRUE, 0)</f>
        <v>1</v>
      </c>
      <c r="O85">
        <f>K85+M85</f>
        <v>75</v>
      </c>
      <c r="P85" s="24">
        <f>(J85-O85)/J85*100</f>
        <v>50</v>
      </c>
      <c r="Q85" t="str">
        <f>"update entityscore set admitted=" &amp; O85 &amp; " ,vacancy=" &amp; J85 &amp; " where entityid = (select id from entity where name like '" &amp; I85 &amp; "') and year=2015;"</f>
        <v>update entityscore set admitted=75 ,vacancy=150 where entityid = (select id from entity where name like '大角嘴天主教小學（海帆道）') and year=2015;</v>
      </c>
      <c r="R85" t="str">
        <f>"update entity set admitted=" &amp; O85 &amp; " ,vacancy=" &amp; J85 &amp; " where name = '" &amp; I85 &amp; "';"</f>
        <v>update entity set admitted=75 ,vacancy=150 where name = '大角嘴天主教小學（海帆道）';</v>
      </c>
    </row>
    <row r="86" spans="1:18" ht="21.75">
      <c r="A86" s="2">
        <v>3207</v>
      </c>
      <c r="B86" s="6" t="s">
        <v>123</v>
      </c>
      <c r="C86" s="6" t="s">
        <v>983</v>
      </c>
      <c r="D86" s="3">
        <v>60</v>
      </c>
      <c r="E86" t="str">
        <f>VLOOKUP(C86, 自行Original!$A$1:$C$455, 1, FALSE)</f>
        <v xml:space="preserve">聖公會基榮小學
</v>
      </c>
      <c r="F86">
        <f>VLOOKUP(C86, 自行Original!$A$1:$C$455, 3, FALSE)</f>
        <v>60</v>
      </c>
      <c r="H86" t="str">
        <f>LEFT(A86, 2)</f>
        <v>32</v>
      </c>
      <c r="I86" t="str">
        <f>C86</f>
        <v xml:space="preserve">聖公會基榮小學
</v>
      </c>
      <c r="J86">
        <f>IF(F86*2/5=CEILING(F86*2/5, 1), F86*2, F86*2-1)</f>
        <v>120</v>
      </c>
      <c r="K86">
        <f>D86</f>
        <v>60</v>
      </c>
      <c r="L86" t="e">
        <f>VLOOKUP(A86, 借位!$A$1:$D$50, 4, FALSE)</f>
        <v>#N/A</v>
      </c>
      <c r="M86">
        <v>0</v>
      </c>
      <c r="N86" t="b">
        <f>IF(J86&gt;(K86+M86), TRUE, 0)</f>
        <v>1</v>
      </c>
      <c r="O86">
        <f>K86+M86</f>
        <v>60</v>
      </c>
      <c r="P86" s="24">
        <f>(J86-O86)/J86*100</f>
        <v>50</v>
      </c>
      <c r="Q86" t="str">
        <f>"update entityscore set admitted=" &amp; O86 &amp; " ,vacancy=" &amp; J86 &amp; " where entityid = (select id from entity where name like '" &amp; I86 &amp; "') and year=2015;"</f>
        <v>update entityscore set admitted=60 ,vacancy=120 where entityid = (select id from entity where name like '聖公會基榮小學
') and year=2015;</v>
      </c>
      <c r="R86" t="str">
        <f>"update entity set admitted=" &amp; O86 &amp; " ,vacancy=" &amp; J86 &amp; " where name = '" &amp; I86 &amp; "';"</f>
        <v>update entity set admitted=60 ,vacancy=120 where name = '聖公會基榮小學
';</v>
      </c>
    </row>
    <row r="87" spans="1:18">
      <c r="A87" s="2">
        <v>3206</v>
      </c>
      <c r="B87" s="9" t="s">
        <v>122</v>
      </c>
      <c r="C87" s="9" t="s">
        <v>1072</v>
      </c>
      <c r="D87" s="3">
        <v>64</v>
      </c>
      <c r="E87" t="str">
        <f>VLOOKUP(C87, 自行Original!$A$1:$C$455, 1, FALSE)</f>
        <v>路德會沙崙學校</v>
      </c>
      <c r="F87">
        <f>VLOOKUP(C87, 自行Original!$A$1:$C$455, 3, FALSE)</f>
        <v>63</v>
      </c>
      <c r="H87" t="str">
        <f>LEFT(A87, 2)</f>
        <v>32</v>
      </c>
      <c r="I87" t="str">
        <f>C87</f>
        <v>路德會沙崙學校</v>
      </c>
      <c r="J87">
        <f>IF(F87*2/5=CEILING(F87*2/5, 1), F87*2, F87*2-1)</f>
        <v>125</v>
      </c>
      <c r="K87">
        <f>D87</f>
        <v>64</v>
      </c>
      <c r="L87" t="e">
        <f>VLOOKUP(A87, 借位!$A$1:$D$50, 4, FALSE)</f>
        <v>#N/A</v>
      </c>
      <c r="M87">
        <v>0</v>
      </c>
      <c r="N87" t="b">
        <f>IF(J87&gt;(K87+M87), TRUE, 0)</f>
        <v>1</v>
      </c>
      <c r="O87">
        <f>K87+M87</f>
        <v>64</v>
      </c>
      <c r="P87" s="24">
        <f>(J87-O87)/J87*100</f>
        <v>48.8</v>
      </c>
      <c r="Q87" t="str">
        <f>"update entityscore set admitted=" &amp; O87 &amp; " ,vacancy=" &amp; J87 &amp; " where entityid = (select id from entity where name like '" &amp; I87 &amp; "') and year=2015;"</f>
        <v>update entityscore set admitted=64 ,vacancy=125 where entityid = (select id from entity where name like '路德會沙崙學校') and year=2015;</v>
      </c>
      <c r="R87" t="str">
        <f>"update entity set admitted=" &amp; O87 &amp; " ,vacancy=" &amp; J87 &amp; " where name = '" &amp; I87 &amp; "';"</f>
        <v>update entity set admitted=64 ,vacancy=125 where name = '路德會沙崙學校';</v>
      </c>
    </row>
    <row r="88" spans="1:18" ht="22.5">
      <c r="A88" s="2">
        <v>3201</v>
      </c>
      <c r="B88" s="6" t="s">
        <v>117</v>
      </c>
      <c r="C88" s="6" t="s">
        <v>1070</v>
      </c>
      <c r="D88" s="3">
        <v>33</v>
      </c>
      <c r="E88" t="str">
        <f>VLOOKUP(C88, 自行Original!$A$1:$C$455, 1, FALSE)</f>
        <v>鮮魚行學校</v>
      </c>
      <c r="F88">
        <f>VLOOKUP(C88, 自行Original!$A$1:$C$455, 3, FALSE)</f>
        <v>25</v>
      </c>
      <c r="H88" t="str">
        <f>LEFT(A88, 2)</f>
        <v>32</v>
      </c>
      <c r="I88" t="str">
        <f>C88</f>
        <v>鮮魚行學校</v>
      </c>
      <c r="J88">
        <f>IF(F88*2/5=CEILING(F88*2/5, 1), F88*2, F88*2-1)</f>
        <v>50</v>
      </c>
      <c r="K88">
        <f>D88</f>
        <v>33</v>
      </c>
      <c r="L88" t="e">
        <f>VLOOKUP(A88, 借位!$A$1:$D$50, 4, FALSE)</f>
        <v>#N/A</v>
      </c>
      <c r="M88">
        <v>0</v>
      </c>
      <c r="N88" t="b">
        <f>IF(J88&gt;(K88+M88), TRUE, 0)</f>
        <v>1</v>
      </c>
      <c r="O88">
        <f>K88+M88</f>
        <v>33</v>
      </c>
      <c r="P88" s="24">
        <f>(J88-O88)/J88*100</f>
        <v>34</v>
      </c>
      <c r="Q88" t="str">
        <f>"update entityscore set admitted=" &amp; O88 &amp; " ,vacancy=" &amp; J88 &amp; " where entityid = (select id from entity where name like '" &amp; I88 &amp; "') and year=2015;"</f>
        <v>update entityscore set admitted=33 ,vacancy=50 where entityid = (select id from entity where name like '鮮魚行學校') and year=2015;</v>
      </c>
      <c r="R88" t="str">
        <f>"update entity set admitted=" &amp; O88 &amp; " ,vacancy=" &amp; J88 &amp; " where name = '" &amp; I88 &amp; "';"</f>
        <v>update entity set admitted=33 ,vacancy=50 where name = '鮮魚行學校';</v>
      </c>
    </row>
    <row r="89" spans="1:18" ht="33.75">
      <c r="A89" s="2">
        <v>3205</v>
      </c>
      <c r="B89" s="6" t="s">
        <v>121</v>
      </c>
      <c r="C89" s="6" t="s">
        <v>1069</v>
      </c>
      <c r="D89" s="3">
        <v>68</v>
      </c>
      <c r="E89" t="str">
        <f>VLOOKUP(C89, 自行Original!$A$1:$C$455, 1, FALSE)</f>
        <v>塘尾道官立小學</v>
      </c>
      <c r="F89">
        <f>VLOOKUP(C89, 自行Original!$A$1:$C$455, 3, FALSE)</f>
        <v>50</v>
      </c>
      <c r="H89" t="str">
        <f>LEFT(A89, 2)</f>
        <v>32</v>
      </c>
      <c r="I89" t="str">
        <f>C89</f>
        <v>塘尾道官立小學</v>
      </c>
      <c r="J89">
        <f>IF(F89*2/5=CEILING(F89*2/5, 1), F89*2, F89*2-1)</f>
        <v>100</v>
      </c>
      <c r="K89">
        <f>D89</f>
        <v>68</v>
      </c>
      <c r="L89" t="e">
        <f>VLOOKUP(A89, 借位!$A$1:$D$50, 4, FALSE)</f>
        <v>#N/A</v>
      </c>
      <c r="M89">
        <v>0</v>
      </c>
      <c r="N89" t="b">
        <f>IF(J89&gt;(K89+M89), TRUE, 0)</f>
        <v>1</v>
      </c>
      <c r="O89">
        <f>K89+M89</f>
        <v>68</v>
      </c>
      <c r="P89" s="24">
        <f>(J89-O89)/J89*100</f>
        <v>32</v>
      </c>
      <c r="Q89" t="str">
        <f>"update entityscore set admitted=" &amp; O89 &amp; " ,vacancy=" &amp; J89 &amp; " where entityid = (select id from entity where name like '" &amp; I89 &amp; "') and year=2015;"</f>
        <v>update entityscore set admitted=68 ,vacancy=100 where entityid = (select id from entity where name like '塘尾道官立小學') and year=2015;</v>
      </c>
      <c r="R89" t="str">
        <f>"update entity set admitted=" &amp; O89 &amp; " ,vacancy=" &amp; J89 &amp; " where name = '" &amp; I89 &amp; "';"</f>
        <v>update entity set admitted=68 ,vacancy=100 where name = '塘尾道官立小學';</v>
      </c>
    </row>
    <row r="90" spans="1:18">
      <c r="A90" s="2">
        <v>3202</v>
      </c>
      <c r="B90" s="9" t="s">
        <v>118</v>
      </c>
      <c r="C90" s="9" t="s">
        <v>1071</v>
      </c>
      <c r="D90" s="2">
        <v>108</v>
      </c>
      <c r="E90" t="str">
        <f>VLOOKUP(C90, 自行Original!$A$1:$C$455, 1, FALSE)</f>
        <v>中華基督教會基全小學</v>
      </c>
      <c r="F90">
        <f>VLOOKUP(C90, 自行Original!$A$1:$C$455, 3, FALSE)</f>
        <v>63</v>
      </c>
      <c r="H90" t="str">
        <f>LEFT(A90, 2)</f>
        <v>32</v>
      </c>
      <c r="I90" t="str">
        <f>C90</f>
        <v>中華基督教會基全小學</v>
      </c>
      <c r="J90">
        <f>IF(F90*2/5=CEILING(F90*2/5, 1), F90*2, F90*2-1)</f>
        <v>125</v>
      </c>
      <c r="K90">
        <f>D90</f>
        <v>108</v>
      </c>
      <c r="L90" t="e">
        <f>VLOOKUP(A90, 借位!$A$1:$D$50, 4, FALSE)</f>
        <v>#N/A</v>
      </c>
      <c r="M90">
        <v>0</v>
      </c>
      <c r="N90" t="b">
        <f>IF(J90&gt;(K90+M90), TRUE, 0)</f>
        <v>1</v>
      </c>
      <c r="O90">
        <f>K90+M90</f>
        <v>108</v>
      </c>
      <c r="P90" s="24">
        <f>(J90-O90)/J90*100</f>
        <v>13.600000000000001</v>
      </c>
      <c r="Q90" t="str">
        <f>"update entityscore set admitted=" &amp; O90 &amp; " ,vacancy=" &amp; J90 &amp; " where entityid = (select id from entity where name like '" &amp; I90 &amp; "') and year=2015;"</f>
        <v>update entityscore set admitted=108 ,vacancy=125 where entityid = (select id from entity where name like '中華基督教會基全小學') and year=2015;</v>
      </c>
      <c r="R90" t="str">
        <f>"update entity set admitted=" &amp; O90 &amp; " ,vacancy=" &amp; J90 &amp; " where name = '" &amp; I90 &amp; "';"</f>
        <v>update entity set admitted=108 ,vacancy=125 where name = '中華基督教會基全小學';</v>
      </c>
    </row>
    <row r="91" spans="1:18" ht="22.5">
      <c r="A91" s="2">
        <v>3411</v>
      </c>
      <c r="B91" s="6" t="s">
        <v>135</v>
      </c>
      <c r="C91" s="6" t="s">
        <v>1077</v>
      </c>
      <c r="D91" s="3">
        <v>42</v>
      </c>
      <c r="E91" t="str">
        <f>VLOOKUP(C91, 自行Original!$A$1:$C$455, 1, FALSE)</f>
        <v>農圃道官立小學</v>
      </c>
      <c r="F91">
        <f>VLOOKUP(C91, 自行Original!$A$1:$C$455, 3, FALSE)</f>
        <v>50</v>
      </c>
      <c r="H91" t="str">
        <f>LEFT(A91, 2)</f>
        <v>34</v>
      </c>
      <c r="I91" t="str">
        <f>C91</f>
        <v>農圃道官立小學</v>
      </c>
      <c r="J91">
        <f>IF(F91*2/5=CEILING(F91*2/5, 1), F91*2, F91*2-1)</f>
        <v>100</v>
      </c>
      <c r="K91">
        <f>D91</f>
        <v>42</v>
      </c>
      <c r="L91" t="e">
        <f>VLOOKUP(A91, 借位!$A$1:$D$50, 4, FALSE)</f>
        <v>#N/A</v>
      </c>
      <c r="M91">
        <v>0</v>
      </c>
      <c r="N91" t="b">
        <f>IF(J91&gt;(K91+M91), TRUE, 0)</f>
        <v>1</v>
      </c>
      <c r="O91">
        <f>K91+M91</f>
        <v>42</v>
      </c>
      <c r="P91" s="24">
        <f>(J91-O91)/J91*100</f>
        <v>57.999999999999993</v>
      </c>
      <c r="Q91" t="str">
        <f>"update entityscore set admitted=" &amp; O91 &amp; " ,vacancy=" &amp; J91 &amp; " where entityid = (select id from entity where name like '" &amp; I91 &amp; "') and year=2015;"</f>
        <v>update entityscore set admitted=42 ,vacancy=100 where entityid = (select id from entity where name like '農圃道官立小學') and year=2015;</v>
      </c>
      <c r="R91" t="str">
        <f>"update entity set admitted=" &amp; O91 &amp; " ,vacancy=" &amp; J91 &amp; " where name = '" &amp; I91 &amp; "';"</f>
        <v>update entity set admitted=42 ,vacancy=100 where name = '農圃道官立小學';</v>
      </c>
    </row>
    <row r="92" spans="1:18" ht="22.5">
      <c r="A92" s="2">
        <v>3410</v>
      </c>
      <c r="B92" s="6" t="s">
        <v>134</v>
      </c>
      <c r="C92" s="6" t="s">
        <v>1078</v>
      </c>
      <c r="D92" s="3">
        <v>55</v>
      </c>
      <c r="E92" t="str">
        <f>VLOOKUP(C92, 自行Original!$A$1:$C$455, 1, FALSE)</f>
        <v>馬頭涌官立小學</v>
      </c>
      <c r="F92">
        <f>VLOOKUP(C92, 自行Original!$A$1:$C$455, 3, FALSE)</f>
        <v>63</v>
      </c>
      <c r="H92" t="str">
        <f>LEFT(A92, 2)</f>
        <v>34</v>
      </c>
      <c r="I92" t="str">
        <f>C92</f>
        <v>馬頭涌官立小學</v>
      </c>
      <c r="J92">
        <f>IF(F92*2/5=CEILING(F92*2/5, 1), F92*2, F92*2-1)</f>
        <v>125</v>
      </c>
      <c r="K92">
        <f>D92</f>
        <v>55</v>
      </c>
      <c r="L92" t="e">
        <f>VLOOKUP(A92, 借位!$A$1:$D$50, 4, FALSE)</f>
        <v>#N/A</v>
      </c>
      <c r="M92">
        <v>0</v>
      </c>
      <c r="N92" t="b">
        <f>IF(J92&gt;(K92+M92), TRUE, 0)</f>
        <v>1</v>
      </c>
      <c r="O92">
        <f>K92+M92</f>
        <v>55</v>
      </c>
      <c r="P92" s="24">
        <f>(J92-O92)/J92*100</f>
        <v>56.000000000000007</v>
      </c>
      <c r="Q92" t="str">
        <f>"update entityscore set admitted=" &amp; O92 &amp; " ,vacancy=" &amp; J92 &amp; " where entityid = (select id from entity where name like '" &amp; I92 &amp; "') and year=2015;"</f>
        <v>update entityscore set admitted=55 ,vacancy=125 where entityid = (select id from entity where name like '馬頭涌官立小學') and year=2015;</v>
      </c>
      <c r="R92" t="str">
        <f>"update entity set admitted=" &amp; O92 &amp; " ,vacancy=" &amp; J92 &amp; " where name = '" &amp; I92 &amp; "';"</f>
        <v>update entity set admitted=55 ,vacancy=125 where name = '馬頭涌官立小學';</v>
      </c>
    </row>
    <row r="93" spans="1:18" ht="33.75">
      <c r="A93" s="2">
        <v>3417</v>
      </c>
      <c r="B93" s="6" t="s">
        <v>141</v>
      </c>
      <c r="C93" s="6" t="s">
        <v>1079</v>
      </c>
      <c r="D93" s="3">
        <v>55</v>
      </c>
      <c r="E93" t="str">
        <f>VLOOKUP(C93, 自行Original!$A$1:$C$455, 1, FALSE)</f>
        <v>聖公會聖十架小學</v>
      </c>
      <c r="F93">
        <f>VLOOKUP(C93, 自行Original!$A$1:$C$455, 3, FALSE)</f>
        <v>63</v>
      </c>
      <c r="H93" t="str">
        <f>LEFT(A93, 2)</f>
        <v>34</v>
      </c>
      <c r="I93" t="str">
        <f>C93</f>
        <v>聖公會聖十架小學</v>
      </c>
      <c r="J93">
        <f>IF(F93*2/5=CEILING(F93*2/5, 1), F93*2, F93*2-1)</f>
        <v>125</v>
      </c>
      <c r="K93">
        <f>D93</f>
        <v>55</v>
      </c>
      <c r="L93" t="e">
        <f>VLOOKUP(A93, 借位!$A$1:$D$50, 4, FALSE)</f>
        <v>#N/A</v>
      </c>
      <c r="M93">
        <v>0</v>
      </c>
      <c r="N93" t="b">
        <f>IF(J93&gt;(K93+M93), TRUE, 0)</f>
        <v>1</v>
      </c>
      <c r="O93">
        <f>K93+M93</f>
        <v>55</v>
      </c>
      <c r="P93" s="24">
        <f>(J93-O93)/J93*100</f>
        <v>56.000000000000007</v>
      </c>
      <c r="Q93" t="str">
        <f>"update entityscore set admitted=" &amp; O93 &amp; " ,vacancy=" &amp; J93 &amp; " where entityid = (select id from entity where name like '" &amp; I93 &amp; "') and year=2015;"</f>
        <v>update entityscore set admitted=55 ,vacancy=125 where entityid = (select id from entity where name like '聖公會聖十架小學') and year=2015;</v>
      </c>
      <c r="R93" t="str">
        <f>"update entity set admitted=" &amp; O93 &amp; " ,vacancy=" &amp; J93 &amp; " where name = '" &amp; I93 &amp; "';"</f>
        <v>update entity set admitted=55 ,vacancy=125 where name = '聖公會聖十架小學';</v>
      </c>
    </row>
    <row r="94" spans="1:18" ht="22.5">
      <c r="A94" s="2">
        <v>3413</v>
      </c>
      <c r="B94" s="6" t="s">
        <v>137</v>
      </c>
      <c r="C94" s="6" t="s">
        <v>1084</v>
      </c>
      <c r="D94" s="3">
        <v>46</v>
      </c>
      <c r="E94" t="str">
        <f>VLOOKUP(C94, 自行Original!$A$1:$C$455, 1, FALSE)</f>
        <v>合一堂學校</v>
      </c>
      <c r="F94">
        <f>VLOOKUP(C94, 自行Original!$A$1:$C$455, 3, FALSE)</f>
        <v>50</v>
      </c>
      <c r="H94" t="str">
        <f>LEFT(A94, 2)</f>
        <v>34</v>
      </c>
      <c r="I94" t="str">
        <f>C94</f>
        <v>合一堂學校</v>
      </c>
      <c r="J94">
        <f>IF(F94*2/5=CEILING(F94*2/5, 1), F94*2, F94*2-1)</f>
        <v>100</v>
      </c>
      <c r="K94">
        <f>D94</f>
        <v>46</v>
      </c>
      <c r="L94" t="e">
        <f>VLOOKUP(A94, 借位!$A$1:$D$50, 4, FALSE)</f>
        <v>#N/A</v>
      </c>
      <c r="M94">
        <v>0</v>
      </c>
      <c r="N94" t="b">
        <f>IF(J94&gt;(K94+M94), TRUE, 0)</f>
        <v>1</v>
      </c>
      <c r="O94">
        <f>K94+M94</f>
        <v>46</v>
      </c>
      <c r="P94" s="24">
        <f>(J94-O94)/J94*100</f>
        <v>54</v>
      </c>
      <c r="Q94" t="str">
        <f>"update entityscore set admitted=" &amp; O94 &amp; " ,vacancy=" &amp; J94 &amp; " where entityid = (select id from entity where name like '" &amp; I94 &amp; "') and year=2015;"</f>
        <v>update entityscore set admitted=46 ,vacancy=100 where entityid = (select id from entity where name like '合一堂學校') and year=2015;</v>
      </c>
      <c r="R94" t="str">
        <f>"update entity set admitted=" &amp; O94 &amp; " ,vacancy=" &amp; J94 &amp; " where name = '" &amp; I94 &amp; "';"</f>
        <v>update entity set admitted=46 ,vacancy=100 where name = '合一堂學校';</v>
      </c>
    </row>
    <row r="95" spans="1:18" ht="21.75">
      <c r="A95" s="2">
        <v>3402</v>
      </c>
      <c r="B95" s="6" t="s">
        <v>126</v>
      </c>
      <c r="C95" s="6" t="s">
        <v>1452</v>
      </c>
      <c r="D95" s="3">
        <v>70</v>
      </c>
      <c r="E95" t="str">
        <f>VLOOKUP(C95, 自行Original!$A$1:$C$455, 1, FALSE)</f>
        <v>陳瑞祺（喇沙）小學</v>
      </c>
      <c r="F95">
        <f>VLOOKUP(C95, 自行Original!$A$1:$C$455, 3, FALSE)</f>
        <v>75</v>
      </c>
      <c r="H95" t="str">
        <f>LEFT(A95, 2)</f>
        <v>34</v>
      </c>
      <c r="I95" t="str">
        <f>C95</f>
        <v>陳瑞祺（喇沙）小學</v>
      </c>
      <c r="J95">
        <f>IF(F95*2/5=CEILING(F95*2/5, 1), F95*2, F95*2-1)</f>
        <v>150</v>
      </c>
      <c r="K95">
        <f>D95</f>
        <v>70</v>
      </c>
      <c r="L95" t="e">
        <f>VLOOKUP(A95, 借位!$A$1:$D$50, 4, FALSE)</f>
        <v>#N/A</v>
      </c>
      <c r="M95">
        <v>0</v>
      </c>
      <c r="N95" t="b">
        <f>IF(J95&gt;(K95+M95), TRUE, 0)</f>
        <v>1</v>
      </c>
      <c r="O95">
        <f>K95+M95</f>
        <v>70</v>
      </c>
      <c r="P95" s="24">
        <f>(J95-O95)/J95*100</f>
        <v>53.333333333333336</v>
      </c>
      <c r="Q95" t="str">
        <f>"update entityscore set admitted=" &amp; O95 &amp; " ,vacancy=" &amp; J95 &amp; " where entityid = (select id from entity where name like '" &amp; I95 &amp; "') and year=2015;"</f>
        <v>update entityscore set admitted=70 ,vacancy=150 where entityid = (select id from entity where name like '陳瑞祺（喇沙）小學') and year=2015;</v>
      </c>
      <c r="R95" t="str">
        <f>"update entity set admitted=" &amp; O95 &amp; " ,vacancy=" &amp; J95 &amp; " where name = '" &amp; I95 &amp; "';"</f>
        <v>update entity set admitted=70 ,vacancy=150 where name = '陳瑞祺（喇沙）小學';</v>
      </c>
    </row>
    <row r="96" spans="1:18" ht="22.5">
      <c r="A96" s="2">
        <v>3407</v>
      </c>
      <c r="B96" s="6" t="s">
        <v>131</v>
      </c>
      <c r="C96" s="6" t="s">
        <v>1082</v>
      </c>
      <c r="D96" s="3">
        <v>42</v>
      </c>
      <c r="E96" t="str">
        <f>VLOOKUP(C96, 自行Original!$A$1:$C$455, 1, FALSE)</f>
        <v>協恩中學附屬小學</v>
      </c>
      <c r="F96">
        <f>VLOOKUP(C96, 自行Original!$A$1:$C$455, 3, FALSE)</f>
        <v>45</v>
      </c>
      <c r="H96" t="str">
        <f>LEFT(A96, 2)</f>
        <v>34</v>
      </c>
      <c r="I96" t="str">
        <f>C96</f>
        <v>協恩中學附屬小學</v>
      </c>
      <c r="J96">
        <f>IF(F96*2/5=CEILING(F96*2/5, 1), F96*2, F96*2-1)</f>
        <v>90</v>
      </c>
      <c r="K96">
        <f>D96</f>
        <v>42</v>
      </c>
      <c r="L96" t="e">
        <f>VLOOKUP(A96, 借位!$A$1:$D$50, 4, FALSE)</f>
        <v>#N/A</v>
      </c>
      <c r="M96">
        <v>0</v>
      </c>
      <c r="N96" t="b">
        <f>IF(J96&gt;(K96+M96), TRUE, 0)</f>
        <v>1</v>
      </c>
      <c r="O96">
        <f>K96+M96</f>
        <v>42</v>
      </c>
      <c r="P96" s="24">
        <f>(J96-O96)/J96*100</f>
        <v>53.333333333333336</v>
      </c>
      <c r="Q96" t="str">
        <f>"update entityscore set admitted=" &amp; O96 &amp; " ,vacancy=" &amp; J96 &amp; " where entityid = (select id from entity where name like '" &amp; I96 &amp; "') and year=2015;"</f>
        <v>update entityscore set admitted=42 ,vacancy=90 where entityid = (select id from entity where name like '協恩中學附屬小學') and year=2015;</v>
      </c>
      <c r="R96" t="str">
        <f>"update entity set admitted=" &amp; O96 &amp; " ,vacancy=" &amp; J96 &amp; " where name = '" &amp; I96 &amp; "';"</f>
        <v>update entity set admitted=42 ,vacancy=90 where name = '協恩中學附屬小學';</v>
      </c>
    </row>
    <row r="97" spans="1:18" ht="22.5">
      <c r="A97" s="2">
        <v>3408</v>
      </c>
      <c r="B97" s="6" t="s">
        <v>132</v>
      </c>
      <c r="C97" s="6" t="s">
        <v>1081</v>
      </c>
      <c r="D97" s="3">
        <v>35</v>
      </c>
      <c r="E97" t="str">
        <f>VLOOKUP(C97, 自行Original!$A$1:$C$455, 1, FALSE)</f>
        <v>聖公會牧愛小學</v>
      </c>
      <c r="F97">
        <f>VLOOKUP(C97, 自行Original!$A$1:$C$455, 3, FALSE)</f>
        <v>38</v>
      </c>
      <c r="H97" t="str">
        <f>LEFT(A97, 2)</f>
        <v>34</v>
      </c>
      <c r="I97" t="str">
        <f>C97</f>
        <v>聖公會牧愛小學</v>
      </c>
      <c r="J97">
        <f>IF(F97*2/5=CEILING(F97*2/5, 1), F97*2, F97*2-1)</f>
        <v>75</v>
      </c>
      <c r="K97">
        <f>D97</f>
        <v>35</v>
      </c>
      <c r="L97" t="e">
        <f>VLOOKUP(A97, 借位!$A$1:$D$50, 4, FALSE)</f>
        <v>#N/A</v>
      </c>
      <c r="M97">
        <v>0</v>
      </c>
      <c r="N97" t="b">
        <f>IF(J97&gt;(K97+M97), TRUE, 0)</f>
        <v>1</v>
      </c>
      <c r="O97">
        <f>K97+M97</f>
        <v>35</v>
      </c>
      <c r="P97" s="24">
        <f>(J97-O97)/J97*100</f>
        <v>53.333333333333336</v>
      </c>
      <c r="Q97" t="str">
        <f>"update entityscore set admitted=" &amp; O97 &amp; " ,vacancy=" &amp; J97 &amp; " where entityid = (select id from entity where name like '" &amp; I97 &amp; "') and year=2015;"</f>
        <v>update entityscore set admitted=35 ,vacancy=75 where entityid = (select id from entity where name like '聖公會牧愛小學') and year=2015;</v>
      </c>
      <c r="R97" t="str">
        <f>"update entity set admitted=" &amp; O97 &amp; " ,vacancy=" &amp; J97 &amp; " where name = '" &amp; I97 &amp; "';"</f>
        <v>update entity set admitted=35 ,vacancy=75 where name = '聖公會牧愛小學';</v>
      </c>
    </row>
    <row r="98" spans="1:18" ht="22.5">
      <c r="A98" s="2">
        <v>3412</v>
      </c>
      <c r="B98" s="6" t="s">
        <v>136</v>
      </c>
      <c r="C98" s="6" t="s">
        <v>1089</v>
      </c>
      <c r="D98" s="3">
        <v>56</v>
      </c>
      <c r="E98" t="str">
        <f>VLOOKUP(C98, 自行Original!$A$1:$C$455, 1, FALSE)</f>
        <v>聖羅撒學校</v>
      </c>
      <c r="F98">
        <f>VLOOKUP(C98, 自行Original!$A$1:$C$455, 3, FALSE)</f>
        <v>60</v>
      </c>
      <c r="H98" t="str">
        <f>LEFT(A98, 2)</f>
        <v>34</v>
      </c>
      <c r="I98" t="str">
        <f>C98</f>
        <v>聖羅撒學校</v>
      </c>
      <c r="J98">
        <f>IF(F98*2/5=CEILING(F98*2/5, 1), F98*2, F98*2-1)</f>
        <v>120</v>
      </c>
      <c r="K98">
        <f>D98</f>
        <v>56</v>
      </c>
      <c r="L98" t="e">
        <f>VLOOKUP(A98, 借位!$A$1:$D$50, 4, FALSE)</f>
        <v>#N/A</v>
      </c>
      <c r="M98">
        <v>0</v>
      </c>
      <c r="N98" t="b">
        <f>IF(J98&gt;(K98+M98), TRUE, 0)</f>
        <v>1</v>
      </c>
      <c r="O98">
        <f>K98+M98</f>
        <v>56</v>
      </c>
      <c r="P98" s="24">
        <f>(J98-O98)/J98*100</f>
        <v>53.333333333333336</v>
      </c>
      <c r="Q98" t="str">
        <f>"update entityscore set admitted=" &amp; O98 &amp; " ,vacancy=" &amp; J98 &amp; " where entityid = (select id from entity where name like '" &amp; I98 &amp; "') and year=2015;"</f>
        <v>update entityscore set admitted=56 ,vacancy=120 where entityid = (select id from entity where name like '聖羅撒學校') and year=2015;</v>
      </c>
      <c r="R98" t="str">
        <f>"update entity set admitted=" &amp; O98 &amp; " ,vacancy=" &amp; J98 &amp; " where name = '" &amp; I98 &amp; "';"</f>
        <v>update entity set admitted=56 ,vacancy=120 where name = '聖羅撒學校';</v>
      </c>
    </row>
    <row r="99" spans="1:18" ht="22.5">
      <c r="A99" s="2">
        <v>3416</v>
      </c>
      <c r="B99" s="6" t="s">
        <v>140</v>
      </c>
      <c r="C99" s="6" t="s">
        <v>1075</v>
      </c>
      <c r="D99" s="3">
        <v>71</v>
      </c>
      <c r="E99" t="str">
        <f>VLOOKUP(C99, 自行Original!$A$1:$C$455, 1, FALSE)</f>
        <v>保良局何壽南小學</v>
      </c>
      <c r="F99">
        <f>VLOOKUP(C99, 自行Original!$A$1:$C$455, 3, FALSE)</f>
        <v>75</v>
      </c>
      <c r="H99" t="str">
        <f>LEFT(A99, 2)</f>
        <v>34</v>
      </c>
      <c r="I99" t="str">
        <f>C99</f>
        <v>保良局何壽南小學</v>
      </c>
      <c r="J99">
        <f>IF(F99*2/5=CEILING(F99*2/5, 1), F99*2, F99*2-1)</f>
        <v>150</v>
      </c>
      <c r="K99">
        <f>D99</f>
        <v>71</v>
      </c>
      <c r="L99" t="e">
        <f>VLOOKUP(A99, 借位!$A$1:$D$50, 4, FALSE)</f>
        <v>#N/A</v>
      </c>
      <c r="M99">
        <v>0</v>
      </c>
      <c r="N99" t="b">
        <f>IF(J99&gt;(K99+M99), TRUE, 0)</f>
        <v>1</v>
      </c>
      <c r="O99">
        <f>K99+M99</f>
        <v>71</v>
      </c>
      <c r="P99" s="24">
        <f>(J99-O99)/J99*100</f>
        <v>52.666666666666664</v>
      </c>
      <c r="Q99" t="str">
        <f>"update entityscore set admitted=" &amp; O99 &amp; " ,vacancy=" &amp; J99 &amp; " where entityid = (select id from entity where name like '" &amp; I99 &amp; "') and year=2015;"</f>
        <v>update entityscore set admitted=71 ,vacancy=150 where entityid = (select id from entity where name like '保良局何壽南小學') and year=2015;</v>
      </c>
      <c r="R99" t="str">
        <f>"update entity set admitted=" &amp; O99 &amp; " ,vacancy=" &amp; J99 &amp; " where name = '" &amp; I99 &amp; "';"</f>
        <v>update entity set admitted=71 ,vacancy=150 where name = '保良局何壽南小學';</v>
      </c>
    </row>
    <row r="100" spans="1:18" ht="55.5">
      <c r="A100" s="2">
        <v>3403</v>
      </c>
      <c r="B100" s="6" t="s">
        <v>127</v>
      </c>
      <c r="C100" s="6" t="s">
        <v>1090</v>
      </c>
      <c r="D100" s="3">
        <v>37</v>
      </c>
      <c r="E100" t="str">
        <f>VLOOKUP(C100, 自行Original!$A$1:$C$455, 1, FALSE)</f>
        <v>中華基督教會灣仔堂基道小學（九龍城）</v>
      </c>
      <c r="F100">
        <f>VLOOKUP(C100, 自行Original!$A$1:$C$455, 3, FALSE)</f>
        <v>38</v>
      </c>
      <c r="H100" t="str">
        <f>LEFT(A100, 2)</f>
        <v>34</v>
      </c>
      <c r="I100" t="str">
        <f>C100</f>
        <v>中華基督教會灣仔堂基道小學（九龍城）</v>
      </c>
      <c r="J100">
        <f>IF(F100*2/5=CEILING(F100*2/5, 1), F100*2, F100*2-1)</f>
        <v>75</v>
      </c>
      <c r="K100">
        <f>D100</f>
        <v>37</v>
      </c>
      <c r="L100" t="e">
        <f>VLOOKUP(A100, 借位!$A$1:$D$50, 4, FALSE)</f>
        <v>#N/A</v>
      </c>
      <c r="M100">
        <v>0</v>
      </c>
      <c r="N100" t="b">
        <f>IF(J100&gt;(K100+M100), TRUE, 0)</f>
        <v>1</v>
      </c>
      <c r="O100">
        <f>K100+M100</f>
        <v>37</v>
      </c>
      <c r="P100" s="24">
        <f>(J100-O100)/J100*100</f>
        <v>50.666666666666671</v>
      </c>
      <c r="Q100" t="str">
        <f>"update entityscore set admitted=" &amp; O100 &amp; " ,vacancy=" &amp; J100 &amp; " where entityid = (select id from entity where name like '" &amp; I100 &amp; "') and year=2015;"</f>
        <v>update entityscore set admitted=37 ,vacancy=75 where entityid = (select id from entity where name like '中華基督教會灣仔堂基道小學（九龍城）') and year=2015;</v>
      </c>
      <c r="R100" t="str">
        <f>"update entity set admitted=" &amp; O100 &amp; " ,vacancy=" &amp; J100 &amp; " where name = '" &amp; I100 &amp; "';"</f>
        <v>update entity set admitted=37 ,vacancy=75 where name = '中華基督教會灣仔堂基道小學（九龍城）';</v>
      </c>
    </row>
    <row r="101" spans="1:18" ht="33.75">
      <c r="A101" s="2">
        <v>3414</v>
      </c>
      <c r="B101" s="6" t="s">
        <v>138</v>
      </c>
      <c r="C101" s="6" t="s">
        <v>1091</v>
      </c>
      <c r="D101" s="3">
        <v>37</v>
      </c>
      <c r="E101" t="str">
        <f>VLOOKUP(C101, 自行Original!$A$1:$C$455, 1, FALSE)</f>
        <v>獻主會聖馬善樂小學</v>
      </c>
      <c r="F101">
        <f>VLOOKUP(C101, 自行Original!$A$1:$C$455, 3, FALSE)</f>
        <v>38</v>
      </c>
      <c r="H101" t="str">
        <f>LEFT(A101, 2)</f>
        <v>34</v>
      </c>
      <c r="I101" t="str">
        <f>C101</f>
        <v>獻主會聖馬善樂小學</v>
      </c>
      <c r="J101">
        <f>IF(F101*2/5=CEILING(F101*2/5, 1), F101*2, F101*2-1)</f>
        <v>75</v>
      </c>
      <c r="K101">
        <f>D101</f>
        <v>37</v>
      </c>
      <c r="L101" t="e">
        <f>VLOOKUP(A101, 借位!$A$1:$D$50, 4, FALSE)</f>
        <v>#N/A</v>
      </c>
      <c r="M101">
        <v>0</v>
      </c>
      <c r="N101" t="b">
        <f>IF(J101&gt;(K101+M101), TRUE, 0)</f>
        <v>1</v>
      </c>
      <c r="O101">
        <f>K101+M101</f>
        <v>37</v>
      </c>
      <c r="P101" s="24">
        <f>(J101-O101)/J101*100</f>
        <v>50.666666666666671</v>
      </c>
      <c r="Q101" t="str">
        <f>"update entityscore set admitted=" &amp; O101 &amp; " ,vacancy=" &amp; J101 &amp; " where entityid = (select id from entity where name like '" &amp; I101 &amp; "') and year=2015;"</f>
        <v>update entityscore set admitted=37 ,vacancy=75 where entityid = (select id from entity where name like '獻主會聖馬善樂小學') and year=2015;</v>
      </c>
      <c r="R101" t="str">
        <f>"update entity set admitted=" &amp; O101 &amp; " ,vacancy=" &amp; J101 &amp; " where name = '" &amp; I101 &amp; "';"</f>
        <v>update entity set admitted=37 ,vacancy=75 where name = '獻主會聖馬善樂小學';</v>
      </c>
    </row>
    <row r="102" spans="1:18" ht="22.5">
      <c r="A102" s="2">
        <v>3415</v>
      </c>
      <c r="B102" s="6" t="s">
        <v>139</v>
      </c>
      <c r="C102" s="6" t="s">
        <v>1088</v>
      </c>
      <c r="D102" s="3">
        <v>62</v>
      </c>
      <c r="E102" t="str">
        <f>VLOOKUP(C102, 自行Original!$A$1:$C$455, 1, FALSE)</f>
        <v>獻主會小學</v>
      </c>
      <c r="F102">
        <f>VLOOKUP(C102, 自行Original!$A$1:$C$455, 3, FALSE)</f>
        <v>63</v>
      </c>
      <c r="H102" t="str">
        <f>LEFT(A102, 2)</f>
        <v>34</v>
      </c>
      <c r="I102" t="str">
        <f>C102</f>
        <v>獻主會小學</v>
      </c>
      <c r="J102">
        <f>IF(F102*2/5=CEILING(F102*2/5, 1), F102*2, F102*2-1)</f>
        <v>125</v>
      </c>
      <c r="K102">
        <f>D102</f>
        <v>62</v>
      </c>
      <c r="L102" t="e">
        <f>VLOOKUP(A102, 借位!$A$1:$D$50, 4, FALSE)</f>
        <v>#N/A</v>
      </c>
      <c r="M102">
        <v>0</v>
      </c>
      <c r="N102" t="b">
        <f>IF(J102&gt;(K102+M102), TRUE, 0)</f>
        <v>1</v>
      </c>
      <c r="O102">
        <f>K102+M102</f>
        <v>62</v>
      </c>
      <c r="P102" s="24">
        <f>(J102-O102)/J102*100</f>
        <v>50.4</v>
      </c>
      <c r="Q102" t="str">
        <f>"update entityscore set admitted=" &amp; O102 &amp; " ,vacancy=" &amp; J102 &amp; " where entityid = (select id from entity where name like '" &amp; I102 &amp; "') and year=2015;"</f>
        <v>update entityscore set admitted=62 ,vacancy=125 where entityid = (select id from entity where name like '獻主會小學') and year=2015;</v>
      </c>
      <c r="R102" t="str">
        <f>"update entity set admitted=" &amp; O102 &amp; " ,vacancy=" &amp; J102 &amp; " where name = '" &amp; I102 &amp; "';"</f>
        <v>update entity set admitted=62 ,vacancy=125 where name = '獻主會小學';</v>
      </c>
    </row>
    <row r="103" spans="1:18" ht="22.5">
      <c r="A103" s="2">
        <v>3405</v>
      </c>
      <c r="B103" s="6" t="s">
        <v>129</v>
      </c>
      <c r="C103" s="6" t="s">
        <v>1076</v>
      </c>
      <c r="D103" s="3">
        <v>25</v>
      </c>
      <c r="E103" t="str">
        <f>VLOOKUP(C103, 自行Original!$A$1:$C$455, 1, FALSE)</f>
        <v>九龍靈光小學</v>
      </c>
      <c r="F103">
        <f>VLOOKUP(C103, 自行Original!$A$1:$C$455, 3, FALSE)</f>
        <v>25</v>
      </c>
      <c r="H103" t="str">
        <f>LEFT(A103, 2)</f>
        <v>34</v>
      </c>
      <c r="I103" t="str">
        <f>C103</f>
        <v>九龍靈光小學</v>
      </c>
      <c r="J103">
        <f>IF(F103*2/5=CEILING(F103*2/5, 1), F103*2, F103*2-1)</f>
        <v>50</v>
      </c>
      <c r="K103">
        <f>D103</f>
        <v>25</v>
      </c>
      <c r="L103" t="e">
        <f>VLOOKUP(A103, 借位!$A$1:$D$50, 4, FALSE)</f>
        <v>#N/A</v>
      </c>
      <c r="M103">
        <v>0</v>
      </c>
      <c r="N103" t="b">
        <f>IF(J103&gt;(K103+M103), TRUE, 0)</f>
        <v>1</v>
      </c>
      <c r="O103">
        <f>K103+M103</f>
        <v>25</v>
      </c>
      <c r="P103" s="24">
        <f>(J103-O103)/J103*100</f>
        <v>50</v>
      </c>
      <c r="Q103" t="str">
        <f>"update entityscore set admitted=" &amp; O103 &amp; " ,vacancy=" &amp; J103 &amp; " where entityid = (select id from entity where name like '" &amp; I103 &amp; "') and year=2015;"</f>
        <v>update entityscore set admitted=25 ,vacancy=50 where entityid = (select id from entity where name like '九龍靈光小學') and year=2015;</v>
      </c>
      <c r="R103" t="str">
        <f>"update entity set admitted=" &amp; O103 &amp; " ,vacancy=" &amp; J103 &amp; " where name = '" &amp; I103 &amp; "';"</f>
        <v>update entity set admitted=25 ,vacancy=50 where name = '九龍靈光小學';</v>
      </c>
    </row>
    <row r="104" spans="1:18" ht="38.25">
      <c r="A104" s="2">
        <v>3404</v>
      </c>
      <c r="B104" s="6" t="s">
        <v>128</v>
      </c>
      <c r="C104" s="20" t="s">
        <v>1453</v>
      </c>
      <c r="D104" s="21">
        <v>43</v>
      </c>
      <c r="E104" s="19" t="e">
        <f>VLOOKUP(C104, 自行Original!$A$1:$C$455, 1, FALSE)</f>
        <v>#N/A</v>
      </c>
      <c r="F104" s="19">
        <v>38</v>
      </c>
      <c r="G104" s="17" t="s">
        <v>1461</v>
      </c>
      <c r="H104" t="str">
        <f>LEFT(A104, 2)</f>
        <v>34</v>
      </c>
      <c r="I104" t="str">
        <f>C104</f>
        <v>聖公會聖匠小學</v>
      </c>
      <c r="J104">
        <f>IF(F104*2/5=CEILING(F104*2/5, 1), F104*2, F104*2-1)</f>
        <v>75</v>
      </c>
      <c r="K104">
        <f>D104</f>
        <v>43</v>
      </c>
      <c r="L104" t="e">
        <f>VLOOKUP(A104, 借位!$A$1:$D$50, 4, FALSE)</f>
        <v>#N/A</v>
      </c>
      <c r="M104">
        <v>0</v>
      </c>
      <c r="N104" t="b">
        <f>IF(J104&gt;(K104+M104), TRUE, 0)</f>
        <v>1</v>
      </c>
      <c r="O104">
        <f>K104+M104</f>
        <v>43</v>
      </c>
      <c r="P104" s="24">
        <f>(J104-O104)/J104*100</f>
        <v>42.666666666666671</v>
      </c>
      <c r="Q104" t="str">
        <f>"update entityscore set admitted=" &amp; O104 &amp; " ,vacancy=" &amp; J104 &amp; " where entityid = (select id from entity where name like '" &amp; I104 &amp; "') and year=2015;"</f>
        <v>update entityscore set admitted=43 ,vacancy=75 where entityid = (select id from entity where name like '聖公會聖匠小學') and year=2015;</v>
      </c>
      <c r="R104" t="str">
        <f>"update entity set admitted=" &amp; O104 &amp; " ,vacancy=" &amp; J104 &amp; " where name = '" &amp; I104 &amp; "';"</f>
        <v>update entity set admitted=43 ,vacancy=75 where name = '聖公會聖匠小學';</v>
      </c>
    </row>
    <row r="105" spans="1:18" ht="33.75">
      <c r="A105" s="2">
        <v>3406</v>
      </c>
      <c r="B105" s="6" t="s">
        <v>130</v>
      </c>
      <c r="C105" s="6" t="s">
        <v>1085</v>
      </c>
      <c r="D105" s="3">
        <v>34</v>
      </c>
      <c r="E105" t="str">
        <f>VLOOKUP(C105, 自行Original!$A$1:$C$455, 1, FALSE)</f>
        <v>基督教香港信義會紅磡信義學校</v>
      </c>
      <c r="F105">
        <f>VLOOKUP(C105, 自行Original!$A$1:$C$455, 3, FALSE)</f>
        <v>25</v>
      </c>
      <c r="H105" t="str">
        <f>LEFT(A105, 2)</f>
        <v>34</v>
      </c>
      <c r="I105" t="str">
        <f>C105</f>
        <v>基督教香港信義會紅磡信義學校</v>
      </c>
      <c r="J105">
        <f>IF(F105*2/5=CEILING(F105*2/5, 1), F105*2, F105*2-1)</f>
        <v>50</v>
      </c>
      <c r="K105">
        <f>D105</f>
        <v>34</v>
      </c>
      <c r="L105" t="e">
        <f>VLOOKUP(A105, 借位!$A$1:$D$50, 4, FALSE)</f>
        <v>#N/A</v>
      </c>
      <c r="M105">
        <v>0</v>
      </c>
      <c r="N105" t="b">
        <f>IF(J105&gt;(K105+M105), TRUE, 0)</f>
        <v>1</v>
      </c>
      <c r="O105">
        <f>K105+M105</f>
        <v>34</v>
      </c>
      <c r="P105" s="24">
        <f>(J105-O105)/J105*100</f>
        <v>32</v>
      </c>
      <c r="Q105" t="str">
        <f>"update entityscore set admitted=" &amp; O105 &amp; " ,vacancy=" &amp; J105 &amp; " where entityid = (select id from entity where name like '" &amp; I105 &amp; "') and year=2015;"</f>
        <v>update entityscore set admitted=34 ,vacancy=50 where entityid = (select id from entity where name like '基督教香港信義會紅磡信義學校') and year=2015;</v>
      </c>
      <c r="R105" t="str">
        <f>"update entity set admitted=" &amp; O105 &amp; " ,vacancy=" &amp; J105 &amp; " where name = '" &amp; I105 &amp; "';"</f>
        <v>update entity set admitted=34 ,vacancy=50 where name = '基督教香港信義會紅磡信義學校';</v>
      </c>
    </row>
    <row r="106" spans="1:18" ht="22.5">
      <c r="A106" s="2">
        <v>3401</v>
      </c>
      <c r="B106" s="6" t="s">
        <v>125</v>
      </c>
      <c r="C106" s="6" t="s">
        <v>1086</v>
      </c>
      <c r="D106" s="3">
        <v>40</v>
      </c>
      <c r="E106" t="str">
        <f>VLOOKUP(C106, 自行Original!$A$1:$C$455, 1, FALSE)</f>
        <v>九龍婦女福利會李炳紀念學校</v>
      </c>
      <c r="F106">
        <f>VLOOKUP(C106, 自行Original!$A$1:$C$455, 3, FALSE)</f>
        <v>25</v>
      </c>
      <c r="H106" t="str">
        <f>LEFT(A106, 2)</f>
        <v>34</v>
      </c>
      <c r="I106" t="str">
        <f>C106</f>
        <v>九龍婦女福利會李炳紀念學校</v>
      </c>
      <c r="J106">
        <f>IF(F106*2/5=CEILING(F106*2/5, 1), F106*2, F106*2-1)</f>
        <v>50</v>
      </c>
      <c r="K106">
        <f>D106</f>
        <v>40</v>
      </c>
      <c r="L106" t="e">
        <f>VLOOKUP(A106, 借位!$A$1:$D$50, 4, FALSE)</f>
        <v>#N/A</v>
      </c>
      <c r="M106">
        <v>0</v>
      </c>
      <c r="N106" t="b">
        <f>IF(J106&gt;(K106+M106), TRUE, 0)</f>
        <v>1</v>
      </c>
      <c r="O106">
        <f>K106+M106</f>
        <v>40</v>
      </c>
      <c r="P106" s="24">
        <f>(J106-O106)/J106*100</f>
        <v>20</v>
      </c>
      <c r="Q106" t="str">
        <f>"update entityscore set admitted=" &amp; O106 &amp; " ,vacancy=" &amp; J106 &amp; " where entityid = (select id from entity where name like '" &amp; I106 &amp; "') and year=2015;"</f>
        <v>update entityscore set admitted=40 ,vacancy=50 where entityid = (select id from entity where name like '九龍婦女福利會李炳紀念學校') and year=2015;</v>
      </c>
      <c r="R106" t="str">
        <f>"update entity set admitted=" &amp; O106 &amp; " ,vacancy=" &amp; J106 &amp; " where name = '" &amp; I106 &amp; "';"</f>
        <v>update entity set admitted=40 ,vacancy=50 where name = '九龍婦女福利會李炳紀念學校';</v>
      </c>
    </row>
    <row r="107" spans="1:18" ht="22.5">
      <c r="A107" s="2">
        <v>3409</v>
      </c>
      <c r="B107" s="6" t="s">
        <v>133</v>
      </c>
      <c r="C107" s="6" t="s">
        <v>1087</v>
      </c>
      <c r="D107" s="3">
        <v>81</v>
      </c>
      <c r="E107" t="str">
        <f>VLOOKUP(C107, 自行Original!$A$1:$C$455, 1, FALSE)</f>
        <v>天主教領島學校</v>
      </c>
      <c r="F107">
        <f>VLOOKUP(C107, 自行Original!$A$1:$C$455, 3, FALSE)</f>
        <v>50</v>
      </c>
      <c r="H107" t="str">
        <f>LEFT(A107, 2)</f>
        <v>34</v>
      </c>
      <c r="I107" t="str">
        <f>C107</f>
        <v>天主教領島學校</v>
      </c>
      <c r="J107">
        <f>IF(F107*2/5=CEILING(F107*2/5, 1), F107*2, F107*2-1)</f>
        <v>100</v>
      </c>
      <c r="K107">
        <f>D107</f>
        <v>81</v>
      </c>
      <c r="L107" t="e">
        <f>VLOOKUP(A107, 借位!$A$1:$D$50, 4, FALSE)</f>
        <v>#N/A</v>
      </c>
      <c r="M107">
        <v>0</v>
      </c>
      <c r="N107" t="b">
        <f>IF(J107&gt;(K107+M107), TRUE, 0)</f>
        <v>1</v>
      </c>
      <c r="O107">
        <f>K107+M107</f>
        <v>81</v>
      </c>
      <c r="P107" s="24">
        <f>(J107-O107)/J107*100</f>
        <v>19</v>
      </c>
      <c r="Q107" t="str">
        <f>"update entityscore set admitted=" &amp; O107 &amp; " ,vacancy=" &amp; J107 &amp; " where entityid = (select id from entity where name like '" &amp; I107 &amp; "') and year=2015;"</f>
        <v>update entityscore set admitted=81 ,vacancy=100 where entityid = (select id from entity where name like '天主教領島學校') and year=2015;</v>
      </c>
      <c r="R107" t="str">
        <f>"update entity set admitted=" &amp; O107 &amp; " ,vacancy=" &amp; J107 &amp; " where name = '" &amp; I107 &amp; "';"</f>
        <v>update entity set admitted=81 ,vacancy=100 where name = '天主教領島學校';</v>
      </c>
    </row>
    <row r="108" spans="1:18" ht="22.5">
      <c r="A108" s="2">
        <v>3503</v>
      </c>
      <c r="B108" s="6" t="s">
        <v>150</v>
      </c>
      <c r="C108" s="6" t="s">
        <v>1093</v>
      </c>
      <c r="D108" s="3">
        <v>36</v>
      </c>
      <c r="E108" t="str">
        <f>VLOOKUP(C108, 自行Original!$A$1:$C$455, 1, FALSE)</f>
        <v>聖公會奉基小學</v>
      </c>
      <c r="F108">
        <f>VLOOKUP(C108, 自行Original!$A$1:$C$455, 3, FALSE)</f>
        <v>50</v>
      </c>
      <c r="H108" t="str">
        <f>LEFT(A108, 2)</f>
        <v>35</v>
      </c>
      <c r="I108" t="str">
        <f>C108</f>
        <v>聖公會奉基小學</v>
      </c>
      <c r="J108">
        <f>IF(F108*2/5=CEILING(F108*2/5, 1), F108*2, F108*2-1)</f>
        <v>100</v>
      </c>
      <c r="K108">
        <f>D108</f>
        <v>36</v>
      </c>
      <c r="L108" t="e">
        <f>VLOOKUP(A108, 借位!$A$1:$D$50, 4, FALSE)</f>
        <v>#N/A</v>
      </c>
      <c r="M108">
        <v>0</v>
      </c>
      <c r="N108" t="b">
        <f>IF(J108&gt;(K108+M108), TRUE, 0)</f>
        <v>1</v>
      </c>
      <c r="O108">
        <f>K108+M108</f>
        <v>36</v>
      </c>
      <c r="P108" s="24">
        <f>(J108-O108)/J108*100</f>
        <v>64</v>
      </c>
      <c r="Q108" t="str">
        <f>"update entityscore set admitted=" &amp; O108 &amp; " ,vacancy=" &amp; J108 &amp; " where entityid = (select id from entity where name like '" &amp; I108 &amp; "') and year=2015;"</f>
        <v>update entityscore set admitted=36 ,vacancy=100 where entityid = (select id from entity where name like '聖公會奉基小學') and year=2015;</v>
      </c>
      <c r="R108" t="str">
        <f>"update entity set admitted=" &amp; O108 &amp; " ,vacancy=" &amp; J108 &amp; " where name = '" &amp; I108 &amp; "';"</f>
        <v>update entity set admitted=36 ,vacancy=100 where name = '聖公會奉基小學';</v>
      </c>
    </row>
    <row r="109" spans="1:18" ht="21.75">
      <c r="A109" s="2">
        <v>3506</v>
      </c>
      <c r="B109" s="6" t="s">
        <v>153</v>
      </c>
      <c r="C109" s="6" t="s">
        <v>984</v>
      </c>
      <c r="D109" s="3">
        <v>64</v>
      </c>
      <c r="E109" t="str">
        <f>VLOOKUP(C109, 自行Original!$A$1:$C$455, 1, FALSE)</f>
        <v xml:space="preserve">黃埔宣道小學
</v>
      </c>
      <c r="F109">
        <f>VLOOKUP(C109, 自行Original!$A$1:$C$455, 3, FALSE)</f>
        <v>75</v>
      </c>
      <c r="H109" t="str">
        <f>LEFT(A109, 2)</f>
        <v>35</v>
      </c>
      <c r="I109" t="str">
        <f>C109</f>
        <v xml:space="preserve">黃埔宣道小學
</v>
      </c>
      <c r="J109">
        <f>IF(F109*2/5=CEILING(F109*2/5, 1), F109*2, F109*2-1)</f>
        <v>150</v>
      </c>
      <c r="K109">
        <f>D109</f>
        <v>64</v>
      </c>
      <c r="L109" t="e">
        <f>VLOOKUP(A109, 借位!$A$1:$D$50, 4, FALSE)</f>
        <v>#N/A</v>
      </c>
      <c r="M109">
        <v>0</v>
      </c>
      <c r="N109" t="b">
        <f>IF(J109&gt;(K109+M109), TRUE, 0)</f>
        <v>1</v>
      </c>
      <c r="O109">
        <f>K109+M109</f>
        <v>64</v>
      </c>
      <c r="P109" s="24">
        <f>(J109-O109)/J109*100</f>
        <v>57.333333333333336</v>
      </c>
      <c r="Q109" t="str">
        <f>"update entityscore set admitted=" &amp; O109 &amp; " ,vacancy=" &amp; J109 &amp; " where entityid = (select id from entity where name like '" &amp; I109 &amp; "') and year=2015;"</f>
        <v>update entityscore set admitted=64 ,vacancy=150 where entityid = (select id from entity where name like '黃埔宣道小學
') and year=2015;</v>
      </c>
      <c r="R109" t="str">
        <f>"update entity set admitted=" &amp; O109 &amp; " ,vacancy=" &amp; J109 &amp; " where name = '" &amp; I109 &amp; "';"</f>
        <v>update entity set admitted=64 ,vacancy=150 where name = '黃埔宣道小學
';</v>
      </c>
    </row>
    <row r="110" spans="1:18" ht="33.75">
      <c r="A110" s="2">
        <v>3502</v>
      </c>
      <c r="B110" s="6" t="s">
        <v>149</v>
      </c>
      <c r="C110" s="6" t="s">
        <v>1096</v>
      </c>
      <c r="D110" s="3">
        <v>58</v>
      </c>
      <c r="E110" t="str">
        <f>VLOOKUP(C110, 自行Original!$A$1:$C$455, 1, FALSE)</f>
        <v>馬頭涌官立小學（紅磡灣）</v>
      </c>
      <c r="F110">
        <f>VLOOKUP(C110, 自行Original!$A$1:$C$455, 3, FALSE)</f>
        <v>63</v>
      </c>
      <c r="H110" t="str">
        <f>LEFT(A110, 2)</f>
        <v>35</v>
      </c>
      <c r="I110" t="str">
        <f>C110</f>
        <v>馬頭涌官立小學（紅磡灣）</v>
      </c>
      <c r="J110">
        <f>IF(F110*2/5=CEILING(F110*2/5, 1), F110*2, F110*2-1)</f>
        <v>125</v>
      </c>
      <c r="K110">
        <f>D110</f>
        <v>58</v>
      </c>
      <c r="L110" t="e">
        <f>VLOOKUP(A110, 借位!$A$1:$D$50, 4, FALSE)</f>
        <v>#N/A</v>
      </c>
      <c r="M110">
        <v>0</v>
      </c>
      <c r="N110" t="b">
        <f>IF(J110&gt;(K110+M110), TRUE, 0)</f>
        <v>1</v>
      </c>
      <c r="O110">
        <f>K110+M110</f>
        <v>58</v>
      </c>
      <c r="P110" s="24">
        <f>(J110-O110)/J110*100</f>
        <v>53.6</v>
      </c>
      <c r="Q110" t="str">
        <f>"update entityscore set admitted=" &amp; O110 &amp; " ,vacancy=" &amp; J110 &amp; " where entityid = (select id from entity where name like '" &amp; I110 &amp; "') and year=2015;"</f>
        <v>update entityscore set admitted=58 ,vacancy=125 where entityid = (select id from entity where name like '馬頭涌官立小學（紅磡灣）') and year=2015;</v>
      </c>
      <c r="R110" t="str">
        <f>"update entity set admitted=" &amp; O110 &amp; " ,vacancy=" &amp; J110 &amp; " where name = '" &amp; I110 &amp; "';"</f>
        <v>update entity set admitted=58 ,vacancy=125 where name = '馬頭涌官立小學（紅磡灣）';</v>
      </c>
    </row>
    <row r="111" spans="1:18">
      <c r="A111" s="2">
        <v>3501</v>
      </c>
      <c r="B111" s="9" t="s">
        <v>148</v>
      </c>
      <c r="C111" s="9" t="s">
        <v>1092</v>
      </c>
      <c r="D111" s="3">
        <v>35</v>
      </c>
      <c r="E111" t="str">
        <f>VLOOKUP(C111, 自行Original!$A$1:$C$455, 1, FALSE)</f>
        <v>天神嘉諾撒學校</v>
      </c>
      <c r="F111">
        <f>VLOOKUP(C111, 自行Original!$A$1:$C$455, 3, FALSE)</f>
        <v>38</v>
      </c>
      <c r="H111" t="str">
        <f>LEFT(A111, 2)</f>
        <v>35</v>
      </c>
      <c r="I111" t="str">
        <f>C111</f>
        <v>天神嘉諾撒學校</v>
      </c>
      <c r="J111">
        <f>IF(F111*2/5=CEILING(F111*2/5, 1), F111*2, F111*2-1)</f>
        <v>75</v>
      </c>
      <c r="K111">
        <f>D111</f>
        <v>35</v>
      </c>
      <c r="L111" t="e">
        <f>VLOOKUP(A111, 借位!$A$1:$D$50, 4, FALSE)</f>
        <v>#N/A</v>
      </c>
      <c r="M111">
        <v>0</v>
      </c>
      <c r="N111" t="b">
        <f>IF(J111&gt;(K111+M111), TRUE, 0)</f>
        <v>1</v>
      </c>
      <c r="O111">
        <f>K111+M111</f>
        <v>35</v>
      </c>
      <c r="P111" s="24">
        <f>(J111-O111)/J111*100</f>
        <v>53.333333333333336</v>
      </c>
      <c r="Q111" t="str">
        <f>"update entityscore set admitted=" &amp; O111 &amp; " ,vacancy=" &amp; J111 &amp; " where entityid = (select id from entity where name like '" &amp; I111 &amp; "') and year=2015;"</f>
        <v>update entityscore set admitted=35 ,vacancy=75 where entityid = (select id from entity where name like '天神嘉諾撒學校') and year=2015;</v>
      </c>
      <c r="R111" t="str">
        <f>"update entity set admitted=" &amp; O111 &amp; " ,vacancy=" &amp; J111 &amp; " where name = '" &amp; I111 &amp; "';"</f>
        <v>update entity set admitted=35 ,vacancy=75 where name = '天神嘉諾撒學校';</v>
      </c>
    </row>
    <row r="112" spans="1:18" ht="22.5">
      <c r="A112" s="2">
        <v>3507</v>
      </c>
      <c r="B112" s="6" t="s">
        <v>154</v>
      </c>
      <c r="C112" s="6" t="s">
        <v>1094</v>
      </c>
      <c r="D112" s="3">
        <v>37</v>
      </c>
      <c r="E112" t="str">
        <f>VLOOKUP(C112, 自行Original!$A$1:$C$455, 1, FALSE)</f>
        <v>聖公會聖提摩太小學</v>
      </c>
      <c r="F112">
        <f>VLOOKUP(C112, 自行Original!$A$1:$C$455, 3, FALSE)</f>
        <v>38</v>
      </c>
      <c r="H112" t="str">
        <f>LEFT(A112, 2)</f>
        <v>35</v>
      </c>
      <c r="I112" t="str">
        <f>C112</f>
        <v>聖公會聖提摩太小學</v>
      </c>
      <c r="J112">
        <f>IF(F112*2/5=CEILING(F112*2/5, 1), F112*2, F112*2-1)</f>
        <v>75</v>
      </c>
      <c r="K112">
        <f>D112</f>
        <v>37</v>
      </c>
      <c r="L112" t="e">
        <f>VLOOKUP(A112, 借位!$A$1:$D$50, 4, FALSE)</f>
        <v>#N/A</v>
      </c>
      <c r="M112">
        <v>0</v>
      </c>
      <c r="N112" t="b">
        <f>IF(J112&gt;(K112+M112), TRUE, 0)</f>
        <v>1</v>
      </c>
      <c r="O112">
        <f>K112+M112</f>
        <v>37</v>
      </c>
      <c r="P112" s="24">
        <f>(J112-O112)/J112*100</f>
        <v>50.666666666666671</v>
      </c>
      <c r="Q112" t="str">
        <f>"update entityscore set admitted=" &amp; O112 &amp; " ,vacancy=" &amp; J112 &amp; " where entityid = (select id from entity where name like '" &amp; I112 &amp; "') and year=2015;"</f>
        <v>update entityscore set admitted=37 ,vacancy=75 where entityid = (select id from entity where name like '聖公會聖提摩太小學') and year=2015;</v>
      </c>
      <c r="R112" t="str">
        <f>"update entity set admitted=" &amp; O112 &amp; " ,vacancy=" &amp; J112 &amp; " where name = '" &amp; I112 &amp; "';"</f>
        <v>update entity set admitted=37 ,vacancy=75 where name = '聖公會聖提摩太小學';</v>
      </c>
    </row>
    <row r="113" spans="1:18" ht="33.75">
      <c r="A113" s="2">
        <v>3504</v>
      </c>
      <c r="B113" s="6" t="s">
        <v>151</v>
      </c>
      <c r="C113" s="6" t="s">
        <v>1097</v>
      </c>
      <c r="D113" s="3">
        <v>50</v>
      </c>
      <c r="E113" t="str">
        <f>VLOOKUP(C113, 自行Original!$A$1:$C$455, 1, FALSE)</f>
        <v>聖公會奉基千禧小學</v>
      </c>
      <c r="F113">
        <f>VLOOKUP(C113, 自行Original!$A$1:$C$455, 3, FALSE)</f>
        <v>50</v>
      </c>
      <c r="H113" t="str">
        <f>LEFT(A113, 2)</f>
        <v>35</v>
      </c>
      <c r="I113" t="str">
        <f>C113</f>
        <v>聖公會奉基千禧小學</v>
      </c>
      <c r="J113">
        <f>IF(F113*2/5=CEILING(F113*2/5, 1), F113*2, F113*2-1)</f>
        <v>100</v>
      </c>
      <c r="K113">
        <f>D113</f>
        <v>50</v>
      </c>
      <c r="L113" t="e">
        <f>VLOOKUP(A113, 借位!$A$1:$D$50, 4, FALSE)</f>
        <v>#N/A</v>
      </c>
      <c r="M113">
        <v>0</v>
      </c>
      <c r="N113" t="b">
        <f>IF(J113&gt;(K113+M113), TRUE, 0)</f>
        <v>1</v>
      </c>
      <c r="O113">
        <f>K113+M113</f>
        <v>50</v>
      </c>
      <c r="P113" s="24">
        <f>(J113-O113)/J113*100</f>
        <v>50</v>
      </c>
      <c r="Q113" t="str">
        <f>"update entityscore set admitted=" &amp; O113 &amp; " ,vacancy=" &amp; J113 &amp; " where entityid = (select id from entity where name like '" &amp; I113 &amp; "') and year=2015;"</f>
        <v>update entityscore set admitted=50 ,vacancy=100 where entityid = (select id from entity where name like '聖公會奉基千禧小學') and year=2015;</v>
      </c>
      <c r="R113" t="str">
        <f>"update entity set admitted=" &amp; O113 &amp; " ,vacancy=" &amp; J113 &amp; " where name = '" &amp; I113 &amp; "';"</f>
        <v>update entity set admitted=50 ,vacancy=100 where name = '聖公會奉基千禧小學';</v>
      </c>
    </row>
    <row r="114" spans="1:18" ht="22.5">
      <c r="A114" s="2">
        <v>3505</v>
      </c>
      <c r="B114" s="6" t="s">
        <v>152</v>
      </c>
      <c r="C114" s="6" t="s">
        <v>1095</v>
      </c>
      <c r="D114" s="3">
        <v>93</v>
      </c>
      <c r="E114" t="str">
        <f>VLOOKUP(C114, 自行Original!$A$1:$C$455, 1, FALSE)</f>
        <v>葛量洪校友會黃埔學校</v>
      </c>
      <c r="F114">
        <f>VLOOKUP(C114, 自行Original!$A$1:$C$455, 3, FALSE)</f>
        <v>63</v>
      </c>
      <c r="H114" t="str">
        <f>LEFT(A114, 2)</f>
        <v>35</v>
      </c>
      <c r="I114" t="str">
        <f>C114</f>
        <v>葛量洪校友會黃埔學校</v>
      </c>
      <c r="J114">
        <f>IF(F114*2/5=CEILING(F114*2/5, 1), F114*2, F114*2-1)</f>
        <v>125</v>
      </c>
      <c r="K114">
        <f>D114</f>
        <v>93</v>
      </c>
      <c r="L114" t="e">
        <f>VLOOKUP(A114, 借位!$A$1:$D$50, 4, FALSE)</f>
        <v>#N/A</v>
      </c>
      <c r="M114">
        <v>0</v>
      </c>
      <c r="N114" t="b">
        <f>IF(J114&gt;(K114+M114), TRUE, 0)</f>
        <v>1</v>
      </c>
      <c r="O114">
        <f>K114+M114</f>
        <v>93</v>
      </c>
      <c r="P114" s="24">
        <f>(J114-O114)/J114*100</f>
        <v>25.6</v>
      </c>
      <c r="Q114" t="str">
        <f>"update entityscore set admitted=" &amp; O114 &amp; " ,vacancy=" &amp; J114 &amp; " where entityid = (select id from entity where name like '" &amp; I114 &amp; "') and year=2015;"</f>
        <v>update entityscore set admitted=93 ,vacancy=125 where entityid = (select id from entity where name like '葛量洪校友會黃埔學校') and year=2015;</v>
      </c>
      <c r="R114" t="str">
        <f>"update entity set admitted=" &amp; O114 &amp; " ,vacancy=" &amp; J114 &amp; " where name = '" &amp; I114 &amp; "';"</f>
        <v>update entity set admitted=93 ,vacancy=125 where name = '葛量洪校友會黃埔學校';</v>
      </c>
    </row>
    <row r="115" spans="1:18" ht="45">
      <c r="A115" s="2">
        <v>4020</v>
      </c>
      <c r="B115" s="6" t="s">
        <v>176</v>
      </c>
      <c r="C115" s="6" t="s">
        <v>1116</v>
      </c>
      <c r="D115" s="3">
        <v>57</v>
      </c>
      <c r="E115" t="str">
        <f>VLOOKUP(C115, 自行Original!$A$1:$C$455, 1, FALSE)</f>
        <v>中華基督教會協和小學（長沙灣）</v>
      </c>
      <c r="F115">
        <f>VLOOKUP(C115, 自行Original!$A$1:$C$455, 3, FALSE)</f>
        <v>75</v>
      </c>
      <c r="H115" t="str">
        <f>LEFT(A115, 2)</f>
        <v>40</v>
      </c>
      <c r="I115" t="str">
        <f>C115</f>
        <v>中華基督教會協和小學（長沙灣）</v>
      </c>
      <c r="J115">
        <f>IF(F115*2/5=CEILING(F115*2/5, 1), F115*2, F115*2-1)</f>
        <v>150</v>
      </c>
      <c r="K115">
        <f>D115</f>
        <v>57</v>
      </c>
      <c r="L115" t="e">
        <f>VLOOKUP(A115, 借位!$A$1:$D$50, 4, FALSE)</f>
        <v>#N/A</v>
      </c>
      <c r="M115">
        <v>0</v>
      </c>
      <c r="N115" t="b">
        <f>IF(J115&gt;(K115+M115), TRUE, 0)</f>
        <v>1</v>
      </c>
      <c r="O115">
        <f>K115+M115</f>
        <v>57</v>
      </c>
      <c r="P115" s="24">
        <f>(J115-O115)/J115*100</f>
        <v>62</v>
      </c>
      <c r="Q115" t="str">
        <f>"update entityscore set admitted=" &amp; O115 &amp; " ,vacancy=" &amp; J115 &amp; " where entityid = (select id from entity where name like '" &amp; I115 &amp; "') and year=2015;"</f>
        <v>update entityscore set admitted=57 ,vacancy=150 where entityid = (select id from entity where name like '中華基督教會協和小學（長沙灣）') and year=2015;</v>
      </c>
      <c r="R115" t="str">
        <f>"update entity set admitted=" &amp; O115 &amp; " ,vacancy=" &amp; J115 &amp; " where name = '" &amp; I115 &amp; "';"</f>
        <v>update entity set admitted=57 ,vacancy=150 where name = '中華基督教會協和小學（長沙灣）';</v>
      </c>
    </row>
    <row r="116" spans="1:18" ht="22.5">
      <c r="A116" s="2">
        <v>4011</v>
      </c>
      <c r="B116" s="6" t="s">
        <v>167</v>
      </c>
      <c r="C116" s="6" t="s">
        <v>1107</v>
      </c>
      <c r="D116" s="3">
        <v>35</v>
      </c>
      <c r="E116" t="str">
        <f>VLOOKUP(C116, 自行Original!$A$1:$C$455, 1, FALSE)</f>
        <v>聖公會聖多馬小學</v>
      </c>
      <c r="F116">
        <f>VLOOKUP(C116, 自行Original!$A$1:$C$455, 3, FALSE)</f>
        <v>45</v>
      </c>
      <c r="H116" t="str">
        <f>LEFT(A116, 2)</f>
        <v>40</v>
      </c>
      <c r="I116" t="str">
        <f>C116</f>
        <v>聖公會聖多馬小學</v>
      </c>
      <c r="J116">
        <f>IF(F116*2/5=CEILING(F116*2/5, 1), F116*2, F116*2-1)</f>
        <v>90</v>
      </c>
      <c r="K116">
        <f>D116</f>
        <v>35</v>
      </c>
      <c r="L116" t="e">
        <f>VLOOKUP(A116, 借位!$A$1:$D$50, 4, FALSE)</f>
        <v>#N/A</v>
      </c>
      <c r="M116">
        <v>0</v>
      </c>
      <c r="N116" t="b">
        <f>IF(J116&gt;(K116+M116), TRUE, 0)</f>
        <v>1</v>
      </c>
      <c r="O116">
        <f>K116+M116</f>
        <v>35</v>
      </c>
      <c r="P116" s="24">
        <f>(J116-O116)/J116*100</f>
        <v>61.111111111111114</v>
      </c>
      <c r="Q116" t="str">
        <f>"update entityscore set admitted=" &amp; O116 &amp; " ,vacancy=" &amp; J116 &amp; " where entityid = (select id from entity where name like '" &amp; I116 &amp; "') and year=2015;"</f>
        <v>update entityscore set admitted=35 ,vacancy=90 where entityid = (select id from entity where name like '聖公會聖多馬小學') and year=2015;</v>
      </c>
      <c r="R116" t="str">
        <f>"update entity set admitted=" &amp; O116 &amp; " ,vacancy=" &amp; J116 &amp; " where name = '" &amp; I116 &amp; "';"</f>
        <v>update entity set admitted=35 ,vacancy=90 where name = '聖公會聖多馬小學';</v>
      </c>
    </row>
    <row r="117" spans="1:18">
      <c r="A117" s="2">
        <v>4009</v>
      </c>
      <c r="B117" s="9" t="s">
        <v>165</v>
      </c>
      <c r="C117" s="9" t="s">
        <v>1115</v>
      </c>
      <c r="D117" s="3">
        <v>44</v>
      </c>
      <c r="E117" t="str">
        <f>VLOOKUP(C117, 自行Original!$A$1:$C$455, 1, FALSE)</f>
        <v>瑪利諾神父教會學校（小學部）</v>
      </c>
      <c r="F117">
        <f>VLOOKUP(C117, 自行Original!$A$1:$C$455, 3, FALSE)</f>
        <v>50</v>
      </c>
      <c r="H117" t="str">
        <f>LEFT(A117, 2)</f>
        <v>40</v>
      </c>
      <c r="I117" t="str">
        <f>C117</f>
        <v>瑪利諾神父教會學校（小學部）</v>
      </c>
      <c r="J117">
        <f>IF(F117*2/5=CEILING(F117*2/5, 1), F117*2, F117*2-1)</f>
        <v>100</v>
      </c>
      <c r="K117">
        <f>D117</f>
        <v>44</v>
      </c>
      <c r="L117" t="e">
        <f>VLOOKUP(A117, 借位!$A$1:$D$50, 4, FALSE)</f>
        <v>#N/A</v>
      </c>
      <c r="M117">
        <v>0</v>
      </c>
      <c r="N117" t="b">
        <f>IF(J117&gt;(K117+M117), TRUE, 0)</f>
        <v>1</v>
      </c>
      <c r="O117">
        <f>K117+M117</f>
        <v>44</v>
      </c>
      <c r="P117" s="24">
        <f>(J117-O117)/J117*100</f>
        <v>56.000000000000007</v>
      </c>
      <c r="Q117" t="str">
        <f>"update entityscore set admitted=" &amp; O117 &amp; " ,vacancy=" &amp; J117 &amp; " where entityid = (select id from entity where name like '" &amp; I117 &amp; "') and year=2015;"</f>
        <v>update entityscore set admitted=44 ,vacancy=100 where entityid = (select id from entity where name like '瑪利諾神父教會學校（小學部）') and year=2015;</v>
      </c>
      <c r="R117" t="str">
        <f>"update entity set admitted=" &amp; O117 &amp; " ,vacancy=" &amp; J117 &amp; " where name = '" &amp; I117 &amp; "';"</f>
        <v>update entity set admitted=44 ,vacancy=100 where name = '瑪利諾神父教會學校（小學部）';</v>
      </c>
    </row>
    <row r="118" spans="1:18" ht="22.5">
      <c r="A118" s="2">
        <v>4015</v>
      </c>
      <c r="B118" s="6" t="s">
        <v>171</v>
      </c>
      <c r="C118" s="6" t="s">
        <v>1103</v>
      </c>
      <c r="D118" s="3">
        <v>46</v>
      </c>
      <c r="E118" t="str">
        <f>VLOOKUP(C118, 自行Original!$A$1:$C$455, 1, FALSE)</f>
        <v>旅港開平商會學校</v>
      </c>
      <c r="F118">
        <f>VLOOKUP(C118, 自行Original!$A$1:$C$455, 3, FALSE)</f>
        <v>50</v>
      </c>
      <c r="H118" t="str">
        <f>LEFT(A118, 2)</f>
        <v>40</v>
      </c>
      <c r="I118" t="str">
        <f>C118</f>
        <v>旅港開平商會學校</v>
      </c>
      <c r="J118">
        <f>IF(F118*2/5=CEILING(F118*2/5, 1), F118*2, F118*2-1)</f>
        <v>100</v>
      </c>
      <c r="K118">
        <f>D118</f>
        <v>46</v>
      </c>
      <c r="L118" t="e">
        <f>VLOOKUP(A118, 借位!$A$1:$D$50, 4, FALSE)</f>
        <v>#N/A</v>
      </c>
      <c r="M118">
        <v>0</v>
      </c>
      <c r="N118" t="b">
        <f>IF(J118&gt;(K118+M118), TRUE, 0)</f>
        <v>1</v>
      </c>
      <c r="O118">
        <f>K118+M118</f>
        <v>46</v>
      </c>
      <c r="P118" s="24">
        <f>(J118-O118)/J118*100</f>
        <v>54</v>
      </c>
      <c r="Q118" t="str">
        <f>"update entityscore set admitted=" &amp; O118 &amp; " ,vacancy=" &amp; J118 &amp; " where entityid = (select id from entity where name like '" &amp; I118 &amp; "') and year=2015;"</f>
        <v>update entityscore set admitted=46 ,vacancy=100 where entityid = (select id from entity where name like '旅港開平商會學校') and year=2015;</v>
      </c>
      <c r="R118" t="str">
        <f>"update entity set admitted=" &amp; O118 &amp; " ,vacancy=" &amp; J118 &amp; " where name = '" &amp; I118 &amp; "';"</f>
        <v>update entity set admitted=46 ,vacancy=100 where name = '旅港開平商會學校';</v>
      </c>
    </row>
    <row r="119" spans="1:18" ht="22.5">
      <c r="A119" s="2">
        <v>4012</v>
      </c>
      <c r="B119" s="6" t="s">
        <v>168</v>
      </c>
      <c r="C119" s="6" t="s">
        <v>1109</v>
      </c>
      <c r="D119" s="3">
        <v>56</v>
      </c>
      <c r="E119" t="str">
        <f>VLOOKUP(C119, 自行Original!$A$1:$C$455, 1, FALSE)</f>
        <v>聖方濟愛德小學</v>
      </c>
      <c r="F119">
        <f>VLOOKUP(C119, 自行Original!$A$1:$C$455, 3, FALSE)</f>
        <v>60</v>
      </c>
      <c r="H119" t="str">
        <f>LEFT(A119, 2)</f>
        <v>40</v>
      </c>
      <c r="I119" t="str">
        <f>C119</f>
        <v>聖方濟愛德小學</v>
      </c>
      <c r="J119">
        <f>IF(F119*2/5=CEILING(F119*2/5, 1), F119*2, F119*2-1)</f>
        <v>120</v>
      </c>
      <c r="K119">
        <f>D119</f>
        <v>56</v>
      </c>
      <c r="L119" t="e">
        <f>VLOOKUP(A119, 借位!$A$1:$D$50, 4, FALSE)</f>
        <v>#N/A</v>
      </c>
      <c r="M119">
        <v>0</v>
      </c>
      <c r="N119" t="b">
        <f>IF(J119&gt;(K119+M119), TRUE, 0)</f>
        <v>1</v>
      </c>
      <c r="O119">
        <f>K119+M119</f>
        <v>56</v>
      </c>
      <c r="P119" s="24">
        <f>(J119-O119)/J119*100</f>
        <v>53.333333333333336</v>
      </c>
      <c r="Q119" t="str">
        <f>"update entityscore set admitted=" &amp; O119 &amp; " ,vacancy=" &amp; J119 &amp; " where entityid = (select id from entity where name like '" &amp; I119 &amp; "') and year=2015;"</f>
        <v>update entityscore set admitted=56 ,vacancy=120 where entityid = (select id from entity where name like '聖方濟愛德小學') and year=2015;</v>
      </c>
      <c r="R119" t="str">
        <f>"update entity set admitted=" &amp; O119 &amp; " ,vacancy=" &amp; J119 &amp; " where name = '" &amp; I119 &amp; "';"</f>
        <v>update entity set admitted=56 ,vacancy=120 where name = '聖方濟愛德小學';</v>
      </c>
    </row>
    <row r="120" spans="1:18" ht="22.5">
      <c r="A120" s="2">
        <v>4014</v>
      </c>
      <c r="B120" s="6" t="s">
        <v>170</v>
      </c>
      <c r="C120" s="6" t="s">
        <v>1104</v>
      </c>
      <c r="D120" s="3">
        <v>70</v>
      </c>
      <c r="E120" t="str">
        <f>VLOOKUP(C120, 自行Original!$A$1:$C$455, 1, FALSE)</f>
        <v>寶血會嘉靈學校</v>
      </c>
      <c r="F120">
        <f>VLOOKUP(C120, 自行Original!$A$1:$C$455, 3, FALSE)</f>
        <v>75</v>
      </c>
      <c r="H120" t="str">
        <f>LEFT(A120, 2)</f>
        <v>40</v>
      </c>
      <c r="I120" t="str">
        <f>C120</f>
        <v>寶血會嘉靈學校</v>
      </c>
      <c r="J120">
        <f>IF(F120*2/5=CEILING(F120*2/5, 1), F120*2, F120*2-1)</f>
        <v>150</v>
      </c>
      <c r="K120">
        <f>D120</f>
        <v>70</v>
      </c>
      <c r="L120" t="e">
        <f>VLOOKUP(A120, 借位!$A$1:$D$50, 4, FALSE)</f>
        <v>#N/A</v>
      </c>
      <c r="M120">
        <v>0</v>
      </c>
      <c r="N120" t="b">
        <f>IF(J120&gt;(K120+M120), TRUE, 0)</f>
        <v>1</v>
      </c>
      <c r="O120">
        <f>K120+M120</f>
        <v>70</v>
      </c>
      <c r="P120" s="24">
        <f>(J120-O120)/J120*100</f>
        <v>53.333333333333336</v>
      </c>
      <c r="Q120" t="str">
        <f>"update entityscore set admitted=" &amp; O120 &amp; " ,vacancy=" &amp; J120 &amp; " where entityid = (select id from entity where name like '" &amp; I120 &amp; "') and year=2015;"</f>
        <v>update entityscore set admitted=70 ,vacancy=150 where entityid = (select id from entity where name like '寶血會嘉靈學校') and year=2015;</v>
      </c>
      <c r="R120" t="str">
        <f>"update entity set admitted=" &amp; O120 &amp; " ,vacancy=" &amp; J120 &amp; " where name = '" &amp; I120 &amp; "';"</f>
        <v>update entity set admitted=70 ,vacancy=150 where name = '寶血會嘉靈學校';</v>
      </c>
    </row>
    <row r="121" spans="1:18" ht="21.75">
      <c r="A121" s="2">
        <v>4018</v>
      </c>
      <c r="B121" s="6" t="s">
        <v>174</v>
      </c>
      <c r="C121" s="6" t="s">
        <v>985</v>
      </c>
      <c r="D121" s="3">
        <v>56</v>
      </c>
      <c r="E121" t="str">
        <f>VLOOKUP(C121, 自行Original!$A$1:$C$455, 1, FALSE)</f>
        <v xml:space="preserve">聖公會聖紀文小學
</v>
      </c>
      <c r="F121">
        <f>VLOOKUP(C121, 自行Original!$A$1:$C$455, 3, FALSE)</f>
        <v>60</v>
      </c>
      <c r="H121" t="str">
        <f>LEFT(A121, 2)</f>
        <v>40</v>
      </c>
      <c r="I121" t="str">
        <f>C121</f>
        <v xml:space="preserve">聖公會聖紀文小學
</v>
      </c>
      <c r="J121">
        <f>IF(F121*2/5=CEILING(F121*2/5, 1), F121*2, F121*2-1)</f>
        <v>120</v>
      </c>
      <c r="K121">
        <f>D121</f>
        <v>56</v>
      </c>
      <c r="L121" t="e">
        <f>VLOOKUP(A121, 借位!$A$1:$D$50, 4, FALSE)</f>
        <v>#N/A</v>
      </c>
      <c r="M121">
        <v>0</v>
      </c>
      <c r="N121" t="b">
        <f>IF(J121&gt;(K121+M121), TRUE, 0)</f>
        <v>1</v>
      </c>
      <c r="O121">
        <f>K121+M121</f>
        <v>56</v>
      </c>
      <c r="P121" s="24">
        <f>(J121-O121)/J121*100</f>
        <v>53.333333333333336</v>
      </c>
      <c r="Q121" t="str">
        <f>"update entityscore set admitted=" &amp; O121 &amp; " ,vacancy=" &amp; J121 &amp; " where entityid = (select id from entity where name like '" &amp; I121 &amp; "') and year=2015;"</f>
        <v>update entityscore set admitted=56 ,vacancy=120 where entityid = (select id from entity where name like '聖公會聖紀文小學
') and year=2015;</v>
      </c>
      <c r="R121" t="str">
        <f>"update entity set admitted=" &amp; O121 &amp; " ,vacancy=" &amp; J121 &amp; " where name = '" &amp; I121 &amp; "';"</f>
        <v>update entity set admitted=56 ,vacancy=120 where name = '聖公會聖紀文小學
';</v>
      </c>
    </row>
    <row r="122" spans="1:18" ht="22.5">
      <c r="A122" s="2">
        <v>4021</v>
      </c>
      <c r="B122" s="6" t="s">
        <v>177</v>
      </c>
      <c r="C122" s="6" t="s">
        <v>1099</v>
      </c>
      <c r="D122" s="3">
        <v>59</v>
      </c>
      <c r="E122" t="str">
        <f>VLOOKUP(C122, 自行Original!$A$1:$C$455, 1, FALSE)</f>
        <v>李鄭屋官立小學</v>
      </c>
      <c r="F122">
        <f>VLOOKUP(C122, 自行Original!$A$1:$C$455, 3, FALSE)</f>
        <v>63</v>
      </c>
      <c r="H122" t="str">
        <f>LEFT(A122, 2)</f>
        <v>40</v>
      </c>
      <c r="I122" t="str">
        <f>C122</f>
        <v>李鄭屋官立小學</v>
      </c>
      <c r="J122">
        <f>IF(F122*2/5=CEILING(F122*2/5, 1), F122*2, F122*2-1)</f>
        <v>125</v>
      </c>
      <c r="K122">
        <f>D122</f>
        <v>59</v>
      </c>
      <c r="L122" t="e">
        <f>VLOOKUP(A122, 借位!$A$1:$D$50, 4, FALSE)</f>
        <v>#N/A</v>
      </c>
      <c r="M122">
        <v>0</v>
      </c>
      <c r="N122" t="b">
        <f>IF(J122&gt;(K122+M122), TRUE, 0)</f>
        <v>1</v>
      </c>
      <c r="O122">
        <f>K122+M122</f>
        <v>59</v>
      </c>
      <c r="P122" s="24">
        <f>(J122-O122)/J122*100</f>
        <v>52.800000000000004</v>
      </c>
      <c r="Q122" t="str">
        <f>"update entityscore set admitted=" &amp; O122 &amp; " ,vacancy=" &amp; J122 &amp; " where entityid = (select id from entity where name like '" &amp; I122 &amp; "') and year=2015;"</f>
        <v>update entityscore set admitted=59 ,vacancy=125 where entityid = (select id from entity where name like '李鄭屋官立小學') and year=2015;</v>
      </c>
      <c r="R122" t="str">
        <f>"update entity set admitted=" &amp; O122 &amp; " ,vacancy=" &amp; J122 &amp; " where name = '" &amp; I122 &amp; "';"</f>
        <v>update entity set admitted=59 ,vacancy=125 where name = '李鄭屋官立小學';</v>
      </c>
    </row>
    <row r="123" spans="1:18" ht="22.5">
      <c r="A123" s="2">
        <v>4004</v>
      </c>
      <c r="B123" s="6" t="s">
        <v>160</v>
      </c>
      <c r="C123" s="6" t="s">
        <v>1113</v>
      </c>
      <c r="D123" s="3">
        <v>85</v>
      </c>
      <c r="E123" t="str">
        <f>VLOOKUP(C123, 自行Original!$A$1:$C$455, 1, FALSE)</f>
        <v>聖公會基福小學</v>
      </c>
      <c r="F123">
        <f>VLOOKUP(C123, 自行Original!$A$1:$C$455, 3, FALSE)</f>
        <v>90</v>
      </c>
      <c r="H123" t="str">
        <f>LEFT(A123, 2)</f>
        <v>40</v>
      </c>
      <c r="I123" t="str">
        <f>C123</f>
        <v>聖公會基福小學</v>
      </c>
      <c r="J123">
        <f>IF(F123*2/5=CEILING(F123*2/5, 1), F123*2, F123*2-1)</f>
        <v>180</v>
      </c>
      <c r="K123">
        <f>D123</f>
        <v>85</v>
      </c>
      <c r="L123" t="e">
        <f>VLOOKUP(A123, 借位!$A$1:$D$50, 4, FALSE)</f>
        <v>#N/A</v>
      </c>
      <c r="M123">
        <v>0</v>
      </c>
      <c r="N123" t="b">
        <f>IF(J123&gt;(K123+M123), TRUE, 0)</f>
        <v>1</v>
      </c>
      <c r="O123">
        <f>K123+M123</f>
        <v>85</v>
      </c>
      <c r="P123" s="24">
        <f>(J123-O123)/J123*100</f>
        <v>52.777777777777779</v>
      </c>
      <c r="Q123" t="str">
        <f>"update entityscore set admitted=" &amp; O123 &amp; " ,vacancy=" &amp; J123 &amp; " where entityid = (select id from entity where name like '" &amp; I123 &amp; "') and year=2015;"</f>
        <v>update entityscore set admitted=85 ,vacancy=180 where entityid = (select id from entity where name like '聖公會基福小學') and year=2015;</v>
      </c>
      <c r="R123" t="str">
        <f>"update entity set admitted=" &amp; O123 &amp; " ,vacancy=" &amp; J123 &amp; " where name = '" &amp; I123 &amp; "';"</f>
        <v>update entity set admitted=85 ,vacancy=180 where name = '聖公會基福小學';</v>
      </c>
    </row>
    <row r="124" spans="1:18" ht="22.5">
      <c r="A124" s="2">
        <v>4016</v>
      </c>
      <c r="B124" s="6" t="s">
        <v>172</v>
      </c>
      <c r="C124" s="6" t="s">
        <v>1111</v>
      </c>
      <c r="D124" s="3">
        <v>72</v>
      </c>
      <c r="E124" t="str">
        <f>VLOOKUP(C124, 自行Original!$A$1:$C$455, 1, FALSE)</f>
        <v>荔枝角天主教小學</v>
      </c>
      <c r="F124">
        <f>VLOOKUP(C124, 自行Original!$A$1:$C$455, 3, FALSE)</f>
        <v>75</v>
      </c>
      <c r="H124" t="str">
        <f>LEFT(A124, 2)</f>
        <v>40</v>
      </c>
      <c r="I124" t="str">
        <f>C124</f>
        <v>荔枝角天主教小學</v>
      </c>
      <c r="J124">
        <f>IF(F124*2/5=CEILING(F124*2/5, 1), F124*2, F124*2-1)</f>
        <v>150</v>
      </c>
      <c r="K124">
        <f>D124</f>
        <v>72</v>
      </c>
      <c r="L124" t="e">
        <f>VLOOKUP(A124, 借位!$A$1:$D$50, 4, FALSE)</f>
        <v>#N/A</v>
      </c>
      <c r="M124">
        <v>0</v>
      </c>
      <c r="N124" t="b">
        <f>IF(J124&gt;(K124+M124), TRUE, 0)</f>
        <v>1</v>
      </c>
      <c r="O124">
        <f>K124+M124</f>
        <v>72</v>
      </c>
      <c r="P124" s="24">
        <f>(J124-O124)/J124*100</f>
        <v>52</v>
      </c>
      <c r="Q124" t="str">
        <f>"update entityscore set admitted=" &amp; O124 &amp; " ,vacancy=" &amp; J124 &amp; " where entityid = (select id from entity where name like '" &amp; I124 &amp; "') and year=2015;"</f>
        <v>update entityscore set admitted=72 ,vacancy=150 where entityid = (select id from entity where name like '荔枝角天主教小學') and year=2015;</v>
      </c>
      <c r="R124" t="str">
        <f>"update entity set admitted=" &amp; O124 &amp; " ,vacancy=" &amp; J124 &amp; " where name = '" &amp; I124 &amp; "';"</f>
        <v>update entity set admitted=72 ,vacancy=150 where name = '荔枝角天主教小學';</v>
      </c>
    </row>
    <row r="125" spans="1:18" ht="21.75">
      <c r="A125" s="2">
        <v>4001</v>
      </c>
      <c r="B125" s="6" t="s">
        <v>157</v>
      </c>
      <c r="C125" s="6" t="s">
        <v>986</v>
      </c>
      <c r="D125" s="3">
        <v>60</v>
      </c>
      <c r="E125" t="str">
        <f>VLOOKUP(C125, 自行Original!$A$1:$C$455, 1, FALSE)</f>
        <v xml:space="preserve">大坑東宣道小學
</v>
      </c>
      <c r="F125">
        <f>VLOOKUP(C125, 自行Original!$A$1:$C$455, 3, FALSE)</f>
        <v>60</v>
      </c>
      <c r="H125" t="str">
        <f>LEFT(A125, 2)</f>
        <v>40</v>
      </c>
      <c r="I125" t="str">
        <f>C125</f>
        <v xml:space="preserve">大坑東宣道小學
</v>
      </c>
      <c r="J125">
        <f>IF(F125*2/5=CEILING(F125*2/5, 1), F125*2, F125*2-1)</f>
        <v>120</v>
      </c>
      <c r="K125">
        <f>D125</f>
        <v>60</v>
      </c>
      <c r="L125" t="e">
        <f>VLOOKUP(A125, 借位!$A$1:$D$50, 4, FALSE)</f>
        <v>#N/A</v>
      </c>
      <c r="M125">
        <v>0</v>
      </c>
      <c r="N125" t="b">
        <f>IF(J125&gt;(K125+M125), TRUE, 0)</f>
        <v>1</v>
      </c>
      <c r="O125">
        <f>K125+M125</f>
        <v>60</v>
      </c>
      <c r="P125" s="24">
        <f>(J125-O125)/J125*100</f>
        <v>50</v>
      </c>
      <c r="Q125" t="str">
        <f>"update entityscore set admitted=" &amp; O125 &amp; " ,vacancy=" &amp; J125 &amp; " where entityid = (select id from entity where name like '" &amp; I125 &amp; "') and year=2015;"</f>
        <v>update entityscore set admitted=60 ,vacancy=120 where entityid = (select id from entity where name like '大坑東宣道小學
') and year=2015;</v>
      </c>
      <c r="R125" t="str">
        <f>"update entity set admitted=" &amp; O125 &amp; " ,vacancy=" &amp; J125 &amp; " where name = '" &amp; I125 &amp; "';"</f>
        <v>update entity set admitted=60 ,vacancy=120 where name = '大坑東宣道小學
';</v>
      </c>
    </row>
    <row r="126" spans="1:18" ht="22.5">
      <c r="A126" s="2">
        <v>4002</v>
      </c>
      <c r="B126" s="6" t="s">
        <v>158</v>
      </c>
      <c r="C126" s="6" t="s">
        <v>1114</v>
      </c>
      <c r="D126" s="3">
        <v>90</v>
      </c>
      <c r="E126" t="str">
        <f>VLOOKUP(C126, 自行Original!$A$1:$C$455, 1, FALSE)</f>
        <v>聖公會聖安德烈小學</v>
      </c>
      <c r="F126">
        <f>VLOOKUP(C126, 自行Original!$A$1:$C$455, 3, FALSE)</f>
        <v>90</v>
      </c>
      <c r="H126" t="str">
        <f>LEFT(A126, 2)</f>
        <v>40</v>
      </c>
      <c r="I126" t="str">
        <f>C126</f>
        <v>聖公會聖安德烈小學</v>
      </c>
      <c r="J126">
        <f>IF(F126*2/5=CEILING(F126*2/5, 1), F126*2, F126*2-1)</f>
        <v>180</v>
      </c>
      <c r="K126">
        <f>D126</f>
        <v>90</v>
      </c>
      <c r="L126" t="e">
        <f>VLOOKUP(A126, 借位!$A$1:$D$50, 4, FALSE)</f>
        <v>#N/A</v>
      </c>
      <c r="M126">
        <v>0</v>
      </c>
      <c r="N126" t="b">
        <f>IF(J126&gt;(K126+M126), TRUE, 0)</f>
        <v>1</v>
      </c>
      <c r="O126">
        <f>K126+M126</f>
        <v>90</v>
      </c>
      <c r="P126" s="24">
        <f>(J126-O126)/J126*100</f>
        <v>50</v>
      </c>
      <c r="Q126" t="str">
        <f>"update entityscore set admitted=" &amp; O126 &amp; " ,vacancy=" &amp; J126 &amp; " where entityid = (select id from entity where name like '" &amp; I126 &amp; "') and year=2015;"</f>
        <v>update entityscore set admitted=90 ,vacancy=180 where entityid = (select id from entity where name like '聖公會聖安德烈小學') and year=2015;</v>
      </c>
      <c r="R126" t="str">
        <f>"update entity set admitted=" &amp; O126 &amp; " ,vacancy=" &amp; J126 &amp; " where name = '" &amp; I126 &amp; "';"</f>
        <v>update entity set admitted=90 ,vacancy=180 where name = '聖公會聖安德烈小學';</v>
      </c>
    </row>
    <row r="127" spans="1:18" ht="22.5">
      <c r="A127" s="2">
        <v>4008</v>
      </c>
      <c r="B127" s="6" t="s">
        <v>164</v>
      </c>
      <c r="C127" s="6" t="s">
        <v>1100</v>
      </c>
      <c r="D127" s="3">
        <v>50</v>
      </c>
      <c r="E127" t="str">
        <f>VLOOKUP(C127, 自行Original!$A$1:$C$455, 1, FALSE)</f>
        <v>天主教善導小學</v>
      </c>
      <c r="F127">
        <f>VLOOKUP(C127, 自行Original!$A$1:$C$455, 3, FALSE)</f>
        <v>50</v>
      </c>
      <c r="H127" t="str">
        <f>LEFT(A127, 2)</f>
        <v>40</v>
      </c>
      <c r="I127" t="str">
        <f>C127</f>
        <v>天主教善導小學</v>
      </c>
      <c r="J127">
        <f>IF(F127*2/5=CEILING(F127*2/5, 1), F127*2, F127*2-1)</f>
        <v>100</v>
      </c>
      <c r="K127">
        <f>D127</f>
        <v>50</v>
      </c>
      <c r="L127" t="e">
        <f>VLOOKUP(A127, 借位!$A$1:$D$50, 4, FALSE)</f>
        <v>#N/A</v>
      </c>
      <c r="M127">
        <v>0</v>
      </c>
      <c r="N127" t="b">
        <f>IF(J127&gt;(K127+M127), TRUE, 0)</f>
        <v>1</v>
      </c>
      <c r="O127">
        <f>K127+M127</f>
        <v>50</v>
      </c>
      <c r="P127" s="24">
        <f>(J127-O127)/J127*100</f>
        <v>50</v>
      </c>
      <c r="Q127" t="str">
        <f>"update entityscore set admitted=" &amp; O127 &amp; " ,vacancy=" &amp; J127 &amp; " where entityid = (select id from entity where name like '" &amp; I127 &amp; "') and year=2015;"</f>
        <v>update entityscore set admitted=50 ,vacancy=100 where entityid = (select id from entity where name like '天主教善導小學') and year=2015;</v>
      </c>
      <c r="R127" t="str">
        <f>"update entity set admitted=" &amp; O127 &amp; " ,vacancy=" &amp; J127 &amp; " where name = '" &amp; I127 &amp; "';"</f>
        <v>update entity set admitted=50 ,vacancy=100 where name = '天主教善導小學';</v>
      </c>
    </row>
    <row r="128" spans="1:18" ht="22.5">
      <c r="A128" s="2">
        <v>4019</v>
      </c>
      <c r="B128" s="6" t="s">
        <v>175</v>
      </c>
      <c r="C128" s="6" t="s">
        <v>1106</v>
      </c>
      <c r="D128" s="3">
        <v>50</v>
      </c>
      <c r="E128" t="str">
        <f>VLOOKUP(C128, 自行Original!$A$1:$C$455, 1, FALSE)</f>
        <v>聖公會基愛小學</v>
      </c>
      <c r="F128">
        <f>VLOOKUP(C128, 自行Original!$A$1:$C$455, 3, FALSE)</f>
        <v>50</v>
      </c>
      <c r="H128" t="str">
        <f>LEFT(A128, 2)</f>
        <v>40</v>
      </c>
      <c r="I128" t="str">
        <f>C128</f>
        <v>聖公會基愛小學</v>
      </c>
      <c r="J128">
        <f>IF(F128*2/5=CEILING(F128*2/5, 1), F128*2, F128*2-1)</f>
        <v>100</v>
      </c>
      <c r="K128">
        <f>D128</f>
        <v>50</v>
      </c>
      <c r="L128" t="e">
        <f>VLOOKUP(A128, 借位!$A$1:$D$50, 4, FALSE)</f>
        <v>#N/A</v>
      </c>
      <c r="M128">
        <v>0</v>
      </c>
      <c r="N128" t="b">
        <f>IF(J128&gt;(K128+M128), TRUE, 0)</f>
        <v>1</v>
      </c>
      <c r="O128">
        <f>K128+M128</f>
        <v>50</v>
      </c>
      <c r="P128" s="24">
        <f>(J128-O128)/J128*100</f>
        <v>50</v>
      </c>
      <c r="Q128" t="str">
        <f>"update entityscore set admitted=" &amp; O128 &amp; " ,vacancy=" &amp; J128 &amp; " where entityid = (select id from entity where name like '" &amp; I128 &amp; "') and year=2015;"</f>
        <v>update entityscore set admitted=50 ,vacancy=100 where entityid = (select id from entity where name like '聖公會基愛小學') and year=2015;</v>
      </c>
      <c r="R128" t="str">
        <f>"update entity set admitted=" &amp; O128 &amp; " ,vacancy=" &amp; J128 &amp; " where name = '" &amp; I128 &amp; "';"</f>
        <v>update entity set admitted=50 ,vacancy=100 where name = '聖公會基愛小學';</v>
      </c>
    </row>
    <row r="129" spans="1:18">
      <c r="A129" s="2">
        <v>4013</v>
      </c>
      <c r="B129" s="9" t="s">
        <v>169</v>
      </c>
      <c r="C129" s="9" t="s">
        <v>1101</v>
      </c>
      <c r="D129" s="3">
        <v>26</v>
      </c>
      <c r="E129" t="str">
        <f>VLOOKUP(C129, 自行Original!$A$1:$C$455, 1, FALSE)</f>
        <v>基督教香港信義會深信學校</v>
      </c>
      <c r="F129">
        <f>VLOOKUP(C129, 自行Original!$A$1:$C$455, 3, FALSE)</f>
        <v>25</v>
      </c>
      <c r="H129" t="str">
        <f>LEFT(A129, 2)</f>
        <v>40</v>
      </c>
      <c r="I129" t="str">
        <f>C129</f>
        <v>基督教香港信義會深信學校</v>
      </c>
      <c r="J129">
        <f>IF(F129*2/5=CEILING(F129*2/5, 1), F129*2, F129*2-1)</f>
        <v>50</v>
      </c>
      <c r="K129">
        <f>D129</f>
        <v>26</v>
      </c>
      <c r="L129" t="e">
        <f>VLOOKUP(A129, 借位!$A$1:$D$50, 4, FALSE)</f>
        <v>#N/A</v>
      </c>
      <c r="M129">
        <v>0</v>
      </c>
      <c r="N129" t="b">
        <f>IF(J129&gt;(K129+M129), TRUE, 0)</f>
        <v>1</v>
      </c>
      <c r="O129">
        <f>K129+M129</f>
        <v>26</v>
      </c>
      <c r="P129" s="24">
        <f>(J129-O129)/J129*100</f>
        <v>48</v>
      </c>
      <c r="Q129" t="str">
        <f>"update entityscore set admitted=" &amp; O129 &amp; " ,vacancy=" &amp; J129 &amp; " where entityid = (select id from entity where name like '" &amp; I129 &amp; "') and year=2015;"</f>
        <v>update entityscore set admitted=26 ,vacancy=50 where entityid = (select id from entity where name like '基督教香港信義會深信學校') and year=2015;</v>
      </c>
      <c r="R129" t="str">
        <f>"update entity set admitted=" &amp; O129 &amp; " ,vacancy=" &amp; J129 &amp; " where name = '" &amp; I129 &amp; "';"</f>
        <v>update entity set admitted=26 ,vacancy=50 where name = '基督教香港信義會深信學校';</v>
      </c>
    </row>
    <row r="130" spans="1:18" ht="33.75">
      <c r="A130" s="2">
        <v>4006</v>
      </c>
      <c r="B130" s="6" t="s">
        <v>162</v>
      </c>
      <c r="C130" s="6" t="s">
        <v>1098</v>
      </c>
      <c r="D130" s="3">
        <v>56</v>
      </c>
      <c r="E130" t="str">
        <f>VLOOKUP(C130, 自行Original!$A$1:$C$455, 1, FALSE)</f>
        <v>福榮街官立小學</v>
      </c>
      <c r="F130">
        <f>VLOOKUP(C130, 自行Original!$A$1:$C$455, 3, FALSE)</f>
        <v>50</v>
      </c>
      <c r="H130" t="str">
        <f>LEFT(A130, 2)</f>
        <v>40</v>
      </c>
      <c r="I130" t="str">
        <f>C130</f>
        <v>福榮街官立小學</v>
      </c>
      <c r="J130">
        <f>IF(F130*2/5=CEILING(F130*2/5, 1), F130*2, F130*2-1)</f>
        <v>100</v>
      </c>
      <c r="K130">
        <f>D130</f>
        <v>56</v>
      </c>
      <c r="L130" t="e">
        <f>VLOOKUP(A130, 借位!$A$1:$D$50, 4, FALSE)</f>
        <v>#N/A</v>
      </c>
      <c r="M130">
        <v>0</v>
      </c>
      <c r="N130" t="b">
        <f>IF(J130&gt;(K130+M130), TRUE, 0)</f>
        <v>1</v>
      </c>
      <c r="O130">
        <f>K130+M130</f>
        <v>56</v>
      </c>
      <c r="P130" s="24">
        <f>(J130-O130)/J130*100</f>
        <v>44</v>
      </c>
      <c r="Q130" t="str">
        <f>"update entityscore set admitted=" &amp; O130 &amp; " ,vacancy=" &amp; J130 &amp; " where entityid = (select id from entity where name like '" &amp; I130 &amp; "') and year=2015;"</f>
        <v>update entityscore set admitted=56 ,vacancy=100 where entityid = (select id from entity where name like '福榮街官立小學') and year=2015;</v>
      </c>
      <c r="R130" t="str">
        <f>"update entity set admitted=" &amp; O130 &amp; " ,vacancy=" &amp; J130 &amp; " where name = '" &amp; I130 &amp; "';"</f>
        <v>update entity set admitted=56 ,vacancy=100 where name = '福榮街官立小學';</v>
      </c>
    </row>
    <row r="131" spans="1:18" ht="22.5">
      <c r="A131" s="2">
        <v>4010</v>
      </c>
      <c r="B131" s="6" t="s">
        <v>166</v>
      </c>
      <c r="C131" s="6" t="s">
        <v>1108</v>
      </c>
      <c r="D131" s="3">
        <v>32</v>
      </c>
      <c r="E131" t="str">
        <f>VLOOKUP(C131, 自行Original!$A$1:$C$455, 1, FALSE)</f>
        <v>深水埔街坊福利會小學</v>
      </c>
      <c r="F131">
        <f>VLOOKUP(C131, 自行Original!$A$1:$C$455, 3, FALSE)</f>
        <v>25</v>
      </c>
      <c r="H131" t="str">
        <f>LEFT(A131, 2)</f>
        <v>40</v>
      </c>
      <c r="I131" t="str">
        <f>C131</f>
        <v>深水埔街坊福利會小學</v>
      </c>
      <c r="J131">
        <f>IF(F131*2/5=CEILING(F131*2/5, 1), F131*2, F131*2-1)</f>
        <v>50</v>
      </c>
      <c r="K131">
        <f>D131</f>
        <v>32</v>
      </c>
      <c r="L131" t="e">
        <f>VLOOKUP(A131, 借位!$A$1:$D$50, 4, FALSE)</f>
        <v>#N/A</v>
      </c>
      <c r="M131">
        <v>0</v>
      </c>
      <c r="N131" t="b">
        <f>IF(J131&gt;(K131+M131), TRUE, 0)</f>
        <v>1</v>
      </c>
      <c r="O131">
        <f>K131+M131</f>
        <v>32</v>
      </c>
      <c r="P131" s="24">
        <f>(J131-O131)/J131*100</f>
        <v>36</v>
      </c>
      <c r="Q131" t="str">
        <f>"update entityscore set admitted=" &amp; O131 &amp; " ,vacancy=" &amp; J131 &amp; " where entityid = (select id from entity where name like '" &amp; I131 &amp; "') and year=2015;"</f>
        <v>update entityscore set admitted=32 ,vacancy=50 where entityid = (select id from entity where name like '深水埔街坊福利會小學') and year=2015;</v>
      </c>
      <c r="R131" t="str">
        <f>"update entity set admitted=" &amp; O131 &amp; " ,vacancy=" &amp; J131 &amp; " where name = '" &amp; I131 &amp; "';"</f>
        <v>update entity set admitted=32 ,vacancy=50 where name = '深水埔街坊福利會小學';</v>
      </c>
    </row>
    <row r="132" spans="1:18" ht="45">
      <c r="A132" s="2">
        <v>4005</v>
      </c>
      <c r="B132" s="6" t="s">
        <v>161</v>
      </c>
      <c r="C132" s="6" t="s">
        <v>1110</v>
      </c>
      <c r="D132" s="3">
        <v>37</v>
      </c>
      <c r="E132" t="str">
        <f>VLOOKUP(C132, 自行Original!$A$1:$C$455, 1, FALSE)</f>
        <v>香港四邑商工總會新會商會學校</v>
      </c>
      <c r="F132">
        <f>VLOOKUP(C132, 自行Original!$A$1:$C$455, 3, FALSE)</f>
        <v>25</v>
      </c>
      <c r="H132" t="str">
        <f>LEFT(A132, 2)</f>
        <v>40</v>
      </c>
      <c r="I132" t="str">
        <f>C132</f>
        <v>香港四邑商工總會新會商會學校</v>
      </c>
      <c r="J132">
        <f>IF(F132*2/5=CEILING(F132*2/5, 1), F132*2, F132*2-1)</f>
        <v>50</v>
      </c>
      <c r="K132">
        <f>D132</f>
        <v>37</v>
      </c>
      <c r="L132" t="e">
        <f>VLOOKUP(A132, 借位!$A$1:$D$50, 4, FALSE)</f>
        <v>#N/A</v>
      </c>
      <c r="M132">
        <v>0</v>
      </c>
      <c r="N132" t="b">
        <f>IF(J132&gt;(K132+M132), TRUE, 0)</f>
        <v>1</v>
      </c>
      <c r="O132">
        <f>K132+M132</f>
        <v>37</v>
      </c>
      <c r="P132" s="24">
        <f>(J132-O132)/J132*100</f>
        <v>26</v>
      </c>
      <c r="Q132" t="str">
        <f>"update entityscore set admitted=" &amp; O132 &amp; " ,vacancy=" &amp; J132 &amp; " where entityid = (select id from entity where name like '" &amp; I132 &amp; "') and year=2015;"</f>
        <v>update entityscore set admitted=37 ,vacancy=50 where entityid = (select id from entity where name like '香港四邑商工總會新會商會學校') and year=2015;</v>
      </c>
      <c r="R132" t="str">
        <f>"update entity set admitted=" &amp; O132 &amp; " ,vacancy=" &amp; J132 &amp; " where name = '" &amp; I132 &amp; "';"</f>
        <v>update entity set admitted=37 ,vacancy=50 where name = '香港四邑商工總會新會商會學校';</v>
      </c>
    </row>
    <row r="133" spans="1:18" ht="22.5">
      <c r="A133" s="2">
        <v>4007</v>
      </c>
      <c r="B133" s="6" t="s">
        <v>163</v>
      </c>
      <c r="C133" s="6" t="s">
        <v>1105</v>
      </c>
      <c r="D133" s="3">
        <v>80</v>
      </c>
      <c r="E133" t="str">
        <f>VLOOKUP(C133, 自行Original!$A$1:$C$455, 1, FALSE)</f>
        <v>白田天主教小學</v>
      </c>
      <c r="F133">
        <f>VLOOKUP(C133, 自行Original!$A$1:$C$455, 3, FALSE)</f>
        <v>50</v>
      </c>
      <c r="H133" t="str">
        <f>LEFT(A133, 2)</f>
        <v>40</v>
      </c>
      <c r="I133" t="str">
        <f>C133</f>
        <v>白田天主教小學</v>
      </c>
      <c r="J133">
        <f>IF(F133*2/5=CEILING(F133*2/5, 1), F133*2, F133*2-1)</f>
        <v>100</v>
      </c>
      <c r="K133">
        <f>D133</f>
        <v>80</v>
      </c>
      <c r="L133" t="e">
        <f>VLOOKUP(A133, 借位!$A$1:$D$50, 4, FALSE)</f>
        <v>#N/A</v>
      </c>
      <c r="M133">
        <v>0</v>
      </c>
      <c r="N133" t="b">
        <f>IF(J133&gt;(K133+M133), TRUE, 0)</f>
        <v>1</v>
      </c>
      <c r="O133">
        <f>K133+M133</f>
        <v>80</v>
      </c>
      <c r="P133" s="24">
        <f>(J133-O133)/J133*100</f>
        <v>20</v>
      </c>
      <c r="Q133" t="str">
        <f>"update entityscore set admitted=" &amp; O133 &amp; " ,vacancy=" &amp; J133 &amp; " where entityid = (select id from entity where name like '" &amp; I133 &amp; "') and year=2015;"</f>
        <v>update entityscore set admitted=80 ,vacancy=100 where entityid = (select id from entity where name like '白田天主教小學') and year=2015;</v>
      </c>
      <c r="R133" t="str">
        <f>"update entity set admitted=" &amp; O133 &amp; " ,vacancy=" &amp; J133 &amp; " where name = '" &amp; I133 &amp; "';"</f>
        <v>update entity set admitted=80 ,vacancy=100 where name = '白田天主教小學';</v>
      </c>
    </row>
    <row r="134" spans="1:18" ht="22.5">
      <c r="A134" s="2">
        <v>4017</v>
      </c>
      <c r="B134" s="6" t="s">
        <v>173</v>
      </c>
      <c r="C134" s="6" t="s">
        <v>1112</v>
      </c>
      <c r="D134" s="3">
        <v>107</v>
      </c>
      <c r="E134" t="str">
        <f>VLOOKUP(C134, 自行Original!$A$1:$C$455, 1, FALSE)</f>
        <v>深水埗官立小學</v>
      </c>
      <c r="F134">
        <f>VLOOKUP(C134, 自行Original!$A$1:$C$455, 3, FALSE)</f>
        <v>63</v>
      </c>
      <c r="H134" t="str">
        <f>LEFT(A134, 2)</f>
        <v>40</v>
      </c>
      <c r="I134" t="str">
        <f>C134</f>
        <v>深水埗官立小學</v>
      </c>
      <c r="J134">
        <f>IF(F134*2/5=CEILING(F134*2/5, 1), F134*2, F134*2-1)</f>
        <v>125</v>
      </c>
      <c r="K134">
        <f>D134</f>
        <v>107</v>
      </c>
      <c r="L134" t="e">
        <f>VLOOKUP(A134, 借位!$A$1:$D$50, 4, FALSE)</f>
        <v>#N/A</v>
      </c>
      <c r="M134">
        <v>0</v>
      </c>
      <c r="N134" t="b">
        <f>IF(J134&gt;(K134+M134), TRUE, 0)</f>
        <v>1</v>
      </c>
      <c r="O134">
        <f>K134+M134</f>
        <v>107</v>
      </c>
      <c r="P134" s="24">
        <f>(J134-O134)/J134*100</f>
        <v>14.399999999999999</v>
      </c>
      <c r="Q134" t="str">
        <f>"update entityscore set admitted=" &amp; O134 &amp; " ,vacancy=" &amp; J134 &amp; " where entityid = (select id from entity where name like '" &amp; I134 &amp; "') and year=2015;"</f>
        <v>update entityscore set admitted=107 ,vacancy=125 where entityid = (select id from entity where name like '深水埗官立小學') and year=2015;</v>
      </c>
      <c r="R134" t="str">
        <f>"update entity set admitted=" &amp; O134 &amp; " ,vacancy=" &amp; J134 &amp; " where name = '" &amp; I134 &amp; "';"</f>
        <v>update entity set admitted=107 ,vacancy=125 where name = '深水埗官立小學';</v>
      </c>
    </row>
    <row r="135" spans="1:18" ht="22.5">
      <c r="A135" s="2">
        <v>4003</v>
      </c>
      <c r="B135" s="6" t="s">
        <v>159</v>
      </c>
      <c r="C135" s="6" t="s">
        <v>1102</v>
      </c>
      <c r="D135" s="3">
        <v>68</v>
      </c>
      <c r="E135" t="str">
        <f>VLOOKUP(C135, 自行Original!$A$1:$C$455, 1, FALSE)</f>
        <v>五邑工商總會學校</v>
      </c>
      <c r="F135">
        <f>VLOOKUP(C135, 自行Original!$A$1:$C$455, 3, FALSE)</f>
        <v>38</v>
      </c>
      <c r="H135" t="str">
        <f>LEFT(A135, 2)</f>
        <v>40</v>
      </c>
      <c r="I135" t="str">
        <f>C135</f>
        <v>五邑工商總會學校</v>
      </c>
      <c r="J135">
        <f>IF(F135*2/5=CEILING(F135*2/5, 1), F135*2, F135*2-1)</f>
        <v>75</v>
      </c>
      <c r="K135">
        <f>D135</f>
        <v>68</v>
      </c>
      <c r="L135" t="e">
        <f>VLOOKUP(A135, 借位!$A$1:$D$50, 4, FALSE)</f>
        <v>#N/A</v>
      </c>
      <c r="M135">
        <v>0</v>
      </c>
      <c r="N135" t="b">
        <f>IF(J135&gt;(K135+M135), TRUE, 0)</f>
        <v>1</v>
      </c>
      <c r="O135">
        <f>K135+M135</f>
        <v>68</v>
      </c>
      <c r="P135" s="24">
        <f>(J135-O135)/J135*100</f>
        <v>9.3333333333333339</v>
      </c>
      <c r="Q135" t="str">
        <f>"update entityscore set admitted=" &amp; O135 &amp; " ,vacancy=" &amp; J135 &amp; " where entityid = (select id from entity where name like '" &amp; I135 &amp; "') and year=2015;"</f>
        <v>update entityscore set admitted=68 ,vacancy=75 where entityid = (select id from entity where name like '五邑工商總會學校') and year=2015;</v>
      </c>
      <c r="R135" t="str">
        <f>"update entity set admitted=" &amp; O135 &amp; " ,vacancy=" &amp; J135 &amp; " where name = '" &amp; I135 &amp; "';"</f>
        <v>update entity set admitted=68 ,vacancy=75 where name = '五邑工商總會學校';</v>
      </c>
    </row>
    <row r="136" spans="1:18" ht="22.5">
      <c r="A136" s="2">
        <v>4101</v>
      </c>
      <c r="B136" s="6" t="s">
        <v>178</v>
      </c>
      <c r="C136" s="6" t="s">
        <v>1119</v>
      </c>
      <c r="D136" s="3">
        <v>19</v>
      </c>
      <c r="E136" t="str">
        <f>VLOOKUP(C136, 自行Original!$A$1:$C$455, 1, FALSE)</f>
        <v>拔萃小學</v>
      </c>
      <c r="F136">
        <f>VLOOKUP(C136, 自行Original!$A$1:$C$455, 3, FALSE)</f>
        <v>30</v>
      </c>
      <c r="H136" t="str">
        <f>LEFT(A136, 2)</f>
        <v>41</v>
      </c>
      <c r="I136" t="str">
        <f>C136</f>
        <v>拔萃小學</v>
      </c>
      <c r="J136">
        <f>IF(F136*2/5=CEILING(F136*2/5, 1), F136*2, F136*2-1)</f>
        <v>60</v>
      </c>
      <c r="K136">
        <f>D136</f>
        <v>19</v>
      </c>
      <c r="L136" t="e">
        <f>VLOOKUP(A136, 借位!$A$1:$D$50, 4, FALSE)</f>
        <v>#N/A</v>
      </c>
      <c r="M136">
        <v>0</v>
      </c>
      <c r="N136" t="b">
        <f>IF(J136&gt;(K136+M136), TRUE, 0)</f>
        <v>1</v>
      </c>
      <c r="O136">
        <f>K136+M136</f>
        <v>19</v>
      </c>
      <c r="P136" s="24">
        <f>(J136-O136)/J136*100</f>
        <v>68.333333333333329</v>
      </c>
      <c r="Q136" t="str">
        <f>"update entityscore set admitted=" &amp; O136 &amp; " ,vacancy=" &amp; J136 &amp; " where entityid = (select id from entity where name like '" &amp; I136 &amp; "') and year=2015;"</f>
        <v>update entityscore set admitted=19 ,vacancy=60 where entityid = (select id from entity where name like '拔萃小學') and year=2015;</v>
      </c>
      <c r="R136" t="str">
        <f>"update entity set admitted=" &amp; O136 &amp; " ,vacancy=" &amp; J136 &amp; " where name = '" &amp; I136 &amp; "';"</f>
        <v>update entity set admitted=19 ,vacancy=60 where name = '拔萃小學';</v>
      </c>
    </row>
    <row r="137" spans="1:18" ht="33">
      <c r="A137" s="2">
        <v>4110</v>
      </c>
      <c r="B137" s="6" t="s">
        <v>187</v>
      </c>
      <c r="C137" s="6" t="s">
        <v>1448</v>
      </c>
      <c r="D137" s="3">
        <v>49</v>
      </c>
      <c r="E137" t="str">
        <f>VLOOKUP(C137, 自行Original!$A$1:$C$455, 1, FALSE)</f>
        <v>中華基督教會基華小學（九龍塘）</v>
      </c>
      <c r="F137">
        <f>VLOOKUP(C137, 自行Original!$A$1:$C$455, 3, FALSE)</f>
        <v>60</v>
      </c>
      <c r="H137" t="str">
        <f>LEFT(A137, 2)</f>
        <v>41</v>
      </c>
      <c r="I137" t="str">
        <f>C137</f>
        <v>中華基督教會基華小學（九龍塘）</v>
      </c>
      <c r="J137">
        <f>IF(F137*2/5=CEILING(F137*2/5, 1), F137*2, F137*2-1)</f>
        <v>120</v>
      </c>
      <c r="K137">
        <f>D137</f>
        <v>49</v>
      </c>
      <c r="L137" t="e">
        <f>VLOOKUP(A137, 借位!$A$1:$D$50, 4, FALSE)</f>
        <v>#N/A</v>
      </c>
      <c r="M137">
        <v>0</v>
      </c>
      <c r="N137" t="b">
        <f>IF(J137&gt;(K137+M137), TRUE, 0)</f>
        <v>1</v>
      </c>
      <c r="O137">
        <f>K137+M137</f>
        <v>49</v>
      </c>
      <c r="P137" s="24">
        <f>(J137-O137)/J137*100</f>
        <v>59.166666666666664</v>
      </c>
      <c r="Q137" t="str">
        <f>"update entityscore set admitted=" &amp; O137 &amp; " ,vacancy=" &amp; J137 &amp; " where entityid = (select id from entity where name like '" &amp; I137 &amp; "') and year=2015;"</f>
        <v>update entityscore set admitted=49 ,vacancy=120 where entityid = (select id from entity where name like '中華基督教會基華小學（九龍塘）') and year=2015;</v>
      </c>
      <c r="R137" t="str">
        <f>"update entity set admitted=" &amp; O137 &amp; " ,vacancy=" &amp; J137 &amp; " where name = '" &amp; I137 &amp; "';"</f>
        <v>update entity set admitted=49 ,vacancy=120 where name = '中華基督教會基華小學（九龍塘）';</v>
      </c>
    </row>
    <row r="138" spans="1:18" ht="33.75">
      <c r="A138" s="2">
        <v>4111</v>
      </c>
      <c r="B138" s="6" t="s">
        <v>188</v>
      </c>
      <c r="C138" s="6" t="s">
        <v>1447</v>
      </c>
      <c r="D138" s="3">
        <v>42</v>
      </c>
      <c r="E138" t="str">
        <f>VLOOKUP(C138, 自行Original!$A$1:$C$455, 1, FALSE)</f>
        <v>九龍塘天主教華德學校</v>
      </c>
      <c r="F138">
        <f>VLOOKUP(C138, 自行Original!$A$1:$C$455, 3, FALSE)</f>
        <v>50</v>
      </c>
      <c r="H138" t="str">
        <f>LEFT(A138, 2)</f>
        <v>41</v>
      </c>
      <c r="I138" t="str">
        <f>C138</f>
        <v>九龍塘天主教華德學校</v>
      </c>
      <c r="J138">
        <f>IF(F138*2/5=CEILING(F138*2/5, 1), F138*2, F138*2-1)</f>
        <v>100</v>
      </c>
      <c r="K138">
        <f>D138</f>
        <v>42</v>
      </c>
      <c r="L138" t="e">
        <f>VLOOKUP(A138, 借位!$A$1:$D$50, 4, FALSE)</f>
        <v>#N/A</v>
      </c>
      <c r="M138">
        <v>0</v>
      </c>
      <c r="N138" t="b">
        <f>IF(J138&gt;(K138+M138), TRUE, 0)</f>
        <v>1</v>
      </c>
      <c r="O138">
        <f>K138+M138</f>
        <v>42</v>
      </c>
      <c r="P138" s="24">
        <f>(J138-O138)/J138*100</f>
        <v>57.999999999999993</v>
      </c>
      <c r="Q138" t="str">
        <f>"update entityscore set admitted=" &amp; O138 &amp; " ,vacancy=" &amp; J138 &amp; " where entityid = (select id from entity where name like '" &amp; I138 &amp; "') and year=2015;"</f>
        <v>update entityscore set admitted=42 ,vacancy=100 where entityid = (select id from entity where name like '九龍塘天主教華德學校') and year=2015;</v>
      </c>
      <c r="R138" t="str">
        <f>"update entity set admitted=" &amp; O138 &amp; " ,vacancy=" &amp; J138 &amp; " where name = '" &amp; I138 &amp; "';"</f>
        <v>update entity set admitted=42 ,vacancy=100 where name = '九龍塘天主教華德學校';</v>
      </c>
    </row>
    <row r="139" spans="1:18" ht="22.5">
      <c r="A139" s="2">
        <v>4103</v>
      </c>
      <c r="B139" s="6" t="s">
        <v>180</v>
      </c>
      <c r="C139" s="6" t="s">
        <v>1118</v>
      </c>
      <c r="D139" s="3">
        <v>43</v>
      </c>
      <c r="E139" t="str">
        <f>VLOOKUP(C139, 自行Original!$A$1:$C$455, 1, FALSE)</f>
        <v>華德學校</v>
      </c>
      <c r="F139">
        <f>VLOOKUP(C139, 自行Original!$A$1:$C$455, 3, FALSE)</f>
        <v>50</v>
      </c>
      <c r="H139" t="str">
        <f>LEFT(A139, 2)</f>
        <v>41</v>
      </c>
      <c r="I139" t="str">
        <f>C139</f>
        <v>華德學校</v>
      </c>
      <c r="J139">
        <f>IF(F139*2/5=CEILING(F139*2/5, 1), F139*2, F139*2-1)</f>
        <v>100</v>
      </c>
      <c r="K139">
        <f>D139</f>
        <v>43</v>
      </c>
      <c r="L139" t="e">
        <f>VLOOKUP(A139, 借位!$A$1:$D$50, 4, FALSE)</f>
        <v>#N/A</v>
      </c>
      <c r="M139">
        <v>0</v>
      </c>
      <c r="N139" t="b">
        <f>IF(J139&gt;(K139+M139), TRUE, 0)</f>
        <v>1</v>
      </c>
      <c r="O139">
        <f>K139+M139</f>
        <v>43</v>
      </c>
      <c r="P139" s="24">
        <f>(J139-O139)/J139*100</f>
        <v>56.999999999999993</v>
      </c>
      <c r="Q139" t="str">
        <f>"update entityscore set admitted=" &amp; O139 &amp; " ,vacancy=" &amp; J139 &amp; " where entityid = (select id from entity where name like '" &amp; I139 &amp; "') and year=2015;"</f>
        <v>update entityscore set admitted=43 ,vacancy=100 where entityid = (select id from entity where name like '華德學校') and year=2015;</v>
      </c>
      <c r="R139" t="str">
        <f>"update entity set admitted=" &amp; O139 &amp; " ,vacancy=" &amp; J139 &amp; " where name = '" &amp; I139 &amp; "';"</f>
        <v>update entity set admitted=43 ,vacancy=100 where name = '華德學校';</v>
      </c>
    </row>
    <row r="140" spans="1:18" ht="33.75">
      <c r="A140" s="2">
        <v>4104</v>
      </c>
      <c r="B140" s="6" t="s">
        <v>181</v>
      </c>
      <c r="C140" s="6" t="s">
        <v>1124</v>
      </c>
      <c r="D140" s="3">
        <v>46</v>
      </c>
      <c r="E140" t="str">
        <f>VLOOKUP(C140, 自行Original!$A$1:$C$455, 1, FALSE)</f>
        <v>九龍塘官立小學</v>
      </c>
      <c r="F140">
        <f>VLOOKUP(C140, 自行Original!$A$1:$C$455, 3, FALSE)</f>
        <v>50</v>
      </c>
      <c r="H140" t="str">
        <f>LEFT(A140, 2)</f>
        <v>41</v>
      </c>
      <c r="I140" t="str">
        <f>C140</f>
        <v>九龍塘官立小學</v>
      </c>
      <c r="J140">
        <f>IF(F140*2/5=CEILING(F140*2/5, 1), F140*2, F140*2-1)</f>
        <v>100</v>
      </c>
      <c r="K140">
        <f>D140</f>
        <v>46</v>
      </c>
      <c r="L140" t="e">
        <f>VLOOKUP(A140, 借位!$A$1:$D$50, 4, FALSE)</f>
        <v>#N/A</v>
      </c>
      <c r="M140">
        <v>0</v>
      </c>
      <c r="N140" t="b">
        <f>IF(J140&gt;(K140+M140), TRUE, 0)</f>
        <v>1</v>
      </c>
      <c r="O140">
        <f>K140+M140</f>
        <v>46</v>
      </c>
      <c r="P140" s="24">
        <f>(J140-O140)/J140*100</f>
        <v>54</v>
      </c>
      <c r="Q140" t="str">
        <f>"update entityscore set admitted=" &amp; O140 &amp; " ,vacancy=" &amp; J140 &amp; " where entityid = (select id from entity where name like '" &amp; I140 &amp; "') and year=2015;"</f>
        <v>update entityscore set admitted=46 ,vacancy=100 where entityid = (select id from entity where name like '九龍塘官立小學') and year=2015;</v>
      </c>
      <c r="R140" t="str">
        <f>"update entity set admitted=" &amp; O140 &amp; " ,vacancy=" &amp; J140 &amp; " where name = '" &amp; I140 &amp; "';"</f>
        <v>update entity set admitted=46 ,vacancy=100 where name = '九龍塘官立小學';</v>
      </c>
    </row>
    <row r="141" spans="1:18" ht="22.5">
      <c r="A141" s="2">
        <v>4102</v>
      </c>
      <c r="B141" s="6" t="s">
        <v>179</v>
      </c>
      <c r="C141" s="6" t="s">
        <v>1121</v>
      </c>
      <c r="D141" s="3">
        <v>84</v>
      </c>
      <c r="E141" t="str">
        <f>VLOOKUP(C141, 自行Original!$A$1:$C$455, 1, FALSE)</f>
        <v>喇沙小學</v>
      </c>
      <c r="F141">
        <f>VLOOKUP(C141, 自行Original!$A$1:$C$455, 3, FALSE)</f>
        <v>90</v>
      </c>
      <c r="H141" t="str">
        <f>LEFT(A141, 2)</f>
        <v>41</v>
      </c>
      <c r="I141" t="str">
        <f>C141</f>
        <v>喇沙小學</v>
      </c>
      <c r="J141">
        <f>IF(F141*2/5=CEILING(F141*2/5, 1), F141*2, F141*2-1)</f>
        <v>180</v>
      </c>
      <c r="K141">
        <f>D141</f>
        <v>84</v>
      </c>
      <c r="L141" t="e">
        <f>VLOOKUP(A141, 借位!$A$1:$D$50, 4, FALSE)</f>
        <v>#N/A</v>
      </c>
      <c r="M141">
        <v>0</v>
      </c>
      <c r="N141" t="b">
        <f>IF(J141&gt;(K141+M141), TRUE, 0)</f>
        <v>1</v>
      </c>
      <c r="O141">
        <f>K141+M141</f>
        <v>84</v>
      </c>
      <c r="P141" s="24">
        <f>(J141-O141)/J141*100</f>
        <v>53.333333333333336</v>
      </c>
      <c r="Q141" t="str">
        <f>"update entityscore set admitted=" &amp; O141 &amp; " ,vacancy=" &amp; J141 &amp; " where entityid = (select id from entity where name like '" &amp; I141 &amp; "') and year=2015;"</f>
        <v>update entityscore set admitted=84 ,vacancy=180 where entityid = (select id from entity where name like '喇沙小學') and year=2015;</v>
      </c>
      <c r="R141" t="str">
        <f>"update entity set admitted=" &amp; O141 &amp; " ,vacancy=" &amp; J141 &amp; " where name = '" &amp; I141 &amp; "';"</f>
        <v>update entity set admitted=84 ,vacancy=180 where name = '喇沙小學';</v>
      </c>
    </row>
    <row r="142" spans="1:18" ht="22.5">
      <c r="A142" s="2">
        <v>4108</v>
      </c>
      <c r="B142" s="6" t="s">
        <v>185</v>
      </c>
      <c r="C142" s="6" t="s">
        <v>1120</v>
      </c>
      <c r="D142" s="3">
        <v>42</v>
      </c>
      <c r="E142" t="str">
        <f>VLOOKUP(C142, 自行Original!$A$1:$C$455, 1, FALSE)</f>
        <v>嘉諾撒聖家學校</v>
      </c>
      <c r="F142">
        <f>VLOOKUP(C142, 自行Original!$A$1:$C$455, 3, FALSE)</f>
        <v>45</v>
      </c>
      <c r="H142" t="str">
        <f>LEFT(A142, 2)</f>
        <v>41</v>
      </c>
      <c r="I142" t="str">
        <f>C142</f>
        <v>嘉諾撒聖家學校</v>
      </c>
      <c r="J142">
        <f>IF(F142*2/5=CEILING(F142*2/5, 1), F142*2, F142*2-1)</f>
        <v>90</v>
      </c>
      <c r="K142">
        <f>D142</f>
        <v>42</v>
      </c>
      <c r="L142" t="e">
        <f>VLOOKUP(A142, 借位!$A$1:$D$50, 4, FALSE)</f>
        <v>#N/A</v>
      </c>
      <c r="M142">
        <v>0</v>
      </c>
      <c r="N142" t="b">
        <f>IF(J142&gt;(K142+M142), TRUE, 0)</f>
        <v>1</v>
      </c>
      <c r="O142">
        <f>K142+M142</f>
        <v>42</v>
      </c>
      <c r="P142" s="24">
        <f>(J142-O142)/J142*100</f>
        <v>53.333333333333336</v>
      </c>
      <c r="Q142" t="str">
        <f>"update entityscore set admitted=" &amp; O142 &amp; " ,vacancy=" &amp; J142 &amp; " where entityid = (select id from entity where name like '" &amp; I142 &amp; "') and year=2015;"</f>
        <v>update entityscore set admitted=42 ,vacancy=90 where entityid = (select id from entity where name like '嘉諾撒聖家學校') and year=2015;</v>
      </c>
      <c r="R142" t="str">
        <f>"update entity set admitted=" &amp; O142 &amp; " ,vacancy=" &amp; J142 &amp; " where name = '" &amp; I142 &amp; "';"</f>
        <v>update entity set admitted=42 ,vacancy=90 where name = '嘉諾撒聖家學校';</v>
      </c>
    </row>
    <row r="143" spans="1:18" ht="33.75">
      <c r="A143" s="2">
        <v>4109</v>
      </c>
      <c r="B143" s="6" t="s">
        <v>186</v>
      </c>
      <c r="C143" s="6" t="s">
        <v>1125</v>
      </c>
      <c r="D143" s="3">
        <v>56</v>
      </c>
      <c r="E143" t="str">
        <f>VLOOKUP(C143, 自行Original!$A$1:$C$455, 1, FALSE)</f>
        <v>嘉諾撒聖家學校（九龍塘）</v>
      </c>
      <c r="F143">
        <f>VLOOKUP(C143, 自行Original!$A$1:$C$455, 3, FALSE)</f>
        <v>60</v>
      </c>
      <c r="H143" t="str">
        <f>LEFT(A143, 2)</f>
        <v>41</v>
      </c>
      <c r="I143" t="str">
        <f>C143</f>
        <v>嘉諾撒聖家學校（九龍塘）</v>
      </c>
      <c r="J143">
        <f>IF(F143*2/5=CEILING(F143*2/5, 1), F143*2, F143*2-1)</f>
        <v>120</v>
      </c>
      <c r="K143">
        <f>D143</f>
        <v>56</v>
      </c>
      <c r="L143" t="e">
        <f>VLOOKUP(A143, 借位!$A$1:$D$50, 4, FALSE)</f>
        <v>#N/A</v>
      </c>
      <c r="M143">
        <v>0</v>
      </c>
      <c r="N143" t="b">
        <f>IF(J143&gt;(K143+M143), TRUE, 0)</f>
        <v>1</v>
      </c>
      <c r="O143">
        <f>K143+M143</f>
        <v>56</v>
      </c>
      <c r="P143" s="24">
        <f>(J143-O143)/J143*100</f>
        <v>53.333333333333336</v>
      </c>
      <c r="Q143" t="str">
        <f>"update entityscore set admitted=" &amp; O143 &amp; " ,vacancy=" &amp; J143 &amp; " where entityid = (select id from entity where name like '" &amp; I143 &amp; "') and year=2015;"</f>
        <v>update entityscore set admitted=56 ,vacancy=120 where entityid = (select id from entity where name like '嘉諾撒聖家學校（九龍塘）') and year=2015;</v>
      </c>
      <c r="R143" t="str">
        <f>"update entity set admitted=" &amp; O143 &amp; " ,vacancy=" &amp; J143 &amp; " where name = '" &amp; I143 &amp; "';"</f>
        <v>update entity set admitted=56 ,vacancy=120 where name = '嘉諾撒聖家學校（九龍塘）';</v>
      </c>
    </row>
    <row r="144" spans="1:18" ht="33.75">
      <c r="A144" s="2">
        <v>4105</v>
      </c>
      <c r="B144" s="6" t="s">
        <v>182</v>
      </c>
      <c r="C144" s="6" t="s">
        <v>1123</v>
      </c>
      <c r="D144" s="3">
        <v>72</v>
      </c>
      <c r="E144" t="str">
        <f>VLOOKUP(C144, 自行Original!$A$1:$C$455, 1, FALSE)</f>
        <v>瑪利諾修院學校（小學部）</v>
      </c>
      <c r="F144">
        <f>VLOOKUP(C144, 自行Original!$A$1:$C$455, 3, FALSE)</f>
        <v>75</v>
      </c>
      <c r="H144" t="str">
        <f>LEFT(A144, 2)</f>
        <v>41</v>
      </c>
      <c r="I144" t="str">
        <f>C144</f>
        <v>瑪利諾修院學校（小學部）</v>
      </c>
      <c r="J144">
        <f>IF(F144*2/5=CEILING(F144*2/5, 1), F144*2, F144*2-1)</f>
        <v>150</v>
      </c>
      <c r="K144">
        <f>D144</f>
        <v>72</v>
      </c>
      <c r="L144" t="e">
        <f>VLOOKUP(A144, 借位!$A$1:$D$50, 4, FALSE)</f>
        <v>#N/A</v>
      </c>
      <c r="M144">
        <v>0</v>
      </c>
      <c r="N144" t="b">
        <f>IF(J144&gt;(K144+M144), TRUE, 0)</f>
        <v>1</v>
      </c>
      <c r="O144">
        <f>K144+M144</f>
        <v>72</v>
      </c>
      <c r="P144" s="24">
        <f>(J144-O144)/J144*100</f>
        <v>52</v>
      </c>
      <c r="Q144" t="str">
        <f>"update entityscore set admitted=" &amp; O144 &amp; " ,vacancy=" &amp; J144 &amp; " where entityid = (select id from entity where name like '" &amp; I144 &amp; "') and year=2015;"</f>
        <v>update entityscore set admitted=72 ,vacancy=150 where entityid = (select id from entity where name like '瑪利諾修院學校（小學部）') and year=2015;</v>
      </c>
      <c r="R144" t="str">
        <f>"update entity set admitted=" &amp; O144 &amp; " ,vacancy=" &amp; J144 &amp; " where name = '" &amp; I144 &amp; "';"</f>
        <v>update entity set admitted=72 ,vacancy=150 where name = '瑪利諾修院學校（小學部）';</v>
      </c>
    </row>
    <row r="145" spans="1:18" ht="22.5">
      <c r="A145" s="2">
        <v>4106</v>
      </c>
      <c r="B145" s="6" t="s">
        <v>183</v>
      </c>
      <c r="C145" s="6" t="s">
        <v>1117</v>
      </c>
      <c r="D145" s="3">
        <v>13</v>
      </c>
      <c r="E145" t="str">
        <f>VLOOKUP(C145, 自行Original!$A$1:$C$455, 1, FALSE)</f>
        <v>耀山學校</v>
      </c>
      <c r="F145">
        <f>VLOOKUP(C145, 自行Original!$A$1:$C$455, 3, FALSE)</f>
        <v>13</v>
      </c>
      <c r="H145" t="str">
        <f>LEFT(A145, 2)</f>
        <v>41</v>
      </c>
      <c r="I145" t="str">
        <f>C145</f>
        <v>耀山學校</v>
      </c>
      <c r="J145">
        <f>IF(F145*2/5=CEILING(F145*2/5, 1), F145*2, F145*2-1)</f>
        <v>25</v>
      </c>
      <c r="K145">
        <f>D145</f>
        <v>13</v>
      </c>
      <c r="L145" t="e">
        <f>VLOOKUP(A145, 借位!$A$1:$D$50, 4, FALSE)</f>
        <v>#N/A</v>
      </c>
      <c r="M145">
        <v>0</v>
      </c>
      <c r="N145" t="b">
        <f>IF(J145&gt;(K145+M145), TRUE, 0)</f>
        <v>1</v>
      </c>
      <c r="O145">
        <f>K145+M145</f>
        <v>13</v>
      </c>
      <c r="P145" s="24">
        <f>(J145-O145)/J145*100</f>
        <v>48</v>
      </c>
      <c r="Q145" t="str">
        <f>"update entityscore set admitted=" &amp; O145 &amp; " ,vacancy=" &amp; J145 &amp; " where entityid = (select id from entity where name like '" &amp; I145 &amp; "') and year=2015;"</f>
        <v>update entityscore set admitted=13 ,vacancy=25 where entityid = (select id from entity where name like '耀山學校') and year=2015;</v>
      </c>
      <c r="R145" t="str">
        <f>"update entity set admitted=" &amp; O145 &amp; " ,vacancy=" &amp; J145 &amp; " where name = '" &amp; I145 &amp; "';"</f>
        <v>update entity set admitted=13 ,vacancy=25 where name = '耀山學校';</v>
      </c>
    </row>
    <row r="146" spans="1:18" ht="22.5">
      <c r="A146" s="2">
        <v>4107</v>
      </c>
      <c r="B146" s="6" t="s">
        <v>184</v>
      </c>
      <c r="C146" s="6" t="s">
        <v>1122</v>
      </c>
      <c r="D146" s="3">
        <v>70</v>
      </c>
      <c r="E146" t="str">
        <f>VLOOKUP(C146, 自行Original!$A$1:$C$455, 1, FALSE)</f>
        <v>樂善堂小學</v>
      </c>
      <c r="F146">
        <f>VLOOKUP(C146, 自行Original!$A$1:$C$455, 3, FALSE)</f>
        <v>38</v>
      </c>
      <c r="H146" t="str">
        <f>LEFT(A146, 2)</f>
        <v>41</v>
      </c>
      <c r="I146" t="str">
        <f>C146</f>
        <v>樂善堂小學</v>
      </c>
      <c r="J146">
        <f>IF(F146*2/5=CEILING(F146*2/5, 1), F146*2, F146*2-1)</f>
        <v>75</v>
      </c>
      <c r="K146">
        <f>D146</f>
        <v>70</v>
      </c>
      <c r="L146" t="e">
        <f>VLOOKUP(A146, 借位!$A$1:$D$50, 4, FALSE)</f>
        <v>#N/A</v>
      </c>
      <c r="M146">
        <v>0</v>
      </c>
      <c r="N146" t="b">
        <f>IF(J146&gt;(K146+M146), TRUE, 0)</f>
        <v>1</v>
      </c>
      <c r="O146">
        <f>K146+M146</f>
        <v>70</v>
      </c>
      <c r="P146" s="24">
        <f>(J146-O146)/J146*100</f>
        <v>6.666666666666667</v>
      </c>
      <c r="Q146" t="str">
        <f>"update entityscore set admitted=" &amp; O146 &amp; " ,vacancy=" &amp; J146 &amp; " where entityid = (select id from entity where name like '" &amp; I146 &amp; "') and year=2015;"</f>
        <v>update entityscore set admitted=70 ,vacancy=75 where entityid = (select id from entity where name like '樂善堂小學') and year=2015;</v>
      </c>
      <c r="R146" t="str">
        <f>"update entity set admitted=" &amp; O146 &amp; " ,vacancy=" &amp; J146 &amp; " where name = '" &amp; I146 &amp; "';"</f>
        <v>update entity set admitted=70 ,vacancy=75 where name = '樂善堂小學';</v>
      </c>
    </row>
    <row r="147" spans="1:18">
      <c r="A147" s="2">
        <v>4301</v>
      </c>
      <c r="B147" s="9" t="s">
        <v>195</v>
      </c>
      <c r="C147" s="9" t="s">
        <v>1137</v>
      </c>
      <c r="D147" s="3">
        <v>46</v>
      </c>
      <c r="E147" t="str">
        <f>VLOOKUP(C147, 自行Original!$A$1:$C$455, 1, FALSE)</f>
        <v>聖博德學校</v>
      </c>
      <c r="F147">
        <f>VLOOKUP(C147, 自行Original!$A$1:$C$455, 3, FALSE)</f>
        <v>50</v>
      </c>
      <c r="H147" t="str">
        <f>LEFT(A147, 2)</f>
        <v>43</v>
      </c>
      <c r="I147" t="str">
        <f>C147</f>
        <v>聖博德學校</v>
      </c>
      <c r="J147">
        <f>IF(F147*2/5=CEILING(F147*2/5, 1), F147*2, F147*2-1)</f>
        <v>100</v>
      </c>
      <c r="K147">
        <f>D147</f>
        <v>46</v>
      </c>
      <c r="L147" t="e">
        <f>VLOOKUP(A147, 借位!$A$1:$D$50, 4, FALSE)</f>
        <v>#N/A</v>
      </c>
      <c r="M147">
        <v>0</v>
      </c>
      <c r="N147" t="b">
        <f>IF(J147&gt;(K147+M147), TRUE, 0)</f>
        <v>1</v>
      </c>
      <c r="O147">
        <f>K147+M147</f>
        <v>46</v>
      </c>
      <c r="P147" s="24">
        <f>(J147-O147)/J147*100</f>
        <v>54</v>
      </c>
      <c r="Q147" t="str">
        <f>"update entityscore set admitted=" &amp; O147 &amp; " ,vacancy=" &amp; J147 &amp; " where entityid = (select id from entity where name like '" &amp; I147 &amp; "') and year=2015;"</f>
        <v>update entityscore set admitted=46 ,vacancy=100 where entityid = (select id from entity where name like '聖博德學校') and year=2015;</v>
      </c>
      <c r="R147" t="str">
        <f>"update entity set admitted=" &amp; O147 &amp; " ,vacancy=" &amp; J147 &amp; " where name = '" &amp; I147 &amp; "';"</f>
        <v>update entity set admitted=46 ,vacancy=100 where name = '聖博德學校';</v>
      </c>
    </row>
    <row r="148" spans="1:18" ht="22.5">
      <c r="A148" s="2">
        <v>4311</v>
      </c>
      <c r="B148" s="6" t="s">
        <v>205</v>
      </c>
      <c r="C148" s="6" t="s">
        <v>1131</v>
      </c>
      <c r="D148" s="3">
        <v>47</v>
      </c>
      <c r="E148" t="str">
        <f>VLOOKUP(C148, 自行Original!$A$1:$C$455, 1, FALSE)</f>
        <v>嘉諾撒小學</v>
      </c>
      <c r="F148">
        <f>VLOOKUP(C148, 自行Original!$A$1:$C$455, 3, FALSE)</f>
        <v>50</v>
      </c>
      <c r="H148" t="str">
        <f>LEFT(A148, 2)</f>
        <v>43</v>
      </c>
      <c r="I148" t="str">
        <f>C148</f>
        <v>嘉諾撒小學</v>
      </c>
      <c r="J148">
        <f>IF(F148*2/5=CEILING(F148*2/5, 1), F148*2, F148*2-1)</f>
        <v>100</v>
      </c>
      <c r="K148">
        <f>D148</f>
        <v>47</v>
      </c>
      <c r="L148" t="e">
        <f>VLOOKUP(A148, 借位!$A$1:$D$50, 4, FALSE)</f>
        <v>#N/A</v>
      </c>
      <c r="M148">
        <v>0</v>
      </c>
      <c r="N148" t="b">
        <f>IF(J148&gt;(K148+M148), TRUE, 0)</f>
        <v>1</v>
      </c>
      <c r="O148">
        <f>K148+M148</f>
        <v>47</v>
      </c>
      <c r="P148" s="24">
        <f>(J148-O148)/J148*100</f>
        <v>53</v>
      </c>
      <c r="Q148" t="str">
        <f>"update entityscore set admitted=" &amp; O148 &amp; " ,vacancy=" &amp; J148 &amp; " where entityid = (select id from entity where name like '" &amp; I148 &amp; "') and year=2015;"</f>
        <v>update entityscore set admitted=47 ,vacancy=100 where entityid = (select id from entity where name like '嘉諾撒小學') and year=2015;</v>
      </c>
      <c r="R148" t="str">
        <f>"update entity set admitted=" &amp; O148 &amp; " ,vacancy=" &amp; J148 &amp; " where name = '" &amp; I148 &amp; "';"</f>
        <v>update entity set admitted=47 ,vacancy=100 where name = '嘉諾撒小學';</v>
      </c>
    </row>
    <row r="149" spans="1:18" ht="22.5">
      <c r="A149" s="2">
        <v>4306</v>
      </c>
      <c r="B149" s="6" t="s">
        <v>200</v>
      </c>
      <c r="C149" s="6" t="s">
        <v>1136</v>
      </c>
      <c r="D149" s="3">
        <v>34</v>
      </c>
      <c r="E149" t="str">
        <f>VLOOKUP(C149, 自行Original!$A$1:$C$455, 1, FALSE)</f>
        <v>聖公會基德小學</v>
      </c>
      <c r="F149">
        <f>VLOOKUP(C149, 自行Original!$A$1:$C$455, 3, FALSE)</f>
        <v>50</v>
      </c>
      <c r="H149" t="str">
        <f>LEFT(A149, 2)</f>
        <v>43</v>
      </c>
      <c r="I149" t="str">
        <f>C149</f>
        <v>聖公會基德小學</v>
      </c>
      <c r="J149">
        <f>IF(F149*2/5=CEILING(F149*2/5, 1), F149*2, F149*2-1)</f>
        <v>100</v>
      </c>
      <c r="K149">
        <f>D149</f>
        <v>34</v>
      </c>
      <c r="L149">
        <f>VLOOKUP(A149, 借位!$A$1:$D$50, 4, FALSE)</f>
        <v>16</v>
      </c>
      <c r="M149">
        <v>16</v>
      </c>
      <c r="N149" t="b">
        <f>IF(J149&gt;(K149+M149), TRUE, 0)</f>
        <v>1</v>
      </c>
      <c r="O149">
        <f>K149+M149</f>
        <v>50</v>
      </c>
      <c r="P149" s="24">
        <f>(J149-O149)/J149*100</f>
        <v>50</v>
      </c>
      <c r="Q149" t="str">
        <f>"update entityscore set admitted=" &amp; O149 &amp; " ,vacancy=" &amp; J149 &amp; " where entityid = (select id from entity where name like '" &amp; I149 &amp; "') and year=2015;"</f>
        <v>update entityscore set admitted=50 ,vacancy=100 where entityid = (select id from entity where name like '聖公會基德小學') and year=2015;</v>
      </c>
      <c r="R149" t="str">
        <f>"update entity set admitted=" &amp; O149 &amp; " ,vacancy=" &amp; J149 &amp; " where name = '" &amp; I149 &amp; "';"</f>
        <v>update entity set admitted=50 ,vacancy=100 where name = '聖公會基德小學';</v>
      </c>
    </row>
    <row r="150" spans="1:18" ht="22.5">
      <c r="A150" s="2">
        <v>4308</v>
      </c>
      <c r="B150" s="6" t="s">
        <v>202</v>
      </c>
      <c r="C150" s="6" t="s">
        <v>1133</v>
      </c>
      <c r="D150" s="3">
        <v>41</v>
      </c>
      <c r="E150" t="str">
        <f>VLOOKUP(C150, 自行Original!$A$1:$C$455, 1, FALSE)</f>
        <v>天主教伍華小學</v>
      </c>
      <c r="F150">
        <f>VLOOKUP(C150, 自行Original!$A$1:$C$455, 3, FALSE)</f>
        <v>60</v>
      </c>
      <c r="H150" t="str">
        <f>LEFT(A150, 2)</f>
        <v>43</v>
      </c>
      <c r="I150" t="str">
        <f>C150</f>
        <v>天主教伍華小學</v>
      </c>
      <c r="J150">
        <f>IF(F150*2/5=CEILING(F150*2/5, 1), F150*2, F150*2-1)</f>
        <v>120</v>
      </c>
      <c r="K150">
        <f>D150</f>
        <v>41</v>
      </c>
      <c r="L150">
        <f>VLOOKUP(A150, 借位!$A$1:$D$50, 4, FALSE)</f>
        <v>19</v>
      </c>
      <c r="M150">
        <v>19</v>
      </c>
      <c r="N150" t="b">
        <f>IF(J150&gt;(K150+M150), TRUE, 0)</f>
        <v>1</v>
      </c>
      <c r="O150">
        <f>K150+M150</f>
        <v>60</v>
      </c>
      <c r="P150" s="24">
        <f>(J150-O150)/J150*100</f>
        <v>50</v>
      </c>
      <c r="Q150" t="str">
        <f>"update entityscore set admitted=" &amp; O150 &amp; " ,vacancy=" &amp; J150 &amp; " where entityid = (select id from entity where name like '" &amp; I150 &amp; "') and year=2015;"</f>
        <v>update entityscore set admitted=60 ,vacancy=120 where entityid = (select id from entity where name like '天主教伍華小學') and year=2015;</v>
      </c>
      <c r="R150" t="str">
        <f>"update entity set admitted=" &amp; O150 &amp; " ,vacancy=" &amp; J150 &amp; " where name = '" &amp; I150 &amp; "';"</f>
        <v>update entity set admitted=60 ,vacancy=120 where name = '天主教伍華小學';</v>
      </c>
    </row>
    <row r="151" spans="1:18" ht="22.5">
      <c r="A151" s="2">
        <v>4304</v>
      </c>
      <c r="B151" s="6" t="s">
        <v>198</v>
      </c>
      <c r="C151" s="6" t="s">
        <v>1138</v>
      </c>
      <c r="D151" s="3">
        <v>39</v>
      </c>
      <c r="E151" t="str">
        <f>VLOOKUP(C151, 自行Original!$A$1:$C$455, 1, FALSE)</f>
        <v>黃大仙天主教小學</v>
      </c>
      <c r="F151">
        <f>VLOOKUP(C151, 自行Original!$A$1:$C$455, 3, FALSE)</f>
        <v>50</v>
      </c>
      <c r="H151" t="str">
        <f>LEFT(A151, 2)</f>
        <v>43</v>
      </c>
      <c r="I151" t="str">
        <f>C151</f>
        <v>黃大仙天主教小學</v>
      </c>
      <c r="J151">
        <f>IF(F151*2/5=CEILING(F151*2/5, 1), F151*2, F151*2-1)</f>
        <v>100</v>
      </c>
      <c r="K151">
        <f>D151</f>
        <v>39</v>
      </c>
      <c r="L151">
        <f>VLOOKUP(A151, 借位!$A$1:$D$50, 4, FALSE)</f>
        <v>19</v>
      </c>
      <c r="M151">
        <v>19</v>
      </c>
      <c r="N151" t="b">
        <f>IF(J151&gt;(K151+M151), TRUE, 0)</f>
        <v>1</v>
      </c>
      <c r="O151">
        <f>K151+M151</f>
        <v>58</v>
      </c>
      <c r="P151" s="24">
        <f>(J151-O151)/J151*100</f>
        <v>42</v>
      </c>
      <c r="Q151" t="str">
        <f>"update entityscore set admitted=" &amp; O151 &amp; " ,vacancy=" &amp; J151 &amp; " where entityid = (select id from entity where name like '" &amp; I151 &amp; "') and year=2015;"</f>
        <v>update entityscore set admitted=58 ,vacancy=100 where entityid = (select id from entity where name like '黃大仙天主教小學') and year=2015;</v>
      </c>
      <c r="R151" t="str">
        <f>"update entity set admitted=" &amp; O151 &amp; " ,vacancy=" &amp; J151 &amp; " where name = '" &amp; I151 &amp; "';"</f>
        <v>update entity set admitted=58 ,vacancy=100 where name = '黃大仙天主教小學';</v>
      </c>
    </row>
    <row r="152" spans="1:18" ht="22.5">
      <c r="A152" s="2">
        <v>4310</v>
      </c>
      <c r="B152" s="6" t="s">
        <v>204</v>
      </c>
      <c r="C152" s="6" t="s">
        <v>1128</v>
      </c>
      <c r="D152" s="3">
        <v>37</v>
      </c>
      <c r="E152" t="str">
        <f>VLOOKUP(C152, 自行Original!$A$1:$C$455, 1, FALSE)</f>
        <v>黃大仙官立小學</v>
      </c>
      <c r="F152">
        <f>VLOOKUP(C152, 自行Original!$A$1:$C$455, 3, FALSE)</f>
        <v>50</v>
      </c>
      <c r="H152" t="str">
        <f>LEFT(A152, 2)</f>
        <v>43</v>
      </c>
      <c r="I152" t="str">
        <f>C152</f>
        <v>黃大仙官立小學</v>
      </c>
      <c r="J152">
        <f>IF(F152*2/5=CEILING(F152*2/5, 1), F152*2, F152*2-1)</f>
        <v>100</v>
      </c>
      <c r="K152">
        <f>D152</f>
        <v>37</v>
      </c>
      <c r="L152">
        <f>VLOOKUP(A152, 借位!$A$1:$D$50, 4, FALSE)</f>
        <v>43</v>
      </c>
      <c r="M152">
        <v>43</v>
      </c>
      <c r="N152" t="b">
        <f>IF(J152&gt;(K152+M152), TRUE, 0)</f>
        <v>1</v>
      </c>
      <c r="O152">
        <f>K152+M152</f>
        <v>80</v>
      </c>
      <c r="P152" s="24">
        <f>(J152-O152)/J152*100</f>
        <v>20</v>
      </c>
      <c r="Q152" t="str">
        <f>"update entityscore set admitted=" &amp; O152 &amp; " ,vacancy=" &amp; J152 &amp; " where entityid = (select id from entity where name like '" &amp; I152 &amp; "') and year=2015;"</f>
        <v>update entityscore set admitted=80 ,vacancy=100 where entityid = (select id from entity where name like '黃大仙官立小學') and year=2015;</v>
      </c>
      <c r="R152" t="str">
        <f>"update entity set admitted=" &amp; O152 &amp; " ,vacancy=" &amp; J152 &amp; " where name = '" &amp; I152 &amp; "';"</f>
        <v>update entity set admitted=80 ,vacancy=100 where name = '黃大仙官立小學';</v>
      </c>
    </row>
    <row r="153" spans="1:18" ht="22.5">
      <c r="A153" s="2">
        <v>4309</v>
      </c>
      <c r="B153" s="6" t="s">
        <v>203</v>
      </c>
      <c r="C153" s="6" t="s">
        <v>1135</v>
      </c>
      <c r="D153" s="3">
        <v>41</v>
      </c>
      <c r="E153" t="str">
        <f>VLOOKUP(C153, 自行Original!$A$1:$C$455, 1, FALSE)</f>
        <v>天主教博智小學</v>
      </c>
      <c r="F153">
        <f>VLOOKUP(C153, 自行Original!$A$1:$C$455, 3, FALSE)</f>
        <v>50</v>
      </c>
      <c r="H153" t="str">
        <f>LEFT(A153, 2)</f>
        <v>43</v>
      </c>
      <c r="I153" t="str">
        <f>C153</f>
        <v>天主教博智小學</v>
      </c>
      <c r="J153">
        <f>IF(F153*2/5=CEILING(F153*2/5, 1), F153*2, F153*2-1)</f>
        <v>100</v>
      </c>
      <c r="K153">
        <f>D153</f>
        <v>41</v>
      </c>
      <c r="L153">
        <f>VLOOKUP(A153, 借位!$A$1:$D$50, 4, FALSE)</f>
        <v>44</v>
      </c>
      <c r="M153">
        <v>44</v>
      </c>
      <c r="N153" t="b">
        <f>IF(J153&gt;(K153+M153), TRUE, 0)</f>
        <v>1</v>
      </c>
      <c r="O153">
        <f>K153+M153</f>
        <v>85</v>
      </c>
      <c r="P153" s="24">
        <f>(J153-O153)/J153*100</f>
        <v>15</v>
      </c>
      <c r="Q153" t="str">
        <f>"update entityscore set admitted=" &amp; O153 &amp; " ,vacancy=" &amp; J153 &amp; " where entityid = (select id from entity where name like '" &amp; I153 &amp; "') and year=2015;"</f>
        <v>update entityscore set admitted=85 ,vacancy=100 where entityid = (select id from entity where name like '天主教博智小學') and year=2015;</v>
      </c>
      <c r="R153" t="str">
        <f>"update entity set admitted=" &amp; O153 &amp; " ,vacancy=" &amp; J153 &amp; " where name = '" &amp; I153 &amp; "';"</f>
        <v>update entity set admitted=85 ,vacancy=100 where name = '天主教博智小學';</v>
      </c>
    </row>
    <row r="154" spans="1:18">
      <c r="A154" s="2">
        <v>4303</v>
      </c>
      <c r="B154" s="9" t="s">
        <v>197</v>
      </c>
      <c r="C154" s="9" t="s">
        <v>1129</v>
      </c>
      <c r="D154" s="3">
        <v>44</v>
      </c>
      <c r="E154" t="str">
        <f>VLOOKUP(C154, 自行Original!$A$1:$C$455, 1, FALSE)</f>
        <v>浸信會天虹小學</v>
      </c>
      <c r="F154">
        <f>VLOOKUP(C154, 自行Original!$A$1:$C$455, 3, FALSE)</f>
        <v>50</v>
      </c>
      <c r="H154" t="str">
        <f>LEFT(A154, 2)</f>
        <v>43</v>
      </c>
      <c r="I154" t="str">
        <f>C154</f>
        <v>浸信會天虹小學</v>
      </c>
      <c r="J154">
        <f>IF(F154*2/5=CEILING(F154*2/5, 1), F154*2, F154*2-1)</f>
        <v>100</v>
      </c>
      <c r="K154">
        <f>D154</f>
        <v>44</v>
      </c>
      <c r="L154">
        <f>VLOOKUP(A154, 借位!$A$1:$D$50, 4, FALSE)</f>
        <v>47</v>
      </c>
      <c r="M154">
        <v>47</v>
      </c>
      <c r="N154" t="b">
        <f>IF(J154&gt;(K154+M154), TRUE, 0)</f>
        <v>1</v>
      </c>
      <c r="O154">
        <f>K154+M154</f>
        <v>91</v>
      </c>
      <c r="P154" s="24">
        <f>(J154-O154)/J154*100</f>
        <v>9</v>
      </c>
      <c r="Q154" t="str">
        <f>"update entityscore set admitted=" &amp; O154 &amp; " ,vacancy=" &amp; J154 &amp; " where entityid = (select id from entity where name like '" &amp; I154 &amp; "') and year=2015;"</f>
        <v>update entityscore set admitted=91 ,vacancy=100 where entityid = (select id from entity where name like '浸信會天虹小學') and year=2015;</v>
      </c>
      <c r="R154" t="str">
        <f>"update entity set admitted=" &amp; O154 &amp; " ,vacancy=" &amp; J154 &amp; " where name = '" &amp; I154 &amp; "';"</f>
        <v>update entity set admitted=91 ,vacancy=100 where name = '浸信會天虹小學';</v>
      </c>
    </row>
    <row r="155" spans="1:18" ht="22.5">
      <c r="A155" s="2">
        <v>4305</v>
      </c>
      <c r="B155" s="6" t="s">
        <v>199</v>
      </c>
      <c r="C155" s="6" t="s">
        <v>1132</v>
      </c>
      <c r="D155" s="3">
        <v>48</v>
      </c>
      <c r="E155" t="str">
        <f>VLOOKUP(C155, 自行Original!$A$1:$C$455, 1, FALSE)</f>
        <v>孔教學院大成小學</v>
      </c>
      <c r="F155">
        <f>VLOOKUP(C155, 自行Original!$A$1:$C$455, 3, FALSE)</f>
        <v>50</v>
      </c>
      <c r="H155" t="str">
        <f>LEFT(A155, 2)</f>
        <v>43</v>
      </c>
      <c r="I155" t="str">
        <f>C155</f>
        <v>孔教學院大成小學</v>
      </c>
      <c r="J155">
        <f>IF(F155*2/5=CEILING(F155*2/5, 1), F155*2, F155*2-1)</f>
        <v>100</v>
      </c>
      <c r="K155">
        <f>D155</f>
        <v>48</v>
      </c>
      <c r="L155">
        <f>VLOOKUP(A155, 借位!$A$1:$D$50, 4, FALSE)</f>
        <v>48</v>
      </c>
      <c r="M155">
        <v>48</v>
      </c>
      <c r="N155" t="b">
        <f>IF(J155&gt;(K155+M155), TRUE, 0)</f>
        <v>1</v>
      </c>
      <c r="O155">
        <f>K155+M155</f>
        <v>96</v>
      </c>
      <c r="P155" s="24">
        <f>(J155-O155)/J155*100</f>
        <v>4</v>
      </c>
      <c r="Q155" t="str">
        <f>"update entityscore set admitted=" &amp; O155 &amp; " ,vacancy=" &amp; J155 &amp; " where entityid = (select id from entity where name like '" &amp; I155 &amp; "') and year=2015;"</f>
        <v>update entityscore set admitted=96 ,vacancy=100 where entityid = (select id from entity where name like '孔教學院大成小學') and year=2015;</v>
      </c>
      <c r="R155" t="str">
        <f>"update entity set admitted=" &amp; O155 &amp; " ,vacancy=" &amp; J155 &amp; " where name = '" &amp; I155 &amp; "';"</f>
        <v>update entity set admitted=96 ,vacancy=100 where name = '孔教學院大成小學';</v>
      </c>
    </row>
    <row r="156" spans="1:18" ht="22.5">
      <c r="A156" s="2">
        <v>4302</v>
      </c>
      <c r="B156" s="6" t="s">
        <v>196</v>
      </c>
      <c r="C156" s="6" t="s">
        <v>1130</v>
      </c>
      <c r="D156" s="3">
        <v>52</v>
      </c>
      <c r="E156" t="str">
        <f>VLOOKUP(C156, 自行Original!$A$1:$C$455, 1, FALSE)</f>
        <v>福德學校</v>
      </c>
      <c r="F156">
        <f>VLOOKUP(C156, 自行Original!$A$1:$C$455, 3, FALSE)</f>
        <v>50</v>
      </c>
      <c r="H156" s="29" t="str">
        <f>LEFT(A156, 2)</f>
        <v>43</v>
      </c>
      <c r="I156" s="29" t="str">
        <f>C156</f>
        <v>福德學校</v>
      </c>
      <c r="J156" s="29">
        <f>IF(F156*2/5=CEILING(F156*2/5, 1), F156*2, F156*2-1)</f>
        <v>100</v>
      </c>
      <c r="K156" s="29">
        <f>D156</f>
        <v>52</v>
      </c>
      <c r="L156" s="29">
        <f>VLOOKUP(A156, 借位!$A$1:$D$50, 4, FALSE)</f>
        <v>50</v>
      </c>
      <c r="M156" s="29">
        <v>50</v>
      </c>
      <c r="N156" s="29">
        <f>IF(J156&gt;(K156+M156), TRUE, 0)</f>
        <v>0</v>
      </c>
      <c r="O156" s="29">
        <v>99</v>
      </c>
      <c r="P156" s="24">
        <f>(J156-O156)/J156*100</f>
        <v>1</v>
      </c>
      <c r="Q156" t="str">
        <f>"update entityscore set admitted=" &amp; O156 &amp; " ,vacancy=" &amp; J156 &amp; " where entityid = (select id from entity where name like '" &amp; I156 &amp; "') and year=2015;"</f>
        <v>update entityscore set admitted=99 ,vacancy=100 where entityid = (select id from entity where name like '福德學校') and year=2015;</v>
      </c>
      <c r="R156" t="str">
        <f>"update entity set admitted=" &amp; O156 &amp; " ,vacancy=" &amp; J156 &amp; " where name = '" &amp; I156 &amp; "';"</f>
        <v>update entity set admitted=99 ,vacancy=100 where name = '福德學校';</v>
      </c>
    </row>
    <row r="157" spans="1:18" ht="22.5">
      <c r="A157" s="2">
        <v>4307</v>
      </c>
      <c r="B157" s="6" t="s">
        <v>1474</v>
      </c>
      <c r="C157" s="6" t="s">
        <v>1134</v>
      </c>
      <c r="D157" s="3">
        <v>51</v>
      </c>
      <c r="E157" t="str">
        <f>VLOOKUP(C157, 自行Original!$A$1:$C$455, 1, FALSE)</f>
        <v>獻主會溥仁小學</v>
      </c>
      <c r="F157">
        <f>VLOOKUP(C157, 自行Original!$A$1:$C$455, 3, FALSE)</f>
        <v>50</v>
      </c>
      <c r="H157" s="29" t="str">
        <f>LEFT(A157, 2)</f>
        <v>43</v>
      </c>
      <c r="I157" s="29" t="str">
        <f>C157</f>
        <v>獻主會溥仁小學</v>
      </c>
      <c r="J157" s="29">
        <f>IF(F157*2/5=CEILING(F157*2/5, 1), F157*2, F157*2-1)</f>
        <v>100</v>
      </c>
      <c r="K157" s="29">
        <f>D157</f>
        <v>51</v>
      </c>
      <c r="L157" s="29">
        <f>VLOOKUP(A157, 借位!$A$1:$D$50, 4, FALSE)</f>
        <v>50</v>
      </c>
      <c r="M157" s="29">
        <v>50</v>
      </c>
      <c r="N157" s="29">
        <f>IF(J157&gt;(K157+M157), TRUE, 0)</f>
        <v>0</v>
      </c>
      <c r="O157" s="29">
        <v>99</v>
      </c>
      <c r="P157" s="24">
        <f>(J157-O157)/J157*100</f>
        <v>1</v>
      </c>
      <c r="Q157" t="str">
        <f>"update entityscore set admitted=" &amp; O157 &amp; " ,vacancy=" &amp; J157 &amp; " where entityid = (select id from entity where name like '" &amp; I157 &amp; "') and year=2015;"</f>
        <v>update entityscore set admitted=99 ,vacancy=100 where entityid = (select id from entity where name like '獻主會溥仁小學') and year=2015;</v>
      </c>
      <c r="R157" t="str">
        <f>"update entity set admitted=" &amp; O157 &amp; " ,vacancy=" &amp; J157 &amp; " where name = '" &amp; I157 &amp; "';"</f>
        <v>update entity set admitted=99 ,vacancy=100 where name = '獻主會溥仁小學';</v>
      </c>
    </row>
    <row r="158" spans="1:18" ht="22.5">
      <c r="A158" s="2">
        <v>4504</v>
      </c>
      <c r="B158" s="6" t="s">
        <v>209</v>
      </c>
      <c r="C158" s="6" t="s">
        <v>1141</v>
      </c>
      <c r="D158" s="3">
        <v>34</v>
      </c>
      <c r="E158" t="str">
        <f>VLOOKUP(C158, 自行Original!$A$1:$C$455, 1, FALSE)</f>
        <v>真鐸學校</v>
      </c>
      <c r="F158">
        <f>VLOOKUP(C158, 自行Original!$A$1:$C$455, 3, FALSE)</f>
        <v>38</v>
      </c>
      <c r="H158" t="str">
        <f>LEFT(A158, 2)</f>
        <v>45</v>
      </c>
      <c r="I158" t="str">
        <f>C158</f>
        <v>真鐸學校</v>
      </c>
      <c r="J158">
        <f>IF(F158*2/5=CEILING(F158*2/5, 1), F158*2, F158*2-1)</f>
        <v>75</v>
      </c>
      <c r="K158">
        <f>D158</f>
        <v>34</v>
      </c>
      <c r="L158" t="e">
        <f>VLOOKUP(A158, 借位!$A$1:$D$50, 4, FALSE)</f>
        <v>#N/A</v>
      </c>
      <c r="M158">
        <v>0</v>
      </c>
      <c r="N158" t="b">
        <f>IF(J158&gt;(K158+M158), TRUE, 0)</f>
        <v>1</v>
      </c>
      <c r="O158">
        <f>K158+M158</f>
        <v>34</v>
      </c>
      <c r="P158" s="24">
        <f>(J158-O158)/J158*100</f>
        <v>54.666666666666664</v>
      </c>
      <c r="Q158" t="str">
        <f>"update entityscore set admitted=" &amp; O158 &amp; " ,vacancy=" &amp; J158 &amp; " where entityid = (select id from entity where name like '" &amp; I158 &amp; "') and year=2015;"</f>
        <v>update entityscore set admitted=34 ,vacancy=75 where entityid = (select id from entity where name like '真鐸學校') and year=2015;</v>
      </c>
      <c r="R158" t="str">
        <f>"update entity set admitted=" &amp; O158 &amp; " ,vacancy=" &amp; J158 &amp; " where name = '" &amp; I158 &amp; "';"</f>
        <v>update entity set admitted=34 ,vacancy=75 where name = '真鐸學校';</v>
      </c>
    </row>
    <row r="159" spans="1:18" ht="33.75">
      <c r="A159" s="2">
        <v>4507</v>
      </c>
      <c r="B159" s="6" t="s">
        <v>212</v>
      </c>
      <c r="C159" s="6" t="s">
        <v>1146</v>
      </c>
      <c r="D159" s="3">
        <v>57</v>
      </c>
      <c r="E159" t="str">
        <f>VLOOKUP(C159, 自行Original!$A$1:$C$455, 1, FALSE)</f>
        <v>嗇色園主辦可立小學</v>
      </c>
      <c r="F159">
        <f>VLOOKUP(C159, 自行Original!$A$1:$C$455, 3, FALSE)</f>
        <v>63</v>
      </c>
      <c r="H159" t="str">
        <f>LEFT(A159, 2)</f>
        <v>45</v>
      </c>
      <c r="I159" t="str">
        <f>C159</f>
        <v>嗇色園主辦可立小學</v>
      </c>
      <c r="J159">
        <f>IF(F159*2/5=CEILING(F159*2/5, 1), F159*2, F159*2-1)</f>
        <v>125</v>
      </c>
      <c r="K159">
        <f>D159</f>
        <v>57</v>
      </c>
      <c r="L159" t="e">
        <f>VLOOKUP(A159, 借位!$A$1:$D$50, 4, FALSE)</f>
        <v>#N/A</v>
      </c>
      <c r="M159">
        <v>0</v>
      </c>
      <c r="N159" t="b">
        <f>IF(J159&gt;(K159+M159), TRUE, 0)</f>
        <v>1</v>
      </c>
      <c r="O159">
        <f>K159+M159</f>
        <v>57</v>
      </c>
      <c r="P159" s="24">
        <f>(J159-O159)/J159*100</f>
        <v>54.400000000000006</v>
      </c>
      <c r="Q159" t="str">
        <f>"update entityscore set admitted=" &amp; O159 &amp; " ,vacancy=" &amp; J159 &amp; " where entityid = (select id from entity where name like '" &amp; I159 &amp; "') and year=2015;"</f>
        <v>update entityscore set admitted=57 ,vacancy=125 where entityid = (select id from entity where name like '嗇色園主辦可立小學') and year=2015;</v>
      </c>
      <c r="R159" t="str">
        <f>"update entity set admitted=" &amp; O159 &amp; " ,vacancy=" &amp; J159 &amp; " where name = '" &amp; I159 &amp; "';"</f>
        <v>update entity set admitted=57 ,vacancy=125 where name = '嗇色園主辦可立小學';</v>
      </c>
    </row>
    <row r="160" spans="1:18" ht="22.5">
      <c r="A160" s="2">
        <v>4508</v>
      </c>
      <c r="B160" s="6" t="s">
        <v>213</v>
      </c>
      <c r="C160" s="6" t="s">
        <v>1144</v>
      </c>
      <c r="D160" s="3">
        <v>57</v>
      </c>
      <c r="E160" t="str">
        <f>VLOOKUP(C160, 自行Original!$A$1:$C$455, 1, FALSE)</f>
        <v>聖文德天主教小學</v>
      </c>
      <c r="F160">
        <f>VLOOKUP(C160, 自行Original!$A$1:$C$455, 3, FALSE)</f>
        <v>63</v>
      </c>
      <c r="H160" t="str">
        <f>LEFT(A160, 2)</f>
        <v>45</v>
      </c>
      <c r="I160" t="str">
        <f>C160</f>
        <v>聖文德天主教小學</v>
      </c>
      <c r="J160">
        <f>IF(F160*2/5=CEILING(F160*2/5, 1), F160*2, F160*2-1)</f>
        <v>125</v>
      </c>
      <c r="K160">
        <f>D160</f>
        <v>57</v>
      </c>
      <c r="L160" t="e">
        <f>VLOOKUP(A160, 借位!$A$1:$D$50, 4, FALSE)</f>
        <v>#N/A</v>
      </c>
      <c r="M160">
        <v>0</v>
      </c>
      <c r="N160" t="b">
        <f>IF(J160&gt;(K160+M160), TRUE, 0)</f>
        <v>1</v>
      </c>
      <c r="O160">
        <f>K160+M160</f>
        <v>57</v>
      </c>
      <c r="P160" s="24">
        <f>(J160-O160)/J160*100</f>
        <v>54.400000000000006</v>
      </c>
      <c r="Q160" t="str">
        <f>"update entityscore set admitted=" &amp; O160 &amp; " ,vacancy=" &amp; J160 &amp; " where entityid = (select id from entity where name like '" &amp; I160 &amp; "') and year=2015;"</f>
        <v>update entityscore set admitted=57 ,vacancy=125 where entityid = (select id from entity where name like '聖文德天主教小學') and year=2015;</v>
      </c>
      <c r="R160" t="str">
        <f>"update entity set admitted=" &amp; O160 &amp; " ,vacancy=" &amp; J160 &amp; " where name = '" &amp; I160 &amp; "';"</f>
        <v>update entity set admitted=57 ,vacancy=125 where name = '聖文德天主教小學';</v>
      </c>
    </row>
    <row r="161" spans="1:18" ht="22.5">
      <c r="A161" s="2">
        <v>4510</v>
      </c>
      <c r="B161" s="6" t="s">
        <v>215</v>
      </c>
      <c r="C161" s="6" t="s">
        <v>1148</v>
      </c>
      <c r="D161" s="3">
        <v>70</v>
      </c>
      <c r="E161" t="str">
        <f>VLOOKUP(C161, 自行Original!$A$1:$C$455, 1, FALSE)</f>
        <v>保良局錦泰小學</v>
      </c>
      <c r="F161">
        <f>VLOOKUP(C161, 自行Original!$A$1:$C$455, 3, FALSE)</f>
        <v>75</v>
      </c>
      <c r="H161" t="str">
        <f>LEFT(A161, 2)</f>
        <v>45</v>
      </c>
      <c r="I161" t="str">
        <f>C161</f>
        <v>保良局錦泰小學</v>
      </c>
      <c r="J161">
        <f>IF(F161*2/5=CEILING(F161*2/5, 1), F161*2, F161*2-1)</f>
        <v>150</v>
      </c>
      <c r="K161">
        <f>D161</f>
        <v>70</v>
      </c>
      <c r="L161" t="e">
        <f>VLOOKUP(A161, 借位!$A$1:$D$50, 4, FALSE)</f>
        <v>#N/A</v>
      </c>
      <c r="M161">
        <v>0</v>
      </c>
      <c r="N161" t="b">
        <f>IF(J161&gt;(K161+M161), TRUE, 0)</f>
        <v>1</v>
      </c>
      <c r="O161">
        <f>K161+M161</f>
        <v>70</v>
      </c>
      <c r="P161" s="24">
        <f>(J161-O161)/J161*100</f>
        <v>53.333333333333336</v>
      </c>
      <c r="Q161" t="str">
        <f>"update entityscore set admitted=" &amp; O161 &amp; " ,vacancy=" &amp; J161 &amp; " where entityid = (select id from entity where name like '" &amp; I161 &amp; "') and year=2015;"</f>
        <v>update entityscore set admitted=70 ,vacancy=150 where entityid = (select id from entity where name like '保良局錦泰小學') and year=2015;</v>
      </c>
      <c r="R161" t="str">
        <f>"update entity set admitted=" &amp; O161 &amp; " ,vacancy=" &amp; J161 &amp; " where name = '" &amp; I161 &amp; "';"</f>
        <v>update entity set admitted=70 ,vacancy=150 where name = '保良局錦泰小學';</v>
      </c>
    </row>
    <row r="162" spans="1:18" ht="22.5">
      <c r="A162" s="2">
        <v>4513</v>
      </c>
      <c r="B162" s="6" t="s">
        <v>218</v>
      </c>
      <c r="C162" s="6" t="s">
        <v>1151</v>
      </c>
      <c r="D162" s="3">
        <v>70</v>
      </c>
      <c r="E162" t="str">
        <f>VLOOKUP(C162, 自行Original!$A$1:$C$455, 1, FALSE)</f>
        <v>嘉諾撒小學（新蒲崗）</v>
      </c>
      <c r="F162">
        <f>VLOOKUP(C162, 自行Original!$A$1:$C$455, 3, FALSE)</f>
        <v>75</v>
      </c>
      <c r="H162" t="str">
        <f>LEFT(A162, 2)</f>
        <v>45</v>
      </c>
      <c r="I162" t="str">
        <f>C162</f>
        <v>嘉諾撒小學（新蒲崗）</v>
      </c>
      <c r="J162">
        <f>IF(F162*2/5=CEILING(F162*2/5, 1), F162*2, F162*2-1)</f>
        <v>150</v>
      </c>
      <c r="K162">
        <f>D162</f>
        <v>70</v>
      </c>
      <c r="L162" t="e">
        <f>VLOOKUP(A162, 借位!$A$1:$D$50, 4, FALSE)</f>
        <v>#N/A</v>
      </c>
      <c r="M162">
        <v>0</v>
      </c>
      <c r="N162" t="b">
        <f>IF(J162&gt;(K162+M162), TRUE, 0)</f>
        <v>1</v>
      </c>
      <c r="O162">
        <f>K162+M162</f>
        <v>70</v>
      </c>
      <c r="P162" s="24">
        <f>(J162-O162)/J162*100</f>
        <v>53.333333333333336</v>
      </c>
      <c r="Q162" t="str">
        <f>"update entityscore set admitted=" &amp; O162 &amp; " ,vacancy=" &amp; J162 &amp; " where entityid = (select id from entity where name like '" &amp; I162 &amp; "') and year=2015;"</f>
        <v>update entityscore set admitted=70 ,vacancy=150 where entityid = (select id from entity where name like '嘉諾撒小學（新蒲崗）') and year=2015;</v>
      </c>
      <c r="R162" t="str">
        <f>"update entity set admitted=" &amp; O162 &amp; " ,vacancy=" &amp; J162 &amp; " where name = '" &amp; I162 &amp; "';"</f>
        <v>update entity set admitted=70 ,vacancy=150 where name = '嘉諾撒小學（新蒲崗）';</v>
      </c>
    </row>
    <row r="163" spans="1:18" ht="33.75">
      <c r="A163" s="2">
        <v>4511</v>
      </c>
      <c r="B163" s="6" t="s">
        <v>216</v>
      </c>
      <c r="C163" s="6" t="s">
        <v>1149</v>
      </c>
      <c r="D163" s="3">
        <v>62</v>
      </c>
      <c r="E163" t="str">
        <f>VLOOKUP(C163, 自行Original!$A$1:$C$455, 1, FALSE)</f>
        <v>聖博德天主教小學（蒲崗村道）</v>
      </c>
      <c r="F163">
        <f>VLOOKUP(C163, 自行Original!$A$1:$C$455, 3, FALSE)</f>
        <v>63</v>
      </c>
      <c r="H163" t="str">
        <f>LEFT(A163, 2)</f>
        <v>45</v>
      </c>
      <c r="I163" t="str">
        <f>C163</f>
        <v>聖博德天主教小學（蒲崗村道）</v>
      </c>
      <c r="J163">
        <f>IF(F163*2/5=CEILING(F163*2/5, 1), F163*2, F163*2-1)</f>
        <v>125</v>
      </c>
      <c r="K163">
        <f>D163</f>
        <v>62</v>
      </c>
      <c r="L163" t="e">
        <f>VLOOKUP(A163, 借位!$A$1:$D$50, 4, FALSE)</f>
        <v>#N/A</v>
      </c>
      <c r="M163">
        <v>0</v>
      </c>
      <c r="N163" t="b">
        <f>IF(J163&gt;(K163+M163), TRUE, 0)</f>
        <v>1</v>
      </c>
      <c r="O163">
        <f>K163+M163</f>
        <v>62</v>
      </c>
      <c r="P163" s="24">
        <f>(J163-O163)/J163*100</f>
        <v>50.4</v>
      </c>
      <c r="Q163" t="str">
        <f>"update entityscore set admitted=" &amp; O163 &amp; " ,vacancy=" &amp; J163 &amp; " where entityid = (select id from entity where name like '" &amp; I163 &amp; "') and year=2015;"</f>
        <v>update entityscore set admitted=62 ,vacancy=125 where entityid = (select id from entity where name like '聖博德天主教小學（蒲崗村道）') and year=2015;</v>
      </c>
      <c r="R163" t="str">
        <f>"update entity set admitted=" &amp; O163 &amp; " ,vacancy=" &amp; J163 &amp; " where name = '" &amp; I163 &amp; "';"</f>
        <v>update entity set admitted=62 ,vacancy=125 where name = '聖博德天主教小學（蒲崗村道）';</v>
      </c>
    </row>
    <row r="164" spans="1:18" ht="22.5">
      <c r="A164" s="2">
        <v>4512</v>
      </c>
      <c r="B164" s="6" t="s">
        <v>217</v>
      </c>
      <c r="C164" s="6" t="s">
        <v>1150</v>
      </c>
      <c r="D164" s="3">
        <v>62</v>
      </c>
      <c r="E164" t="str">
        <f>VLOOKUP(C164, 自行Original!$A$1:$C$455, 1, FALSE)</f>
        <v>慈雲山天主教小學</v>
      </c>
      <c r="F164">
        <f>VLOOKUP(C164, 自行Original!$A$1:$C$455, 3, FALSE)</f>
        <v>63</v>
      </c>
      <c r="H164" t="str">
        <f>LEFT(A164, 2)</f>
        <v>45</v>
      </c>
      <c r="I164" t="str">
        <f>C164</f>
        <v>慈雲山天主教小學</v>
      </c>
      <c r="J164">
        <f>IF(F164*2/5=CEILING(F164*2/5, 1), F164*2, F164*2-1)</f>
        <v>125</v>
      </c>
      <c r="K164">
        <f>D164</f>
        <v>62</v>
      </c>
      <c r="L164" t="e">
        <f>VLOOKUP(A164, 借位!$A$1:$D$50, 4, FALSE)</f>
        <v>#N/A</v>
      </c>
      <c r="M164">
        <v>0</v>
      </c>
      <c r="N164" t="b">
        <f>IF(J164&gt;(K164+M164), TRUE, 0)</f>
        <v>1</v>
      </c>
      <c r="O164">
        <f>K164+M164</f>
        <v>62</v>
      </c>
      <c r="P164" s="24">
        <f>(J164-O164)/J164*100</f>
        <v>50.4</v>
      </c>
      <c r="Q164" t="str">
        <f>"update entityscore set admitted=" &amp; O164 &amp; " ,vacancy=" &amp; J164 &amp; " where entityid = (select id from entity where name like '" &amp; I164 &amp; "') and year=2015;"</f>
        <v>update entityscore set admitted=62 ,vacancy=125 where entityid = (select id from entity where name like '慈雲山天主教小學') and year=2015;</v>
      </c>
      <c r="R164" t="str">
        <f>"update entity set admitted=" &amp; O164 &amp; " ,vacancy=" &amp; J164 &amp; " where name = '" &amp; I164 &amp; "';"</f>
        <v>update entity set admitted=62 ,vacancy=125 where name = '慈雲山天主教小學';</v>
      </c>
    </row>
    <row r="165" spans="1:18" ht="22.5">
      <c r="A165" s="2">
        <v>4501</v>
      </c>
      <c r="B165" s="6" t="s">
        <v>206</v>
      </c>
      <c r="C165" s="6" t="s">
        <v>1143</v>
      </c>
      <c r="D165" s="3">
        <v>50</v>
      </c>
      <c r="E165" t="str">
        <f>VLOOKUP(C165, 自行Original!$A$1:$C$455, 1, FALSE)</f>
        <v>中華基督教會基華小學</v>
      </c>
      <c r="F165">
        <f>VLOOKUP(C165, 自行Original!$A$1:$C$455, 3, FALSE)</f>
        <v>50</v>
      </c>
      <c r="H165" t="str">
        <f>LEFT(A165, 2)</f>
        <v>45</v>
      </c>
      <c r="I165" t="str">
        <f>C165</f>
        <v>中華基督教會基華小學</v>
      </c>
      <c r="J165">
        <f>IF(F165*2/5=CEILING(F165*2/5, 1), F165*2, F165*2-1)</f>
        <v>100</v>
      </c>
      <c r="K165">
        <f>D165</f>
        <v>50</v>
      </c>
      <c r="L165" t="e">
        <f>VLOOKUP(A165, 借位!$A$1:$D$50, 4, FALSE)</f>
        <v>#N/A</v>
      </c>
      <c r="M165">
        <v>0</v>
      </c>
      <c r="N165" t="b">
        <f>IF(J165&gt;(K165+M165), TRUE, 0)</f>
        <v>1</v>
      </c>
      <c r="O165">
        <f>K165+M165</f>
        <v>50</v>
      </c>
      <c r="P165" s="24">
        <f>(J165-O165)/J165*100</f>
        <v>50</v>
      </c>
      <c r="Q165" t="str">
        <f>"update entityscore set admitted=" &amp; O165 &amp; " ,vacancy=" &amp; J165 &amp; " where entityid = (select id from entity where name like '" &amp; I165 &amp; "') and year=2015;"</f>
        <v>update entityscore set admitted=50 ,vacancy=100 where entityid = (select id from entity where name like '中華基督教會基華小學') and year=2015;</v>
      </c>
      <c r="R165" t="str">
        <f>"update entity set admitted=" &amp; O165 &amp; " ,vacancy=" &amp; J165 &amp; " where name = '" &amp; I165 &amp; "';"</f>
        <v>update entity set admitted=50 ,vacancy=100 where name = '中華基督教會基華小學';</v>
      </c>
    </row>
    <row r="166" spans="1:18" ht="22.5">
      <c r="A166" s="2">
        <v>4503</v>
      </c>
      <c r="B166" s="6" t="s">
        <v>208</v>
      </c>
      <c r="C166" s="6" t="s">
        <v>1140</v>
      </c>
      <c r="D166" s="3">
        <v>50</v>
      </c>
      <c r="E166" t="str">
        <f>VLOOKUP(C166, 自行Original!$A$1:$C$455, 1, FALSE)</f>
        <v>彩雲聖若瑟小學</v>
      </c>
      <c r="F166">
        <f>VLOOKUP(C166, 自行Original!$A$1:$C$455, 3, FALSE)</f>
        <v>50</v>
      </c>
      <c r="H166" t="str">
        <f>LEFT(A166, 2)</f>
        <v>45</v>
      </c>
      <c r="I166" t="str">
        <f>C166</f>
        <v>彩雲聖若瑟小學</v>
      </c>
      <c r="J166">
        <f>IF(F166*2/5=CEILING(F166*2/5, 1), F166*2, F166*2-1)</f>
        <v>100</v>
      </c>
      <c r="K166">
        <f>D166</f>
        <v>50</v>
      </c>
      <c r="L166" t="e">
        <f>VLOOKUP(A166, 借位!$A$1:$D$50, 4, FALSE)</f>
        <v>#N/A</v>
      </c>
      <c r="M166">
        <v>0</v>
      </c>
      <c r="N166" t="b">
        <f>IF(J166&gt;(K166+M166), TRUE, 0)</f>
        <v>1</v>
      </c>
      <c r="O166">
        <f>K166+M166</f>
        <v>50</v>
      </c>
      <c r="P166" s="24">
        <f>(J166-O166)/J166*100</f>
        <v>50</v>
      </c>
      <c r="Q166" t="str">
        <f>"update entityscore set admitted=" &amp; O166 &amp; " ,vacancy=" &amp; J166 &amp; " where entityid = (select id from entity where name like '" &amp; I166 &amp; "') and year=2015;"</f>
        <v>update entityscore set admitted=50 ,vacancy=100 where entityid = (select id from entity where name like '彩雲聖若瑟小學') and year=2015;</v>
      </c>
      <c r="R166" t="str">
        <f>"update entity set admitted=" &amp; O166 &amp; " ,vacancy=" &amp; J166 &amp; " where name = '" &amp; I166 &amp; "';"</f>
        <v>update entity set admitted=50 ,vacancy=100 where name = '彩雲聖若瑟小學';</v>
      </c>
    </row>
    <row r="167" spans="1:18" ht="22.5">
      <c r="A167" s="2">
        <v>4505</v>
      </c>
      <c r="B167" s="6" t="s">
        <v>210</v>
      </c>
      <c r="C167" s="6" t="s">
        <v>1142</v>
      </c>
      <c r="D167" s="3">
        <v>50</v>
      </c>
      <c r="E167" t="str">
        <f>VLOOKUP(C167, 自行Original!$A$1:$C$455, 1, FALSE)</f>
        <v>中華基督教會基慈小學</v>
      </c>
      <c r="F167">
        <f>VLOOKUP(C167, 自行Original!$A$1:$C$455, 3, FALSE)</f>
        <v>50</v>
      </c>
      <c r="H167" t="str">
        <f>LEFT(A167, 2)</f>
        <v>45</v>
      </c>
      <c r="I167" t="str">
        <f>C167</f>
        <v>中華基督教會基慈小學</v>
      </c>
      <c r="J167">
        <f>IF(F167*2/5=CEILING(F167*2/5, 1), F167*2, F167*2-1)</f>
        <v>100</v>
      </c>
      <c r="K167">
        <f>D167</f>
        <v>50</v>
      </c>
      <c r="L167" t="e">
        <f>VLOOKUP(A167, 借位!$A$1:$D$50, 4, FALSE)</f>
        <v>#N/A</v>
      </c>
      <c r="M167">
        <v>0</v>
      </c>
      <c r="N167" t="b">
        <f>IF(J167&gt;(K167+M167), TRUE, 0)</f>
        <v>1</v>
      </c>
      <c r="O167">
        <f>K167+M167</f>
        <v>50</v>
      </c>
      <c r="P167" s="24">
        <f>(J167-O167)/J167*100</f>
        <v>50</v>
      </c>
      <c r="Q167" t="str">
        <f>"update entityscore set admitted=" &amp; O167 &amp; " ,vacancy=" &amp; J167 &amp; " where entityid = (select id from entity where name like '" &amp; I167 &amp; "') and year=2015;"</f>
        <v>update entityscore set admitted=50 ,vacancy=100 where entityid = (select id from entity where name like '中華基督教會基慈小學') and year=2015;</v>
      </c>
      <c r="R167" t="str">
        <f>"update entity set admitted=" &amp; O167 &amp; " ,vacancy=" &amp; J167 &amp; " where name = '" &amp; I167 &amp; "';"</f>
        <v>update entity set admitted=50 ,vacancy=100 where name = '中華基督教會基慈小學';</v>
      </c>
    </row>
    <row r="168" spans="1:18" ht="33.75">
      <c r="A168" s="2">
        <v>4509</v>
      </c>
      <c r="B168" s="6" t="s">
        <v>214</v>
      </c>
      <c r="C168" s="6" t="s">
        <v>1147</v>
      </c>
      <c r="D168" s="3">
        <v>75</v>
      </c>
      <c r="E168" t="str">
        <f>VLOOKUP(C168, 自行Original!$A$1:$C$455, 1, FALSE)</f>
        <v>慈雲山聖文德天主教小學</v>
      </c>
      <c r="F168">
        <f>VLOOKUP(C168, 自行Original!$A$1:$C$455, 3, FALSE)</f>
        <v>63</v>
      </c>
      <c r="H168" t="str">
        <f>LEFT(A168, 2)</f>
        <v>45</v>
      </c>
      <c r="I168" t="str">
        <f>C168</f>
        <v>慈雲山聖文德天主教小學</v>
      </c>
      <c r="J168">
        <f>IF(F168*2/5=CEILING(F168*2/5, 1), F168*2, F168*2-1)</f>
        <v>125</v>
      </c>
      <c r="K168">
        <f>D168</f>
        <v>75</v>
      </c>
      <c r="L168" t="e">
        <f>VLOOKUP(A168, 借位!$A$1:$D$50, 4, FALSE)</f>
        <v>#N/A</v>
      </c>
      <c r="M168">
        <v>0</v>
      </c>
      <c r="N168" t="b">
        <f>IF(J168&gt;(K168+M168), TRUE, 0)</f>
        <v>1</v>
      </c>
      <c r="O168">
        <f>K168+M168</f>
        <v>75</v>
      </c>
      <c r="P168" s="24">
        <f>(J168-O168)/J168*100</f>
        <v>40</v>
      </c>
      <c r="Q168" t="str">
        <f>"update entityscore set admitted=" &amp; O168 &amp; " ,vacancy=" &amp; J168 &amp; " where entityid = (select id from entity where name like '" &amp; I168 &amp; "') and year=2015;"</f>
        <v>update entityscore set admitted=75 ,vacancy=125 where entityid = (select id from entity where name like '慈雲山聖文德天主教小學') and year=2015;</v>
      </c>
      <c r="R168" t="str">
        <f>"update entity set admitted=" &amp; O168 &amp; " ,vacancy=" &amp; J168 &amp; " where name = '" &amp; I168 &amp; "';"</f>
        <v>update entity set admitted=75 ,vacancy=125 where name = '慈雲山聖文德天主教小學';</v>
      </c>
    </row>
    <row r="169" spans="1:18" ht="33.75">
      <c r="A169" s="2">
        <v>4502</v>
      </c>
      <c r="B169" s="6" t="s">
        <v>207</v>
      </c>
      <c r="C169" s="6" t="s">
        <v>1139</v>
      </c>
      <c r="D169" s="3">
        <v>38</v>
      </c>
      <c r="E169" t="str">
        <f>VLOOKUP(C169, 自行Original!$A$1:$C$455, 1, FALSE)</f>
        <v>保良局陳南昌夫人小學</v>
      </c>
      <c r="F169">
        <f>VLOOKUP(C169, 自行Original!$A$1:$C$455, 3, FALSE)</f>
        <v>25</v>
      </c>
      <c r="H169" t="str">
        <f>LEFT(A169, 2)</f>
        <v>45</v>
      </c>
      <c r="I169" t="str">
        <f>C169</f>
        <v>保良局陳南昌夫人小學</v>
      </c>
      <c r="J169">
        <f>IF(F169*2/5=CEILING(F169*2/5, 1), F169*2, F169*2-1)</f>
        <v>50</v>
      </c>
      <c r="K169">
        <f>D169</f>
        <v>38</v>
      </c>
      <c r="L169" t="e">
        <f>VLOOKUP(A169, 借位!$A$1:$D$50, 4, FALSE)</f>
        <v>#N/A</v>
      </c>
      <c r="M169">
        <v>0</v>
      </c>
      <c r="N169" t="b">
        <f>IF(J169&gt;(K169+M169), TRUE, 0)</f>
        <v>1</v>
      </c>
      <c r="O169">
        <f>K169+M169</f>
        <v>38</v>
      </c>
      <c r="P169" s="24">
        <f>(J169-O169)/J169*100</f>
        <v>24</v>
      </c>
      <c r="Q169" t="str">
        <f>"update entityscore set admitted=" &amp; O169 &amp; " ,vacancy=" &amp; J169 &amp; " where entityid = (select id from entity where name like '" &amp; I169 &amp; "') and year=2015;"</f>
        <v>update entityscore set admitted=38 ,vacancy=50 where entityid = (select id from entity where name like '保良局陳南昌夫人小學') and year=2015;</v>
      </c>
      <c r="R169" t="str">
        <f>"update entity set admitted=" &amp; O169 &amp; " ,vacancy=" &amp; J169 &amp; " where name = '" &amp; I169 &amp; "';"</f>
        <v>update entity set admitted=38 ,vacancy=50 where name = '保良局陳南昌夫人小學';</v>
      </c>
    </row>
    <row r="170" spans="1:18" ht="33.75">
      <c r="A170" s="2">
        <v>4506</v>
      </c>
      <c r="B170" s="6" t="s">
        <v>211</v>
      </c>
      <c r="C170" s="6" t="s">
        <v>1145</v>
      </c>
      <c r="D170" s="3">
        <v>78</v>
      </c>
      <c r="E170" t="str">
        <f>VLOOKUP(C170, 自行Original!$A$1:$C$455, 1, FALSE)</f>
        <v>伊斯蘭鮑伯濤紀念小學</v>
      </c>
      <c r="F170">
        <f>VLOOKUP(C170, 自行Original!$A$1:$C$455, 3, FALSE)</f>
        <v>50</v>
      </c>
      <c r="H170" t="str">
        <f>LEFT(A170, 2)</f>
        <v>45</v>
      </c>
      <c r="I170" t="str">
        <f>C170</f>
        <v>伊斯蘭鮑伯濤紀念小學</v>
      </c>
      <c r="J170">
        <f>IF(F170*2/5=CEILING(F170*2/5, 1), F170*2, F170*2-1)</f>
        <v>100</v>
      </c>
      <c r="K170">
        <f>D170</f>
        <v>78</v>
      </c>
      <c r="L170" t="e">
        <f>VLOOKUP(A170, 借位!$A$1:$D$50, 4, FALSE)</f>
        <v>#N/A</v>
      </c>
      <c r="M170">
        <v>0</v>
      </c>
      <c r="N170" t="b">
        <f>IF(J170&gt;(K170+M170), TRUE, 0)</f>
        <v>1</v>
      </c>
      <c r="O170">
        <f>K170+M170</f>
        <v>78</v>
      </c>
      <c r="P170" s="24">
        <f>(J170-O170)/J170*100</f>
        <v>22</v>
      </c>
      <c r="Q170" t="str">
        <f>"update entityscore set admitted=" &amp; O170 &amp; " ,vacancy=" &amp; J170 &amp; " where entityid = (select id from entity where name like '" &amp; I170 &amp; "') and year=2015;"</f>
        <v>update entityscore set admitted=78 ,vacancy=100 where entityid = (select id from entity where name like '伊斯蘭鮑伯濤紀念小學') and year=2015;</v>
      </c>
      <c r="R170" t="str">
        <f>"update entity set admitted=" &amp; O170 &amp; " ,vacancy=" &amp; J170 &amp; " where name = '" &amp; I170 &amp; "';"</f>
        <v>update entity set admitted=78 ,vacancy=100 where name = '伊斯蘭鮑伯濤紀念小學';</v>
      </c>
    </row>
    <row r="171" spans="1:18" ht="33.75">
      <c r="A171" s="2">
        <v>4603</v>
      </c>
      <c r="B171" s="6" t="s">
        <v>221</v>
      </c>
      <c r="C171" s="6" t="s">
        <v>1160</v>
      </c>
      <c r="D171" s="3">
        <v>40</v>
      </c>
      <c r="E171" t="str">
        <f>VLOOKUP(C171, 自行Original!$A$1:$C$455, 1, FALSE)</f>
        <v>佐敦谷聖若瑟天主教小學</v>
      </c>
      <c r="F171">
        <f>VLOOKUP(C171, 自行Original!$A$1:$C$455, 3, FALSE)</f>
        <v>50</v>
      </c>
      <c r="H171" t="str">
        <f>LEFT(A171, 2)</f>
        <v>46</v>
      </c>
      <c r="I171" t="str">
        <f>C171</f>
        <v>佐敦谷聖若瑟天主教小學</v>
      </c>
      <c r="J171">
        <f>IF(F171*2/5=CEILING(F171*2/5, 1), F171*2, F171*2-1)</f>
        <v>100</v>
      </c>
      <c r="K171">
        <f>D171</f>
        <v>40</v>
      </c>
      <c r="L171">
        <f>VLOOKUP(A171, 借位!$A$1:$D$50, 4, FALSE)</f>
        <v>4</v>
      </c>
      <c r="M171">
        <v>4</v>
      </c>
      <c r="N171" t="b">
        <f>IF(J171&gt;(K171+M171), TRUE, 0)</f>
        <v>1</v>
      </c>
      <c r="O171">
        <f>K171+M171</f>
        <v>44</v>
      </c>
      <c r="P171" s="24">
        <f>(J171-O171)/J171*100</f>
        <v>56.000000000000007</v>
      </c>
      <c r="Q171" t="str">
        <f>"update entityscore set admitted=" &amp; O171 &amp; " ,vacancy=" &amp; J171 &amp; " where entityid = (select id from entity where name like '" &amp; I171 &amp; "') and year=2015;"</f>
        <v>update entityscore set admitted=44 ,vacancy=100 where entityid = (select id from entity where name like '佐敦谷聖若瑟天主教小學') and year=2015;</v>
      </c>
      <c r="R171" t="str">
        <f>"update entity set admitted=" &amp; O171 &amp; " ,vacancy=" &amp; J171 &amp; " where name = '" &amp; I171 &amp; "';"</f>
        <v>update entity set admitted=44 ,vacancy=100 where name = '佐敦谷聖若瑟天主教小學';</v>
      </c>
    </row>
    <row r="172" spans="1:18" ht="33.75">
      <c r="A172" s="2">
        <v>4609</v>
      </c>
      <c r="B172" s="6" t="s">
        <v>227</v>
      </c>
      <c r="C172" s="6" t="s">
        <v>1158</v>
      </c>
      <c r="D172" s="3">
        <v>53</v>
      </c>
      <c r="E172" t="str">
        <f>VLOOKUP(C172, 自行Original!$A$1:$C$455, 1, FALSE)</f>
        <v>九龍灣聖若翰天主教小學</v>
      </c>
      <c r="F172">
        <f>VLOOKUP(C172, 自行Original!$A$1:$C$455, 3, FALSE)</f>
        <v>63</v>
      </c>
      <c r="H172" t="str">
        <f>LEFT(A172, 2)</f>
        <v>46</v>
      </c>
      <c r="I172" t="str">
        <f>C172</f>
        <v>九龍灣聖若翰天主教小學</v>
      </c>
      <c r="J172">
        <f>IF(F172*2/5=CEILING(F172*2/5, 1), F172*2, F172*2-1)</f>
        <v>125</v>
      </c>
      <c r="K172">
        <f>D172</f>
        <v>53</v>
      </c>
      <c r="L172">
        <f>VLOOKUP(A172, 借位!$A$1:$D$50, 4, FALSE)</f>
        <v>5</v>
      </c>
      <c r="M172">
        <v>5</v>
      </c>
      <c r="N172" t="b">
        <f>IF(J172&gt;(K172+M172), TRUE, 0)</f>
        <v>1</v>
      </c>
      <c r="O172">
        <f>K172+M172</f>
        <v>58</v>
      </c>
      <c r="P172" s="24">
        <f>(J172-O172)/J172*100</f>
        <v>53.6</v>
      </c>
      <c r="Q172" t="str">
        <f>"update entityscore set admitted=" &amp; O172 &amp; " ,vacancy=" &amp; J172 &amp; " where entityid = (select id from entity where name like '" &amp; I172 &amp; "') and year=2015;"</f>
        <v>update entityscore set admitted=58 ,vacancy=125 where entityid = (select id from entity where name like '九龍灣聖若翰天主教小學') and year=2015;</v>
      </c>
      <c r="R172" t="str">
        <f>"update entity set admitted=" &amp; O172 &amp; " ,vacancy=" &amp; J172 &amp; " where name = '" &amp; I172 &amp; "';"</f>
        <v>update entity set admitted=58 ,vacancy=125 where name = '九龍灣聖若翰天主教小學';</v>
      </c>
    </row>
    <row r="173" spans="1:18">
      <c r="A173" s="2">
        <v>4604</v>
      </c>
      <c r="B173" s="9" t="s">
        <v>222</v>
      </c>
      <c r="C173" s="9" t="s">
        <v>1154</v>
      </c>
      <c r="D173" s="3">
        <v>54</v>
      </c>
      <c r="E173" t="str">
        <f>VLOOKUP(C173, 自行Original!$A$1:$C$455, 1, FALSE)</f>
        <v>浸信宣道會呂明才小學</v>
      </c>
      <c r="F173">
        <f>VLOOKUP(C173, 自行Original!$A$1:$C$455, 3, FALSE)</f>
        <v>63</v>
      </c>
      <c r="H173" t="str">
        <f>LEFT(A173, 2)</f>
        <v>46</v>
      </c>
      <c r="I173" t="str">
        <f>C173</f>
        <v>浸信宣道會呂明才小學</v>
      </c>
      <c r="J173">
        <f>IF(F173*2/5=CEILING(F173*2/5, 1), F173*2, F173*2-1)</f>
        <v>125</v>
      </c>
      <c r="K173">
        <f>D173</f>
        <v>54</v>
      </c>
      <c r="L173">
        <f>VLOOKUP(A173, 借位!$A$1:$D$50, 4, FALSE)</f>
        <v>5</v>
      </c>
      <c r="M173">
        <v>5</v>
      </c>
      <c r="N173" t="b">
        <f>IF(J173&gt;(K173+M173), TRUE, 0)</f>
        <v>1</v>
      </c>
      <c r="O173">
        <f>K173+M173</f>
        <v>59</v>
      </c>
      <c r="P173" s="24">
        <f>(J173-O173)/J173*100</f>
        <v>52.800000000000004</v>
      </c>
      <c r="Q173" t="str">
        <f>"update entityscore set admitted=" &amp; O173 &amp; " ,vacancy=" &amp; J173 &amp; " where entityid = (select id from entity where name like '" &amp; I173 &amp; "') and year=2015;"</f>
        <v>update entityscore set admitted=59 ,vacancy=125 where entityid = (select id from entity where name like '浸信宣道會呂明才小學') and year=2015;</v>
      </c>
      <c r="R173" t="str">
        <f>"update entity set admitted=" &amp; O173 &amp; " ,vacancy=" &amp; J173 &amp; " where name = '" &amp; I173 &amp; "';"</f>
        <v>update entity set admitted=59 ,vacancy=125 where name = '浸信宣道會呂明才小學';</v>
      </c>
    </row>
    <row r="174" spans="1:18">
      <c r="A174" s="2">
        <v>4602</v>
      </c>
      <c r="B174" s="9" t="s">
        <v>220</v>
      </c>
      <c r="C174" s="9" t="s">
        <v>1153</v>
      </c>
      <c r="D174" s="3">
        <v>40</v>
      </c>
      <c r="E174" t="str">
        <f>VLOOKUP(C174, 自行Original!$A$1:$C$455, 1, FALSE)</f>
        <v>迦密梁省德學校</v>
      </c>
      <c r="F174">
        <f>VLOOKUP(C174, 自行Original!$A$1:$C$455, 3, FALSE)</f>
        <v>50</v>
      </c>
      <c r="H174" t="str">
        <f>LEFT(A174, 2)</f>
        <v>46</v>
      </c>
      <c r="I174" t="str">
        <f>C174</f>
        <v>迦密梁省德學校</v>
      </c>
      <c r="J174">
        <f>IF(F174*2/5=CEILING(F174*2/5, 1), F174*2, F174*2-1)</f>
        <v>100</v>
      </c>
      <c r="K174">
        <f>D174</f>
        <v>40</v>
      </c>
      <c r="L174">
        <f>VLOOKUP(A174, 借位!$A$1:$D$50, 4, FALSE)</f>
        <v>9</v>
      </c>
      <c r="M174">
        <v>9</v>
      </c>
      <c r="N174" t="b">
        <f>IF(J174&gt;(K174+M174), TRUE, 0)</f>
        <v>1</v>
      </c>
      <c r="O174">
        <f>K174+M174</f>
        <v>49</v>
      </c>
      <c r="P174" s="24">
        <f>(J174-O174)/J174*100</f>
        <v>51</v>
      </c>
      <c r="Q174" t="str">
        <f>"update entityscore set admitted=" &amp; O174 &amp; " ,vacancy=" &amp; J174 &amp; " where entityid = (select id from entity where name like '" &amp; I174 &amp; "') and year=2015;"</f>
        <v>update entityscore set admitted=49 ,vacancy=100 where entityid = (select id from entity where name like '迦密梁省德學校') and year=2015;</v>
      </c>
      <c r="R174" t="str">
        <f>"update entity set admitted=" &amp; O174 &amp; " ,vacancy=" &amp; J174 &amp; " where name = '" &amp; I174 &amp; "';"</f>
        <v>update entity set admitted=49 ,vacancy=100 where name = '迦密梁省德學校';</v>
      </c>
    </row>
    <row r="175" spans="1:18" ht="22.5">
      <c r="A175" s="2">
        <v>4607</v>
      </c>
      <c r="B175" s="6" t="s">
        <v>225</v>
      </c>
      <c r="C175" s="6" t="s">
        <v>1157</v>
      </c>
      <c r="D175" s="3">
        <v>50</v>
      </c>
      <c r="E175" t="str">
        <f>VLOOKUP(C175, 自行Original!$A$1:$C$455, 1, FALSE)</f>
        <v>天主教柏德學校</v>
      </c>
      <c r="F175">
        <f>VLOOKUP(C175, 自行Original!$A$1:$C$455, 3, FALSE)</f>
        <v>63</v>
      </c>
      <c r="H175" t="str">
        <f>LEFT(A175, 2)</f>
        <v>46</v>
      </c>
      <c r="I175" t="str">
        <f>C175</f>
        <v>天主教柏德學校</v>
      </c>
      <c r="J175">
        <f>IF(F175*2/5=CEILING(F175*2/5, 1), F175*2, F175*2-1)</f>
        <v>125</v>
      </c>
      <c r="K175">
        <f>D175</f>
        <v>50</v>
      </c>
      <c r="L175">
        <f>VLOOKUP(A175, 借位!$A$1:$D$50, 4, FALSE)</f>
        <v>12</v>
      </c>
      <c r="M175">
        <v>12</v>
      </c>
      <c r="N175" t="b">
        <f>IF(J175&gt;(K175+M175), TRUE, 0)</f>
        <v>1</v>
      </c>
      <c r="O175">
        <f>K175+M175</f>
        <v>62</v>
      </c>
      <c r="P175" s="24">
        <f>(J175-O175)/J175*100</f>
        <v>50.4</v>
      </c>
      <c r="Q175" t="str">
        <f>"update entityscore set admitted=" &amp; O175 &amp; " ,vacancy=" &amp; J175 &amp; " where entityid = (select id from entity where name like '" &amp; I175 &amp; "') and year=2015;"</f>
        <v>update entityscore set admitted=62 ,vacancy=125 where entityid = (select id from entity where name like '天主教柏德學校') and year=2015;</v>
      </c>
      <c r="R175" t="str">
        <f>"update entity set admitted=" &amp; O175 &amp; " ,vacancy=" &amp; J175 &amp; " where name = '" &amp; I175 &amp; "';"</f>
        <v>update entity set admitted=62 ,vacancy=125 where name = '天主教柏德學校';</v>
      </c>
    </row>
    <row r="176" spans="1:18" ht="22.5">
      <c r="A176" s="2">
        <v>4608</v>
      </c>
      <c r="B176" s="6" t="s">
        <v>226</v>
      </c>
      <c r="C176" s="6" t="s">
        <v>1159</v>
      </c>
      <c r="D176" s="3">
        <v>50</v>
      </c>
      <c r="E176" t="str">
        <f>VLOOKUP(C176, 自行Original!$A$1:$C$455, 1, FALSE)</f>
        <v>聖公會九龍灣基樂小學</v>
      </c>
      <c r="F176">
        <f>VLOOKUP(C176, 自行Original!$A$1:$C$455, 3, FALSE)</f>
        <v>63</v>
      </c>
      <c r="H176" t="str">
        <f>LEFT(A176, 2)</f>
        <v>46</v>
      </c>
      <c r="I176" t="str">
        <f>C176</f>
        <v>聖公會九龍灣基樂小學</v>
      </c>
      <c r="J176">
        <f>IF(F176*2/5=CEILING(F176*2/5, 1), F176*2, F176*2-1)</f>
        <v>125</v>
      </c>
      <c r="K176">
        <f>D176</f>
        <v>50</v>
      </c>
      <c r="L176">
        <f>VLOOKUP(A176, 借位!$A$1:$D$50, 4, FALSE)</f>
        <v>12</v>
      </c>
      <c r="M176">
        <v>12</v>
      </c>
      <c r="N176" t="b">
        <f>IF(J176&gt;(K176+M176), TRUE, 0)</f>
        <v>1</v>
      </c>
      <c r="O176">
        <f>K176+M176</f>
        <v>62</v>
      </c>
      <c r="P176" s="24">
        <f>(J176-O176)/J176*100</f>
        <v>50.4</v>
      </c>
      <c r="Q176" t="str">
        <f>"update entityscore set admitted=" &amp; O176 &amp; " ,vacancy=" &amp; J176 &amp; " where entityid = (select id from entity where name like '" &amp; I176 &amp; "') and year=2015;"</f>
        <v>update entityscore set admitted=62 ,vacancy=125 where entityid = (select id from entity where name like '聖公會九龍灣基樂小學') and year=2015;</v>
      </c>
      <c r="R176" t="str">
        <f>"update entity set admitted=" &amp; O176 &amp; " ,vacancy=" &amp; J176 &amp; " where name = '" &amp; I176 &amp; "';"</f>
        <v>update entity set admitted=62 ,vacancy=125 where name = '聖公會九龍灣基樂小學';</v>
      </c>
    </row>
    <row r="177" spans="1:18" ht="22.5">
      <c r="A177" s="2">
        <v>4601</v>
      </c>
      <c r="B177" s="6" t="s">
        <v>219</v>
      </c>
      <c r="C177" s="6" t="s">
        <v>1152</v>
      </c>
      <c r="D177" s="3">
        <v>44</v>
      </c>
      <c r="E177" t="str">
        <f>VLOOKUP(C177, 自行Original!$A$1:$C$455, 1, FALSE)</f>
        <v>佛教慈敬學校</v>
      </c>
      <c r="F177">
        <f>VLOOKUP(C177, 自行Original!$A$1:$C$455, 3, FALSE)</f>
        <v>50</v>
      </c>
      <c r="H177" t="str">
        <f>LEFT(A177, 2)</f>
        <v>46</v>
      </c>
      <c r="I177" t="str">
        <f>C177</f>
        <v>佛教慈敬學校</v>
      </c>
      <c r="J177">
        <f>IF(F177*2/5=CEILING(F177*2/5, 1), F177*2, F177*2-1)</f>
        <v>100</v>
      </c>
      <c r="K177">
        <f>D177</f>
        <v>44</v>
      </c>
      <c r="L177">
        <f>VLOOKUP(A177, 借位!$A$1:$D$50, 4, FALSE)</f>
        <v>10</v>
      </c>
      <c r="M177">
        <v>10</v>
      </c>
      <c r="N177" t="b">
        <f>IF(J177&gt;(K177+M177), TRUE, 0)</f>
        <v>1</v>
      </c>
      <c r="O177">
        <f>K177+M177</f>
        <v>54</v>
      </c>
      <c r="P177" s="24">
        <f>(J177-O177)/J177*100</f>
        <v>46</v>
      </c>
      <c r="Q177" t="str">
        <f>"update entityscore set admitted=" &amp; O177 &amp; " ,vacancy=" &amp; J177 &amp; " where entityid = (select id from entity where name like '" &amp; I177 &amp; "') and year=2015;"</f>
        <v>update entityscore set admitted=54 ,vacancy=100 where entityid = (select id from entity where name like '佛教慈敬學校') and year=2015;</v>
      </c>
      <c r="R177" t="str">
        <f>"update entity set admitted=" &amp; O177 &amp; " ,vacancy=" &amp; J177 &amp; " where name = '" &amp; I177 &amp; "';"</f>
        <v>update entity set admitted=54 ,vacancy=100 where name = '佛教慈敬學校';</v>
      </c>
    </row>
    <row r="178" spans="1:18" ht="22.5">
      <c r="A178" s="2">
        <v>4605</v>
      </c>
      <c r="B178" s="6" t="s">
        <v>223</v>
      </c>
      <c r="C178" s="6" t="s">
        <v>1155</v>
      </c>
      <c r="D178" s="3">
        <v>61</v>
      </c>
      <c r="E178" t="str">
        <f>VLOOKUP(C178, 自行Original!$A$1:$C$455, 1, FALSE)</f>
        <v>坪石天主教小學</v>
      </c>
      <c r="F178">
        <f>VLOOKUP(C178, 自行Original!$A$1:$C$455, 3, FALSE)</f>
        <v>50</v>
      </c>
      <c r="H178" t="str">
        <f>LEFT(A178, 2)</f>
        <v>46</v>
      </c>
      <c r="I178" t="str">
        <f>C178</f>
        <v>坪石天主教小學</v>
      </c>
      <c r="J178">
        <f>IF(F178*2/5=CEILING(F178*2/5, 1), F178*2, F178*2-1)</f>
        <v>100</v>
      </c>
      <c r="K178">
        <f>D178</f>
        <v>61</v>
      </c>
      <c r="L178">
        <f>VLOOKUP(A178, 借位!$A$1:$D$50, 4, FALSE)</f>
        <v>15</v>
      </c>
      <c r="M178">
        <v>15</v>
      </c>
      <c r="N178" t="b">
        <f>IF(J178&gt;(K178+M178), TRUE, 0)</f>
        <v>1</v>
      </c>
      <c r="O178">
        <f>K178+M178</f>
        <v>76</v>
      </c>
      <c r="P178" s="24">
        <f>(J178-O178)/J178*100</f>
        <v>24</v>
      </c>
      <c r="Q178" t="str">
        <f>"update entityscore set admitted=" &amp; O178 &amp; " ,vacancy=" &amp; J178 &amp; " where entityid = (select id from entity where name like '" &amp; I178 &amp; "') and year=2015;"</f>
        <v>update entityscore set admitted=76 ,vacancy=100 where entityid = (select id from entity where name like '坪石天主教小學') and year=2015;</v>
      </c>
      <c r="R178" t="str">
        <f>"update entity set admitted=" &amp; O178 &amp; " ,vacancy=" &amp; J178 &amp; " where name = '" &amp; I178 &amp; "';"</f>
        <v>update entity set admitted=76 ,vacancy=100 where name = '坪石天主教小學';</v>
      </c>
    </row>
    <row r="179" spans="1:18" ht="22.5">
      <c r="A179" s="2">
        <v>4606</v>
      </c>
      <c r="B179" s="6" t="s">
        <v>224</v>
      </c>
      <c r="C179" s="6" t="s">
        <v>1156</v>
      </c>
      <c r="D179" s="3">
        <v>51</v>
      </c>
      <c r="E179" t="str">
        <f>VLOOKUP(C179, 自行Original!$A$1:$C$455, 1, FALSE)</f>
        <v>聖公會聖約翰小學</v>
      </c>
      <c r="F179">
        <f>VLOOKUP(C179, 自行Original!$A$1:$C$455, 3, FALSE)</f>
        <v>38</v>
      </c>
      <c r="H179" t="str">
        <f>LEFT(A179, 2)</f>
        <v>46</v>
      </c>
      <c r="I179" t="str">
        <f>C179</f>
        <v>聖公會聖約翰小學</v>
      </c>
      <c r="J179">
        <f>IF(F179*2/5=CEILING(F179*2/5, 1), F179*2, F179*2-1)</f>
        <v>75</v>
      </c>
      <c r="K179">
        <f>D179</f>
        <v>51</v>
      </c>
      <c r="L179">
        <f>VLOOKUP(A179, 借位!$A$1:$D$50, 4, FALSE)</f>
        <v>12</v>
      </c>
      <c r="M179">
        <v>12</v>
      </c>
      <c r="N179" t="b">
        <f>IF(J179&gt;(K179+M179), TRUE, 0)</f>
        <v>1</v>
      </c>
      <c r="O179">
        <f>K179+M179</f>
        <v>63</v>
      </c>
      <c r="P179" s="24">
        <f>(J179-O179)/J179*100</f>
        <v>16</v>
      </c>
      <c r="Q179" t="str">
        <f>"update entityscore set admitted=" &amp; O179 &amp; " ,vacancy=" &amp; J179 &amp; " where entityid = (select id from entity where name like '" &amp; I179 &amp; "') and year=2015;"</f>
        <v>update entityscore set admitted=63 ,vacancy=75 where entityid = (select id from entity where name like '聖公會聖約翰小學') and year=2015;</v>
      </c>
      <c r="R179" t="str">
        <f>"update entity set admitted=" &amp; O179 &amp; " ,vacancy=" &amp; J179 &amp; " where name = '" &amp; I179 &amp; "';"</f>
        <v>update entity set admitted=63 ,vacancy=75 where name = '聖公會聖約翰小學';</v>
      </c>
    </row>
    <row r="180" spans="1:18" ht="55.5">
      <c r="A180" s="2">
        <v>4611</v>
      </c>
      <c r="B180" s="6" t="s">
        <v>229</v>
      </c>
      <c r="C180" s="6" t="s">
        <v>987</v>
      </c>
      <c r="D180" s="3">
        <v>56</v>
      </c>
      <c r="E180" t="str">
        <f>VLOOKUP(C180, 自行Original!$A$1:$C$455, 1, FALSE)</f>
        <v xml:space="preserve">基督教聖約教會堅樂第二小學
</v>
      </c>
      <c r="F180">
        <f>VLOOKUP(C180, 自行Original!$A$1:$C$455, 3, FALSE)</f>
        <v>60</v>
      </c>
      <c r="H180" t="str">
        <f>LEFT(A180, 2)</f>
        <v>46</v>
      </c>
      <c r="I180" t="str">
        <f>C180</f>
        <v xml:space="preserve">基督教聖約教會堅樂第二小學
</v>
      </c>
      <c r="J180">
        <f>IF(F180*2/5=CEILING(F180*2/5, 1), F180*2, F180*2-1)</f>
        <v>120</v>
      </c>
      <c r="K180">
        <f>D180</f>
        <v>56</v>
      </c>
      <c r="L180">
        <f>VLOOKUP(A180, 借位!$A$1:$D$50, 4, FALSE)</f>
        <v>47</v>
      </c>
      <c r="M180">
        <v>47</v>
      </c>
      <c r="N180" t="b">
        <f>IF(J180&gt;(K180+M180), TRUE, 0)</f>
        <v>1</v>
      </c>
      <c r="O180">
        <f>K180+M180</f>
        <v>103</v>
      </c>
      <c r="P180" s="24">
        <f>(J180-O180)/J180*100</f>
        <v>14.166666666666666</v>
      </c>
      <c r="Q180" t="str">
        <f>"update entityscore set admitted=" &amp; O180 &amp; " ,vacancy=" &amp; J180 &amp; " where entityid = (select id from entity where name like '" &amp; I180 &amp; "') and year=2015;"</f>
        <v>update entityscore set admitted=103 ,vacancy=120 where entityid = (select id from entity where name like '基督教聖約教會堅樂第二小學
') and year=2015;</v>
      </c>
      <c r="R180" t="str">
        <f>"update entity set admitted=" &amp; O180 &amp; " ,vacancy=" &amp; J180 &amp; " where name = '" &amp; I180 &amp; "';"</f>
        <v>update entity set admitted=103 ,vacancy=120 where name = '基督教聖約教會堅樂第二小學
';</v>
      </c>
    </row>
    <row r="181" spans="1:18" ht="56.25">
      <c r="A181" s="2">
        <v>4610</v>
      </c>
      <c r="B181" s="6" t="s">
        <v>228</v>
      </c>
      <c r="C181" s="6" t="s">
        <v>1161</v>
      </c>
      <c r="D181" s="3">
        <v>63</v>
      </c>
      <c r="E181" t="str">
        <f>VLOOKUP(C181, 自行Original!$A$1:$C$455, 1, FALSE)</f>
        <v>基督教宣道會宣基小學</v>
      </c>
      <c r="F181">
        <f>VLOOKUP(C181, 自行Original!$A$1:$C$455, 3, FALSE)</f>
        <v>60</v>
      </c>
      <c r="H181" t="str">
        <f>LEFT(A181, 2)</f>
        <v>46</v>
      </c>
      <c r="I181" t="str">
        <f>C181</f>
        <v>基督教宣道會宣基小學</v>
      </c>
      <c r="J181">
        <f>IF(F181*2/5=CEILING(F181*2/5, 1), F181*2, F181*2-1)</f>
        <v>120</v>
      </c>
      <c r="K181">
        <f>D181</f>
        <v>63</v>
      </c>
      <c r="L181">
        <f>VLOOKUP(A181, 借位!$A$1:$D$50, 4, FALSE)</f>
        <v>55</v>
      </c>
      <c r="M181">
        <v>55</v>
      </c>
      <c r="N181" t="b">
        <f>IF(J181&gt;(K181+M181), TRUE, 0)</f>
        <v>1</v>
      </c>
      <c r="O181">
        <f>K181+M181</f>
        <v>118</v>
      </c>
      <c r="P181" s="24">
        <f>(J181-O181)/J181*100</f>
        <v>1.6666666666666667</v>
      </c>
      <c r="Q181" t="str">
        <f>"update entityscore set admitted=" &amp; O181 &amp; " ,vacancy=" &amp; J181 &amp; " where entityid = (select id from entity where name like '" &amp; I181 &amp; "') and year=2015;"</f>
        <v>update entityscore set admitted=118 ,vacancy=120 where entityid = (select id from entity where name like '基督教宣道會宣基小學') and year=2015;</v>
      </c>
      <c r="R181" t="str">
        <f>"update entity set admitted=" &amp; O181 &amp; " ,vacancy=" &amp; J181 &amp; " where name = '" &amp; I181 &amp; "';"</f>
        <v>update entity set admitted=118 ,vacancy=120 where name = '基督教宣道會宣基小學';</v>
      </c>
    </row>
    <row r="182" spans="1:18" ht="22.5">
      <c r="A182" s="2">
        <v>4813</v>
      </c>
      <c r="B182" s="6" t="s">
        <v>242</v>
      </c>
      <c r="C182" s="6" t="s">
        <v>1174</v>
      </c>
      <c r="D182" s="3">
        <v>51</v>
      </c>
      <c r="E182" t="str">
        <f>VLOOKUP(C182, 自行Original!$A$1:$C$455, 1, FALSE)</f>
        <v>藍田循道衛理小學</v>
      </c>
      <c r="F182">
        <f>VLOOKUP(C182, 自行Original!$A$1:$C$455, 3, FALSE)</f>
        <v>63</v>
      </c>
      <c r="H182" t="str">
        <f>LEFT(A182, 2)</f>
        <v>48</v>
      </c>
      <c r="I182" t="str">
        <f>C182</f>
        <v>藍田循道衛理小學</v>
      </c>
      <c r="J182">
        <f>IF(F182*2/5=CEILING(F182*2/5, 1), F182*2, F182*2-1)</f>
        <v>125</v>
      </c>
      <c r="K182">
        <f>D182</f>
        <v>51</v>
      </c>
      <c r="L182" t="e">
        <f>VLOOKUP(A182, 借位!$A$1:$D$50, 4, FALSE)</f>
        <v>#N/A</v>
      </c>
      <c r="M182">
        <v>0</v>
      </c>
      <c r="N182" t="b">
        <f>IF(J182&gt;(K182+M182), TRUE, 0)</f>
        <v>1</v>
      </c>
      <c r="O182">
        <f>K182+M182</f>
        <v>51</v>
      </c>
      <c r="P182" s="24">
        <f>(J182-O182)/J182*100</f>
        <v>59.199999999999996</v>
      </c>
      <c r="Q182" t="str">
        <f>"update entityscore set admitted=" &amp; O182 &amp; " ,vacancy=" &amp; J182 &amp; " where entityid = (select id from entity where name like '" &amp; I182 &amp; "') and year=2015;"</f>
        <v>update entityscore set admitted=51 ,vacancy=125 where entityid = (select id from entity where name like '藍田循道衛理小學') and year=2015;</v>
      </c>
      <c r="R182" t="str">
        <f>"update entity set admitted=" &amp; O182 &amp; " ,vacancy=" &amp; J182 &amp; " where name = '" &amp; I182 &amp; "';"</f>
        <v>update entity set admitted=51 ,vacancy=125 where name = '藍田循道衛理小學';</v>
      </c>
    </row>
    <row r="183" spans="1:18" ht="33.75">
      <c r="A183" s="2">
        <v>4803</v>
      </c>
      <c r="B183" s="6" t="s">
        <v>232</v>
      </c>
      <c r="C183" s="6" t="s">
        <v>1172</v>
      </c>
      <c r="D183" s="3">
        <v>41</v>
      </c>
      <c r="E183" t="str">
        <f>VLOOKUP(C183, 自行Original!$A$1:$C$455, 1, FALSE)</f>
        <v>香港道教聯合會雲泉學校</v>
      </c>
      <c r="F183">
        <f>VLOOKUP(C183, 自行Original!$A$1:$C$455, 3, FALSE)</f>
        <v>50</v>
      </c>
      <c r="H183" t="str">
        <f>LEFT(A183, 2)</f>
        <v>48</v>
      </c>
      <c r="I183" t="str">
        <f>C183</f>
        <v>香港道教聯合會雲泉學校</v>
      </c>
      <c r="J183">
        <f>IF(F183*2/5=CEILING(F183*2/5, 1), F183*2, F183*2-1)</f>
        <v>100</v>
      </c>
      <c r="K183">
        <f>D183</f>
        <v>41</v>
      </c>
      <c r="L183" t="e">
        <f>VLOOKUP(A183, 借位!$A$1:$D$50, 4, FALSE)</f>
        <v>#N/A</v>
      </c>
      <c r="M183">
        <v>0</v>
      </c>
      <c r="N183" t="b">
        <f>IF(J183&gt;(K183+M183), TRUE, 0)</f>
        <v>1</v>
      </c>
      <c r="O183">
        <f>K183+M183</f>
        <v>41</v>
      </c>
      <c r="P183" s="24">
        <f>(J183-O183)/J183*100</f>
        <v>59</v>
      </c>
      <c r="Q183" t="str">
        <f>"update entityscore set admitted=" &amp; O183 &amp; " ,vacancy=" &amp; J183 &amp; " where entityid = (select id from entity where name like '" &amp; I183 &amp; "') and year=2015;"</f>
        <v>update entityscore set admitted=41 ,vacancy=100 where entityid = (select id from entity where name like '香港道教聯合會雲泉學校') and year=2015;</v>
      </c>
      <c r="R183" t="str">
        <f>"update entity set admitted=" &amp; O183 &amp; " ,vacancy=" &amp; J183 &amp; " where name = '" &amp; I183 &amp; "';"</f>
        <v>update entity set admitted=41 ,vacancy=100 where name = '香港道教聯合會雲泉學校';</v>
      </c>
    </row>
    <row r="184" spans="1:18" ht="22.5">
      <c r="A184" s="2">
        <v>4815</v>
      </c>
      <c r="B184" s="6" t="s">
        <v>244</v>
      </c>
      <c r="C184" s="6" t="s">
        <v>1176</v>
      </c>
      <c r="D184" s="3">
        <v>54</v>
      </c>
      <c r="E184" t="str">
        <f>VLOOKUP(C184, 自行Original!$A$1:$C$455, 1, FALSE)</f>
        <v>聖愛德華天主教小學</v>
      </c>
      <c r="F184">
        <f>VLOOKUP(C184, 自行Original!$A$1:$C$455, 3, FALSE)</f>
        <v>63</v>
      </c>
      <c r="H184" t="str">
        <f>LEFT(A184, 2)</f>
        <v>48</v>
      </c>
      <c r="I184" t="str">
        <f>C184</f>
        <v>聖愛德華天主教小學</v>
      </c>
      <c r="J184">
        <f>IF(F184*2/5=CEILING(F184*2/5, 1), F184*2, F184*2-1)</f>
        <v>125</v>
      </c>
      <c r="K184">
        <f>D184</f>
        <v>54</v>
      </c>
      <c r="L184" t="e">
        <f>VLOOKUP(A184, 借位!$A$1:$D$50, 4, FALSE)</f>
        <v>#N/A</v>
      </c>
      <c r="M184">
        <v>0</v>
      </c>
      <c r="N184" t="b">
        <f>IF(J184&gt;(K184+M184), TRUE, 0)</f>
        <v>1</v>
      </c>
      <c r="O184">
        <f>K184+M184</f>
        <v>54</v>
      </c>
      <c r="P184" s="24">
        <f>(J184-O184)/J184*100</f>
        <v>56.8</v>
      </c>
      <c r="Q184" t="str">
        <f>"update entityscore set admitted=" &amp; O184 &amp; " ,vacancy=" &amp; J184 &amp; " where entityid = (select id from entity where name like '" &amp; I184 &amp; "') and year=2015;"</f>
        <v>update entityscore set admitted=54 ,vacancy=125 where entityid = (select id from entity where name like '聖愛德華天主教小學') and year=2015;</v>
      </c>
      <c r="R184" t="str">
        <f>"update entity set admitted=" &amp; O184 &amp; " ,vacancy=" &amp; J184 &amp; " where name = '" &amp; I184 &amp; "';"</f>
        <v>update entity set admitted=54 ,vacancy=125 where name = '聖愛德華天主教小學';</v>
      </c>
    </row>
    <row r="185" spans="1:18" ht="33.75">
      <c r="A185" s="2">
        <v>4805</v>
      </c>
      <c r="B185" s="6" t="s">
        <v>234</v>
      </c>
      <c r="C185" s="6" t="s">
        <v>1181</v>
      </c>
      <c r="D185" s="3">
        <v>81</v>
      </c>
      <c r="E185" t="str">
        <f>VLOOKUP(C185, 自行Original!$A$1:$C$455, 1, FALSE)</f>
        <v>聖公會德田李兆強小學</v>
      </c>
      <c r="F185">
        <f>VLOOKUP(C185, 自行Original!$A$1:$C$455, 3, FALSE)</f>
        <v>90</v>
      </c>
      <c r="H185" t="str">
        <f>LEFT(A185, 2)</f>
        <v>48</v>
      </c>
      <c r="I185" t="str">
        <f>C185</f>
        <v>聖公會德田李兆強小學</v>
      </c>
      <c r="J185">
        <f>IF(F185*2/5=CEILING(F185*2/5, 1), F185*2, F185*2-1)</f>
        <v>180</v>
      </c>
      <c r="K185">
        <f>D185</f>
        <v>81</v>
      </c>
      <c r="L185" t="e">
        <f>VLOOKUP(A185, 借位!$A$1:$D$50, 4, FALSE)</f>
        <v>#N/A</v>
      </c>
      <c r="M185">
        <v>0</v>
      </c>
      <c r="N185" t="b">
        <f>IF(J185&gt;(K185+M185), TRUE, 0)</f>
        <v>1</v>
      </c>
      <c r="O185">
        <f>K185+M185</f>
        <v>81</v>
      </c>
      <c r="P185" s="24">
        <f>(J185-O185)/J185*100</f>
        <v>55.000000000000007</v>
      </c>
      <c r="Q185" t="str">
        <f>"update entityscore set admitted=" &amp; O185 &amp; " ,vacancy=" &amp; J185 &amp; " where entityid = (select id from entity where name like '" &amp; I185 &amp; "') and year=2015;"</f>
        <v>update entityscore set admitted=81 ,vacancy=180 where entityid = (select id from entity where name like '聖公會德田李兆強小學') and year=2015;</v>
      </c>
      <c r="R185" t="str">
        <f>"update entity set admitted=" &amp; O185 &amp; " ,vacancy=" &amp; J185 &amp; " where name = '" &amp; I185 &amp; "';"</f>
        <v>update entity set admitted=81 ,vacancy=180 where name = '聖公會德田李兆強小學';</v>
      </c>
    </row>
    <row r="186" spans="1:18" ht="22.5">
      <c r="A186" s="2">
        <v>4811</v>
      </c>
      <c r="B186" s="6" t="s">
        <v>240</v>
      </c>
      <c r="C186" s="6" t="s">
        <v>1183</v>
      </c>
      <c r="D186" s="3">
        <v>68</v>
      </c>
      <c r="E186" t="str">
        <f>VLOOKUP(C186, 自行Original!$A$1:$C$455, 1, FALSE)</f>
        <v>中華基督教會基法小學（油塘）</v>
      </c>
      <c r="F186">
        <f>VLOOKUP(C186, 自行Original!$A$1:$C$455, 3, FALSE)</f>
        <v>75</v>
      </c>
      <c r="H186" t="str">
        <f>LEFT(A186, 2)</f>
        <v>48</v>
      </c>
      <c r="I186" t="str">
        <f>C186</f>
        <v>中華基督教會基法小學（油塘）</v>
      </c>
      <c r="J186">
        <f>IF(F186*2/5=CEILING(F186*2/5, 1), F186*2, F186*2-1)</f>
        <v>150</v>
      </c>
      <c r="K186">
        <f>D186</f>
        <v>68</v>
      </c>
      <c r="L186" t="e">
        <f>VLOOKUP(A186, 借位!$A$1:$D$50, 4, FALSE)</f>
        <v>#N/A</v>
      </c>
      <c r="M186">
        <v>0</v>
      </c>
      <c r="N186" t="b">
        <f>IF(J186&gt;(K186+M186), TRUE, 0)</f>
        <v>1</v>
      </c>
      <c r="O186">
        <f>K186+M186</f>
        <v>68</v>
      </c>
      <c r="P186" s="24">
        <f>(J186-O186)/J186*100</f>
        <v>54.666666666666664</v>
      </c>
      <c r="Q186" t="str">
        <f>"update entityscore set admitted=" &amp; O186 &amp; " ,vacancy=" &amp; J186 &amp; " where entityid = (select id from entity where name like '" &amp; I186 &amp; "') and year=2015;"</f>
        <v>update entityscore set admitted=68 ,vacancy=150 where entityid = (select id from entity where name like '中華基督教會基法小學（油塘）') and year=2015;</v>
      </c>
      <c r="R186" t="str">
        <f>"update entity set admitted=" &amp; O186 &amp; " ,vacancy=" &amp; J186 &amp; " where name = '" &amp; I186 &amp; "';"</f>
        <v>update entity set admitted=68 ,vacancy=150 where name = '中華基督教會基法小學（油塘）';</v>
      </c>
    </row>
    <row r="187" spans="1:18" ht="45">
      <c r="A187" s="2">
        <v>4801</v>
      </c>
      <c r="B187" s="6" t="s">
        <v>230</v>
      </c>
      <c r="C187" s="6" t="s">
        <v>1184</v>
      </c>
      <c r="D187" s="3">
        <v>57</v>
      </c>
      <c r="E187" t="str">
        <f>VLOOKUP(C187, 自行Original!$A$1:$C$455, 1, FALSE)</f>
        <v>觀塘官立小學（秀明道）</v>
      </c>
      <c r="F187">
        <f>VLOOKUP(C187, 自行Original!$A$1:$C$455, 3, FALSE)</f>
        <v>63</v>
      </c>
      <c r="H187" t="str">
        <f>LEFT(A187, 2)</f>
        <v>48</v>
      </c>
      <c r="I187" t="str">
        <f>C187</f>
        <v>觀塘官立小學（秀明道）</v>
      </c>
      <c r="J187">
        <f>IF(F187*2/5=CEILING(F187*2/5, 1), F187*2, F187*2-1)</f>
        <v>125</v>
      </c>
      <c r="K187">
        <f>D187</f>
        <v>57</v>
      </c>
      <c r="L187" t="e">
        <f>VLOOKUP(A187, 借位!$A$1:$D$50, 4, FALSE)</f>
        <v>#N/A</v>
      </c>
      <c r="M187">
        <v>0</v>
      </c>
      <c r="N187" t="b">
        <f>IF(J187&gt;(K187+M187), TRUE, 0)</f>
        <v>1</v>
      </c>
      <c r="O187">
        <f>K187+M187</f>
        <v>57</v>
      </c>
      <c r="P187" s="24">
        <f>(J187-O187)/J187*100</f>
        <v>54.400000000000006</v>
      </c>
      <c r="Q187" t="str">
        <f>"update entityscore set admitted=" &amp; O187 &amp; " ,vacancy=" &amp; J187 &amp; " where entityid = (select id from entity where name like '" &amp; I187 &amp; "') and year=2015;"</f>
        <v>update entityscore set admitted=57 ,vacancy=125 where entityid = (select id from entity where name like '觀塘官立小學（秀明道）') and year=2015;</v>
      </c>
      <c r="R187" t="str">
        <f>"update entity set admitted=" &amp; O187 &amp; " ,vacancy=" &amp; J187 &amp; " where name = '" &amp; I187 &amp; "';"</f>
        <v>update entity set admitted=57 ,vacancy=125 where name = '觀塘官立小學（秀明道）';</v>
      </c>
    </row>
    <row r="188" spans="1:18" ht="22.5">
      <c r="A188" s="2">
        <v>4804</v>
      </c>
      <c r="B188" s="6" t="s">
        <v>233</v>
      </c>
      <c r="C188" s="6" t="s">
        <v>1173</v>
      </c>
      <c r="D188" s="3">
        <v>69</v>
      </c>
      <c r="E188" t="str">
        <f>VLOOKUP(C188, 自行Original!$A$1:$C$455, 1, FALSE)</f>
        <v>聖公會李兆強小學</v>
      </c>
      <c r="F188">
        <f>VLOOKUP(C188, 自行Original!$A$1:$C$455, 3, FALSE)</f>
        <v>75</v>
      </c>
      <c r="H188" t="str">
        <f>LEFT(A188, 2)</f>
        <v>48</v>
      </c>
      <c r="I188" t="str">
        <f>C188</f>
        <v>聖公會李兆強小學</v>
      </c>
      <c r="J188">
        <f>IF(F188*2/5=CEILING(F188*2/5, 1), F188*2, F188*2-1)</f>
        <v>150</v>
      </c>
      <c r="K188">
        <f>D188</f>
        <v>69</v>
      </c>
      <c r="L188" t="e">
        <f>VLOOKUP(A188, 借位!$A$1:$D$50, 4, FALSE)</f>
        <v>#N/A</v>
      </c>
      <c r="M188">
        <v>0</v>
      </c>
      <c r="N188" t="b">
        <f>IF(J188&gt;(K188+M188), TRUE, 0)</f>
        <v>1</v>
      </c>
      <c r="O188">
        <f>K188+M188</f>
        <v>69</v>
      </c>
      <c r="P188" s="24">
        <f>(J188-O188)/J188*100</f>
        <v>54</v>
      </c>
      <c r="Q188" t="str">
        <f>"update entityscore set admitted=" &amp; O188 &amp; " ,vacancy=" &amp; J188 &amp; " where entityid = (select id from entity where name like '" &amp; I188 &amp; "') and year=2015;"</f>
        <v>update entityscore set admitted=69 ,vacancy=150 where entityid = (select id from entity where name like '聖公會李兆強小學') and year=2015;</v>
      </c>
      <c r="R188" t="str">
        <f>"update entity set admitted=" &amp; O188 &amp; " ,vacancy=" &amp; J188 &amp; " where name = '" &amp; I188 &amp; "';"</f>
        <v>update entity set admitted=69 ,vacancy=150 where name = '聖公會李兆強小學';</v>
      </c>
    </row>
    <row r="189" spans="1:18" ht="33.75">
      <c r="A189" s="2">
        <v>4807</v>
      </c>
      <c r="B189" s="6" t="s">
        <v>236</v>
      </c>
      <c r="C189" s="6" t="s">
        <v>1171</v>
      </c>
      <c r="D189" s="3">
        <v>46</v>
      </c>
      <c r="E189" t="str">
        <f>VLOOKUP(C189, 自行Original!$A$1:$C$455, 1, FALSE)</f>
        <v>聖若翰天主教小學</v>
      </c>
      <c r="F189">
        <f>VLOOKUP(C189, 自行Original!$A$1:$C$455, 3, FALSE)</f>
        <v>50</v>
      </c>
      <c r="H189" t="str">
        <f>LEFT(A189, 2)</f>
        <v>48</v>
      </c>
      <c r="I189" t="str">
        <f>C189</f>
        <v>聖若翰天主教小學</v>
      </c>
      <c r="J189">
        <f>IF(F189*2/5=CEILING(F189*2/5, 1), F189*2, F189*2-1)</f>
        <v>100</v>
      </c>
      <c r="K189">
        <f>D189</f>
        <v>46</v>
      </c>
      <c r="L189" t="e">
        <f>VLOOKUP(A189, 借位!$A$1:$D$50, 4, FALSE)</f>
        <v>#N/A</v>
      </c>
      <c r="M189">
        <v>0</v>
      </c>
      <c r="N189" t="b">
        <f>IF(J189&gt;(K189+M189), TRUE, 0)</f>
        <v>1</v>
      </c>
      <c r="O189">
        <f>K189+M189</f>
        <v>46</v>
      </c>
      <c r="P189" s="24">
        <f>(J189-O189)/J189*100</f>
        <v>54</v>
      </c>
      <c r="Q189" t="str">
        <f>"update entityscore set admitted=" &amp; O189 &amp; " ,vacancy=" &amp; J189 &amp; " where entityid = (select id from entity where name like '" &amp; I189 &amp; "') and year=2015;"</f>
        <v>update entityscore set admitted=46 ,vacancy=100 where entityid = (select id from entity where name like '聖若翰天主教小學') and year=2015;</v>
      </c>
      <c r="R189" t="str">
        <f>"update entity set admitted=" &amp; O189 &amp; " ,vacancy=" &amp; J189 &amp; " where name = '" &amp; I189 &amp; "';"</f>
        <v>update entity set admitted=46 ,vacancy=100 where name = '聖若翰天主教小學';</v>
      </c>
    </row>
    <row r="190" spans="1:18" ht="22.5">
      <c r="A190" s="2">
        <v>4821</v>
      </c>
      <c r="B190" s="6" t="s">
        <v>250</v>
      </c>
      <c r="C190" s="6" t="s">
        <v>1164</v>
      </c>
      <c r="D190" s="3">
        <v>23</v>
      </c>
      <c r="E190" t="str">
        <f>VLOOKUP(C190, 自行Original!$A$1:$C$455, 1, FALSE)</f>
        <v>中華基督教會基法小學</v>
      </c>
      <c r="F190">
        <f>VLOOKUP(C190, 自行Original!$A$1:$C$455, 3, FALSE)</f>
        <v>25</v>
      </c>
      <c r="H190" t="str">
        <f>LEFT(A190, 2)</f>
        <v>48</v>
      </c>
      <c r="I190" t="str">
        <f>C190</f>
        <v>中華基督教會基法小學</v>
      </c>
      <c r="J190">
        <f>IF(F190*2/5=CEILING(F190*2/5, 1), F190*2, F190*2-1)</f>
        <v>50</v>
      </c>
      <c r="K190">
        <f>D190</f>
        <v>23</v>
      </c>
      <c r="L190" t="e">
        <f>VLOOKUP(A190, 借位!$A$1:$D$50, 4, FALSE)</f>
        <v>#N/A</v>
      </c>
      <c r="M190">
        <v>0</v>
      </c>
      <c r="N190" t="b">
        <f>IF(J190&gt;(K190+M190), TRUE, 0)</f>
        <v>1</v>
      </c>
      <c r="O190">
        <f>K190+M190</f>
        <v>23</v>
      </c>
      <c r="P190" s="24">
        <f>(J190-O190)/J190*100</f>
        <v>54</v>
      </c>
      <c r="Q190" t="str">
        <f>"update entityscore set admitted=" &amp; O190 &amp; " ,vacancy=" &amp; J190 &amp; " where entityid = (select id from entity where name like '" &amp; I190 &amp; "') and year=2015;"</f>
        <v>update entityscore set admitted=23 ,vacancy=50 where entityid = (select id from entity where name like '中華基督教會基法小學') and year=2015;</v>
      </c>
      <c r="R190" t="str">
        <f>"update entity set admitted=" &amp; O190 &amp; " ,vacancy=" &amp; J190 &amp; " where name = '" &amp; I190 &amp; "';"</f>
        <v>update entity set admitted=23 ,vacancy=50 where name = '中華基督教會基法小學';</v>
      </c>
    </row>
    <row r="191" spans="1:18" ht="22.5">
      <c r="A191" s="2">
        <v>4818</v>
      </c>
      <c r="B191" s="6" t="s">
        <v>247</v>
      </c>
      <c r="C191" s="6" t="s">
        <v>1178</v>
      </c>
      <c r="D191" s="3">
        <v>58</v>
      </c>
      <c r="E191" t="str">
        <f>VLOOKUP(C191, 自行Original!$A$1:$C$455, 1, FALSE)</f>
        <v>秀明小學</v>
      </c>
      <c r="F191" s="30">
        <f>VLOOKUP(C191, 自行Original!$A$1:$C$455, 3, FALSE)</f>
        <v>63</v>
      </c>
      <c r="H191" t="str">
        <f>LEFT(A191, 2)</f>
        <v>48</v>
      </c>
      <c r="I191" t="str">
        <f>C191</f>
        <v>秀明小學</v>
      </c>
      <c r="J191">
        <f>IF(F191*2/5=CEILING(F191*2/5, 1), F191*2, F191*2-1)</f>
        <v>125</v>
      </c>
      <c r="K191">
        <f>D191</f>
        <v>58</v>
      </c>
      <c r="L191" t="e">
        <f>VLOOKUP(A191, 借位!$A$1:$D$50, 4, FALSE)</f>
        <v>#N/A</v>
      </c>
      <c r="M191">
        <v>0</v>
      </c>
      <c r="N191" t="b">
        <f>IF(J191&gt;(K191+M191), TRUE, 0)</f>
        <v>1</v>
      </c>
      <c r="O191">
        <f>K191+M191</f>
        <v>58</v>
      </c>
      <c r="P191" s="24">
        <f>(J191-O191)/J191*100</f>
        <v>53.6</v>
      </c>
      <c r="Q191" t="str">
        <f>"update entityscore set admitted=" &amp; O191 &amp; " ,vacancy=" &amp; J191 &amp; " where entityid = (select id from entity where name like '" &amp; I191 &amp; "') and year=2015;"</f>
        <v>update entityscore set admitted=58 ,vacancy=125 where entityid = (select id from entity where name like '秀明小學') and year=2015;</v>
      </c>
      <c r="R191" t="str">
        <f>"update entity set admitted=" &amp; O191 &amp; " ,vacancy=" &amp; J191 &amp; " where name = '" &amp; I191 &amp; "';"</f>
        <v>update entity set admitted=58 ,vacancy=125 where name = '秀明小學';</v>
      </c>
    </row>
    <row r="192" spans="1:18" ht="33.75">
      <c r="A192" s="2">
        <v>4819</v>
      </c>
      <c r="B192" s="6" t="s">
        <v>248</v>
      </c>
      <c r="C192" s="6" t="s">
        <v>1180</v>
      </c>
      <c r="D192" s="3">
        <v>56</v>
      </c>
      <c r="E192" t="str">
        <f>VLOOKUP(C192, 自行Original!$A$1:$C$455, 1, FALSE)</f>
        <v>路德會聖馬太學校（秀茂坪）</v>
      </c>
      <c r="F192">
        <f>VLOOKUP(C192, 自行Original!$A$1:$C$455, 3, FALSE)</f>
        <v>60</v>
      </c>
      <c r="H192" t="str">
        <f>LEFT(A192, 2)</f>
        <v>48</v>
      </c>
      <c r="I192" t="str">
        <f>C192</f>
        <v>路德會聖馬太學校（秀茂坪）</v>
      </c>
      <c r="J192">
        <f>IF(F192*2/5=CEILING(F192*2/5, 1), F192*2, F192*2-1)</f>
        <v>120</v>
      </c>
      <c r="K192">
        <f>D192</f>
        <v>56</v>
      </c>
      <c r="L192" t="e">
        <f>VLOOKUP(A192, 借位!$A$1:$D$50, 4, FALSE)</f>
        <v>#N/A</v>
      </c>
      <c r="M192">
        <v>0</v>
      </c>
      <c r="N192" t="b">
        <f>IF(J192&gt;(K192+M192), TRUE, 0)</f>
        <v>1</v>
      </c>
      <c r="O192">
        <f>K192+M192</f>
        <v>56</v>
      </c>
      <c r="P192" s="24">
        <f>(J192-O192)/J192*100</f>
        <v>53.333333333333336</v>
      </c>
      <c r="Q192" t="str">
        <f>"update entityscore set admitted=" &amp; O192 &amp; " ,vacancy=" &amp; J192 &amp; " where entityid = (select id from entity where name like '" &amp; I192 &amp; "') and year=2015;"</f>
        <v>update entityscore set admitted=56 ,vacancy=120 where entityid = (select id from entity where name like '路德會聖馬太學校（秀茂坪）') and year=2015;</v>
      </c>
      <c r="R192" t="str">
        <f>"update entity set admitted=" &amp; O192 &amp; " ,vacancy=" &amp; J192 &amp; " where name = '" &amp; I192 &amp; "';"</f>
        <v>update entity set admitted=56 ,vacancy=120 where name = '路德會聖馬太學校（秀茂坪）';</v>
      </c>
    </row>
    <row r="193" spans="1:18" ht="22.5">
      <c r="A193" s="2">
        <v>4810</v>
      </c>
      <c r="B193" s="6" t="s">
        <v>239</v>
      </c>
      <c r="C193" s="6" t="s">
        <v>1167</v>
      </c>
      <c r="D193" s="3">
        <v>47</v>
      </c>
      <c r="E193" t="str">
        <f>VLOOKUP(C193, 自行Original!$A$1:$C$455, 1, FALSE)</f>
        <v>聖公會基顯小學</v>
      </c>
      <c r="F193">
        <f>VLOOKUP(C193, 自行Original!$A$1:$C$455, 3, FALSE)</f>
        <v>50</v>
      </c>
      <c r="H193" t="str">
        <f>LEFT(A193, 2)</f>
        <v>48</v>
      </c>
      <c r="I193" t="str">
        <f>C193</f>
        <v>聖公會基顯小學</v>
      </c>
      <c r="J193">
        <f>IF(F193*2/5=CEILING(F193*2/5, 1), F193*2, F193*2-1)</f>
        <v>100</v>
      </c>
      <c r="K193">
        <f>D193</f>
        <v>47</v>
      </c>
      <c r="L193" t="e">
        <f>VLOOKUP(A193, 借位!$A$1:$D$50, 4, FALSE)</f>
        <v>#N/A</v>
      </c>
      <c r="M193">
        <v>0</v>
      </c>
      <c r="N193" t="b">
        <f>IF(J193&gt;(K193+M193), TRUE, 0)</f>
        <v>1</v>
      </c>
      <c r="O193">
        <f>K193+M193</f>
        <v>47</v>
      </c>
      <c r="P193" s="24">
        <f>(J193-O193)/J193*100</f>
        <v>53</v>
      </c>
      <c r="Q193" t="str">
        <f>"update entityscore set admitted=" &amp; O193 &amp; " ,vacancy=" &amp; J193 &amp; " where entityid = (select id from entity where name like '" &amp; I193 &amp; "') and year=2015;"</f>
        <v>update entityscore set admitted=47 ,vacancy=100 where entityid = (select id from entity where name like '聖公會基顯小學') and year=2015;</v>
      </c>
      <c r="R193" t="str">
        <f>"update entity set admitted=" &amp; O193 &amp; " ,vacancy=" &amp; J193 &amp; " where name = '" &amp; I193 &amp; "';"</f>
        <v>update entity set admitted=47 ,vacancy=100 where name = '聖公會基顯小學';</v>
      </c>
    </row>
    <row r="194" spans="1:18" ht="33.75">
      <c r="A194" s="2">
        <v>4817</v>
      </c>
      <c r="B194" s="6" t="s">
        <v>246</v>
      </c>
      <c r="C194" s="6" t="s">
        <v>1177</v>
      </c>
      <c r="D194" s="3">
        <v>59</v>
      </c>
      <c r="E194" t="str">
        <f>VLOOKUP(C194, 自行Original!$A$1:$C$455, 1, FALSE)</f>
        <v>基督教聖約教會堅樂小學</v>
      </c>
      <c r="F194">
        <f>VLOOKUP(C194, 自行Original!$A$1:$C$455, 3, FALSE)</f>
        <v>63</v>
      </c>
      <c r="H194" t="str">
        <f>LEFT(A194, 2)</f>
        <v>48</v>
      </c>
      <c r="I194" t="str">
        <f>C194</f>
        <v>基督教聖約教會堅樂小學</v>
      </c>
      <c r="J194">
        <f>IF(F194*2/5=CEILING(F194*2/5, 1), F194*2, F194*2-1)</f>
        <v>125</v>
      </c>
      <c r="K194">
        <f>D194</f>
        <v>59</v>
      </c>
      <c r="L194" t="e">
        <f>VLOOKUP(A194, 借位!$A$1:$D$50, 4, FALSE)</f>
        <v>#N/A</v>
      </c>
      <c r="M194">
        <v>0</v>
      </c>
      <c r="N194" t="b">
        <f>IF(J194&gt;(K194+M194), TRUE, 0)</f>
        <v>1</v>
      </c>
      <c r="O194">
        <f>K194+M194</f>
        <v>59</v>
      </c>
      <c r="P194" s="24">
        <f>(J194-O194)/J194*100</f>
        <v>52.800000000000004</v>
      </c>
      <c r="Q194" t="str">
        <f>"update entityscore set admitted=" &amp; O194 &amp; " ,vacancy=" &amp; J194 &amp; " where entityid = (select id from entity where name like '" &amp; I194 &amp; "') and year=2015;"</f>
        <v>update entityscore set admitted=59 ,vacancy=125 where entityid = (select id from entity where name like '基督教聖約教會堅樂小學') and year=2015;</v>
      </c>
      <c r="R194" t="str">
        <f>"update entity set admitted=" &amp; O194 &amp; " ,vacancy=" &amp; J194 &amp; " where name = '" &amp; I194 &amp; "';"</f>
        <v>update entity set admitted=59 ,vacancy=125 where name = '基督教聖約教會堅樂小學';</v>
      </c>
    </row>
    <row r="195" spans="1:18" ht="22.5">
      <c r="A195" s="2">
        <v>4812</v>
      </c>
      <c r="B195" s="6" t="s">
        <v>241</v>
      </c>
      <c r="C195" s="6" t="s">
        <v>1182</v>
      </c>
      <c r="D195" s="3">
        <v>85</v>
      </c>
      <c r="E195" t="str">
        <f>VLOOKUP(C195, 自行Original!$A$1:$C$455, 1, FALSE)</f>
        <v>聖公會油塘基顯小學</v>
      </c>
      <c r="F195" s="25">
        <f>VLOOKUP(C195, 自行Original!$A$1:$C$455, 3, FALSE)</f>
        <v>90</v>
      </c>
      <c r="H195" t="str">
        <f>LEFT(A195, 2)</f>
        <v>48</v>
      </c>
      <c r="I195" t="str">
        <f>C195</f>
        <v>聖公會油塘基顯小學</v>
      </c>
      <c r="J195">
        <f>IF(F195*2/5=CEILING(F195*2/5, 1), F195*2, F195*2-1)</f>
        <v>180</v>
      </c>
      <c r="K195">
        <f>D195</f>
        <v>85</v>
      </c>
      <c r="L195" t="e">
        <f>VLOOKUP(A195, 借位!$A$1:$D$50, 4, FALSE)</f>
        <v>#N/A</v>
      </c>
      <c r="M195">
        <v>0</v>
      </c>
      <c r="N195" t="b">
        <f>IF(J195&gt;(K195+M195), TRUE, 0)</f>
        <v>1</v>
      </c>
      <c r="O195">
        <f>K195+M195</f>
        <v>85</v>
      </c>
      <c r="P195" s="24">
        <f>(J195-O195)/J195*100</f>
        <v>52.777777777777779</v>
      </c>
      <c r="Q195" t="str">
        <f>"update entityscore set admitted=" &amp; O195 &amp; " ,vacancy=" &amp; J195 &amp; " where entityid = (select id from entity where name like '" &amp; I195 &amp; "') and year=2015;"</f>
        <v>update entityscore set admitted=85 ,vacancy=180 where entityid = (select id from entity where name like '聖公會油塘基顯小學') and year=2015;</v>
      </c>
      <c r="R195" t="str">
        <f>"update entity set admitted=" &amp; O195 &amp; " ,vacancy=" &amp; J195 &amp; " where name = '" &amp; I195 &amp; "';"</f>
        <v>update entity set admitted=85 ,vacancy=180 where name = '聖公會油塘基顯小學';</v>
      </c>
    </row>
    <row r="196" spans="1:18" ht="22.5">
      <c r="A196" s="2">
        <v>4802</v>
      </c>
      <c r="B196" s="6" t="s">
        <v>231</v>
      </c>
      <c r="C196" s="6" t="s">
        <v>1162</v>
      </c>
      <c r="D196" s="3">
        <v>48</v>
      </c>
      <c r="E196" t="str">
        <f>VLOOKUP(C196, 自行Original!$A$1:$C$455, 1, FALSE)</f>
        <v>觀塘官立小學</v>
      </c>
      <c r="F196" s="30">
        <f>VLOOKUP(C196, 自行Original!$A$1:$C$455, 3, FALSE)</f>
        <v>50</v>
      </c>
      <c r="H196" t="str">
        <f>LEFT(A196, 2)</f>
        <v>48</v>
      </c>
      <c r="I196" t="str">
        <f>C196</f>
        <v>觀塘官立小學</v>
      </c>
      <c r="J196">
        <f>IF(F196*2/5=CEILING(F196*2/5, 1), F196*2, F196*2-1)</f>
        <v>100</v>
      </c>
      <c r="K196">
        <f>D196</f>
        <v>48</v>
      </c>
      <c r="L196" t="e">
        <f>VLOOKUP(A196, 借位!$A$1:$D$50, 4, FALSE)</f>
        <v>#N/A</v>
      </c>
      <c r="M196">
        <v>0</v>
      </c>
      <c r="N196" t="b">
        <f>IF(J196&gt;(K196+M196), TRUE, 0)</f>
        <v>1</v>
      </c>
      <c r="O196">
        <f>K196+M196</f>
        <v>48</v>
      </c>
      <c r="P196" s="24">
        <f>(J196-O196)/J196*100</f>
        <v>52</v>
      </c>
      <c r="Q196" t="str">
        <f>"update entityscore set admitted=" &amp; O196 &amp; " ,vacancy=" &amp; J196 &amp; " where entityid = (select id from entity where name like '" &amp; I196 &amp; "') and year=2015;"</f>
        <v>update entityscore set admitted=48 ,vacancy=100 where entityid = (select id from entity where name like '觀塘官立小學') and year=2015;</v>
      </c>
      <c r="R196" t="str">
        <f>"update entity set admitted=" &amp; O196 &amp; " ,vacancy=" &amp; J196 &amp; " where name = '" &amp; I196 &amp; "';"</f>
        <v>update entity set admitted=48 ,vacancy=100 where name = '觀塘官立小學';</v>
      </c>
    </row>
    <row r="197" spans="1:18" ht="66">
      <c r="A197" s="2">
        <v>4814</v>
      </c>
      <c r="B197" s="6" t="s">
        <v>243</v>
      </c>
      <c r="C197" s="6" t="s">
        <v>1454</v>
      </c>
      <c r="D197" s="3">
        <v>62</v>
      </c>
      <c r="E197" t="e">
        <f>VLOOKUP(C197, 自行Original!$A$1:$C$455, 1, FALSE)</f>
        <v>#N/A</v>
      </c>
      <c r="F197" s="18">
        <v>63</v>
      </c>
      <c r="H197" t="str">
        <f>LEFT(A197, 2)</f>
        <v>48</v>
      </c>
      <c r="I197" t="str">
        <f>C197</f>
        <v xml:space="preserve">香港道教聯合會圓玄學院陳呂重德紀念學校
</v>
      </c>
      <c r="J197">
        <f>IF(F197*2/5=CEILING(F197*2/5, 1), F197*2, F197*2-1)</f>
        <v>125</v>
      </c>
      <c r="K197">
        <f>D197</f>
        <v>62</v>
      </c>
      <c r="L197" t="e">
        <f>VLOOKUP(A197, 借位!$A$1:$D$50, 4, FALSE)</f>
        <v>#N/A</v>
      </c>
      <c r="M197">
        <v>0</v>
      </c>
      <c r="N197" t="b">
        <f>IF(J197&gt;(K197+M197), TRUE, 0)</f>
        <v>1</v>
      </c>
      <c r="O197">
        <f>K197+M197</f>
        <v>62</v>
      </c>
      <c r="P197" s="24">
        <f>(J197-O197)/J197*100</f>
        <v>50.4</v>
      </c>
      <c r="Q197" t="str">
        <f>"update entityscore set admitted=" &amp; O197 &amp; " ,vacancy=" &amp; J197 &amp; " where entityid = (select id from entity where name like '" &amp; I197 &amp; "') and year=2015;"</f>
        <v>update entityscore set admitted=62 ,vacancy=125 where entityid = (select id from entity where name like '香港道教聯合會圓玄學院陳呂重德紀念學校
') and year=2015;</v>
      </c>
      <c r="R197" t="str">
        <f>"update entity set admitted=" &amp; O197 &amp; " ,vacancy=" &amp; J197 &amp; " where name = '" &amp; I197 &amp; "';"</f>
        <v>update entity set admitted=62 ,vacancy=125 where name = '香港道教聯合會圓玄學院陳呂重德紀念學校
';</v>
      </c>
    </row>
    <row r="198" spans="1:18" ht="22.5">
      <c r="A198" s="2">
        <v>4822</v>
      </c>
      <c r="B198" s="6" t="s">
        <v>251</v>
      </c>
      <c r="C198" s="6" t="s">
        <v>1170</v>
      </c>
      <c r="D198" s="3">
        <v>62</v>
      </c>
      <c r="E198" t="str">
        <f>VLOOKUP(C198, 自行Original!$A$1:$C$455, 1, FALSE)</f>
        <v>聖安當小學</v>
      </c>
      <c r="F198">
        <f>VLOOKUP(C198, 自行Original!$A$1:$C$455, 3, FALSE)</f>
        <v>63</v>
      </c>
      <c r="H198" t="str">
        <f>LEFT(A198, 2)</f>
        <v>48</v>
      </c>
      <c r="I198" t="str">
        <f>C198</f>
        <v>聖安當小學</v>
      </c>
      <c r="J198">
        <f>IF(F198*2/5=CEILING(F198*2/5, 1), F198*2, F198*2-1)</f>
        <v>125</v>
      </c>
      <c r="K198">
        <f>D198</f>
        <v>62</v>
      </c>
      <c r="L198" t="e">
        <f>VLOOKUP(A198, 借位!$A$1:$D$50, 4, FALSE)</f>
        <v>#N/A</v>
      </c>
      <c r="M198">
        <v>0</v>
      </c>
      <c r="N198" t="b">
        <f>IF(J198&gt;(K198+M198), TRUE, 0)</f>
        <v>1</v>
      </c>
      <c r="O198">
        <f>K198+M198</f>
        <v>62</v>
      </c>
      <c r="P198" s="24">
        <f>(J198-O198)/J198*100</f>
        <v>50.4</v>
      </c>
      <c r="Q198" t="str">
        <f>"update entityscore set admitted=" &amp; O198 &amp; " ,vacancy=" &amp; J198 &amp; " where entityid = (select id from entity where name like '" &amp; I198 &amp; "') and year=2015;"</f>
        <v>update entityscore set admitted=62 ,vacancy=125 where entityid = (select id from entity where name like '聖安當小學') and year=2015;</v>
      </c>
      <c r="R198" t="str">
        <f>"update entity set admitted=" &amp; O198 &amp; " ,vacancy=" &amp; J198 &amp; " where name = '" &amp; I198 &amp; "';"</f>
        <v>update entity set admitted=62 ,vacancy=125 where name = '聖安當小學';</v>
      </c>
    </row>
    <row r="199" spans="1:18" ht="22.5">
      <c r="A199" s="2">
        <v>4809</v>
      </c>
      <c r="B199" s="6" t="s">
        <v>238</v>
      </c>
      <c r="C199" s="6" t="s">
        <v>1168</v>
      </c>
      <c r="D199" s="3">
        <v>60</v>
      </c>
      <c r="E199" t="str">
        <f>VLOOKUP(C199, 自行Original!$A$1:$C$455, 1, FALSE)</f>
        <v>聖公會基樂小學</v>
      </c>
      <c r="F199">
        <f>VLOOKUP(C199, 自行Original!$A$1:$C$455, 3, FALSE)</f>
        <v>60</v>
      </c>
      <c r="H199" t="str">
        <f>LEFT(A199, 2)</f>
        <v>48</v>
      </c>
      <c r="I199" t="str">
        <f>C199</f>
        <v>聖公會基樂小學</v>
      </c>
      <c r="J199">
        <f>IF(F199*2/5=CEILING(F199*2/5, 1), F199*2, F199*2-1)</f>
        <v>120</v>
      </c>
      <c r="K199">
        <f>D199</f>
        <v>60</v>
      </c>
      <c r="L199" t="e">
        <f>VLOOKUP(A199, 借位!$A$1:$D$50, 4, FALSE)</f>
        <v>#N/A</v>
      </c>
      <c r="M199">
        <v>0</v>
      </c>
      <c r="N199" t="b">
        <f>IF(J199&gt;(K199+M199), TRUE, 0)</f>
        <v>1</v>
      </c>
      <c r="O199">
        <f>K199+M199</f>
        <v>60</v>
      </c>
      <c r="P199" s="24">
        <f>(J199-O199)/J199*100</f>
        <v>50</v>
      </c>
      <c r="Q199" t="str">
        <f>"update entityscore set admitted=" &amp; O199 &amp; " ,vacancy=" &amp; J199 &amp; " where entityid = (select id from entity where name like '" &amp; I199 &amp; "') and year=2015;"</f>
        <v>update entityscore set admitted=60 ,vacancy=120 where entityid = (select id from entity where name like '聖公會基樂小學') and year=2015;</v>
      </c>
      <c r="R199" t="str">
        <f>"update entity set admitted=" &amp; O199 &amp; " ,vacancy=" &amp; J199 &amp; " where name = '" &amp; I199 &amp; "';"</f>
        <v>update entity set admitted=60 ,vacancy=120 where name = '聖公會基樂小學';</v>
      </c>
    </row>
    <row r="200" spans="1:18" ht="22.5">
      <c r="A200" s="2">
        <v>4816</v>
      </c>
      <c r="B200" s="6" t="s">
        <v>245</v>
      </c>
      <c r="C200" s="6" t="s">
        <v>1179</v>
      </c>
      <c r="D200" s="3">
        <v>50</v>
      </c>
      <c r="E200" t="str">
        <f>VLOOKUP(C200, 自行Original!$A$1:$C$455, 1, FALSE)</f>
        <v>樂華天主教小學</v>
      </c>
      <c r="F200">
        <f>VLOOKUP(C200, 自行Original!$A$1:$C$455, 3, FALSE)</f>
        <v>50</v>
      </c>
      <c r="H200" t="str">
        <f>LEFT(A200, 2)</f>
        <v>48</v>
      </c>
      <c r="I200" t="str">
        <f>C200</f>
        <v>樂華天主教小學</v>
      </c>
      <c r="J200">
        <f>IF(F200*2/5=CEILING(F200*2/5, 1), F200*2, F200*2-1)</f>
        <v>100</v>
      </c>
      <c r="K200">
        <f>D200</f>
        <v>50</v>
      </c>
      <c r="L200" t="e">
        <f>VLOOKUP(A200, 借位!$A$1:$D$50, 4, FALSE)</f>
        <v>#N/A</v>
      </c>
      <c r="M200">
        <v>0</v>
      </c>
      <c r="N200" t="b">
        <f>IF(J200&gt;(K200+M200), TRUE, 0)</f>
        <v>1</v>
      </c>
      <c r="O200">
        <f>K200+M200</f>
        <v>50</v>
      </c>
      <c r="P200" s="24">
        <f>(J200-O200)/J200*100</f>
        <v>50</v>
      </c>
      <c r="Q200" t="str">
        <f>"update entityscore set admitted=" &amp; O200 &amp; " ,vacancy=" &amp; J200 &amp; " where entityid = (select id from entity where name like '" &amp; I200 &amp; "') and year=2015;"</f>
        <v>update entityscore set admitted=50 ,vacancy=100 where entityid = (select id from entity where name like '樂華天主教小學') and year=2015;</v>
      </c>
      <c r="R200" t="str">
        <f>"update entity set admitted=" &amp; O200 &amp; " ,vacancy=" &amp; J200 &amp; " where name = '" &amp; I200 &amp; "';"</f>
        <v>update entity set admitted=50 ,vacancy=100 where name = '樂華天主教小學';</v>
      </c>
    </row>
    <row r="201" spans="1:18" ht="22.5">
      <c r="A201" s="2">
        <v>4823</v>
      </c>
      <c r="B201" s="6" t="s">
        <v>252</v>
      </c>
      <c r="C201" s="6" t="s">
        <v>1163</v>
      </c>
      <c r="D201" s="3">
        <v>50</v>
      </c>
      <c r="E201" t="str">
        <f>VLOOKUP(C201, 自行Original!$A$1:$C$455, 1, FALSE)</f>
        <v>天主教佑華小學</v>
      </c>
      <c r="F201">
        <f>VLOOKUP(C201, 自行Original!$A$1:$C$455, 3, FALSE)</f>
        <v>50</v>
      </c>
      <c r="H201" t="str">
        <f>LEFT(A201, 2)</f>
        <v>48</v>
      </c>
      <c r="I201" t="str">
        <f>C201</f>
        <v>天主教佑華小學</v>
      </c>
      <c r="J201">
        <f>IF(F201*2/5=CEILING(F201*2/5, 1), F201*2, F201*2-1)</f>
        <v>100</v>
      </c>
      <c r="K201">
        <f>D201</f>
        <v>50</v>
      </c>
      <c r="L201" t="e">
        <f>VLOOKUP(A201, 借位!$A$1:$D$50, 4, FALSE)</f>
        <v>#N/A</v>
      </c>
      <c r="M201">
        <v>0</v>
      </c>
      <c r="N201" t="b">
        <f>IF(J201&gt;(K201+M201), TRUE, 0)</f>
        <v>1</v>
      </c>
      <c r="O201">
        <f>K201+M201</f>
        <v>50</v>
      </c>
      <c r="P201" s="24">
        <f>(J201-O201)/J201*100</f>
        <v>50</v>
      </c>
      <c r="Q201" t="str">
        <f>"update entityscore set admitted=" &amp; O201 &amp; " ,vacancy=" &amp; J201 &amp; " where entityid = (select id from entity where name like '" &amp; I201 &amp; "') and year=2015;"</f>
        <v>update entityscore set admitted=50 ,vacancy=100 where entityid = (select id from entity where name like '天主教佑華小學') and year=2015;</v>
      </c>
      <c r="R201" t="str">
        <f>"update entity set admitted=" &amp; O201 &amp; " ,vacancy=" &amp; J201 &amp; " where name = '" &amp; I201 &amp; "';"</f>
        <v>update entity set admitted=50 ,vacancy=100 where name = '天主教佑華小學';</v>
      </c>
    </row>
    <row r="202" spans="1:18" ht="22.5">
      <c r="A202" s="2">
        <v>4820</v>
      </c>
      <c r="B202" s="6" t="s">
        <v>249</v>
      </c>
      <c r="C202" s="6" t="s">
        <v>1169</v>
      </c>
      <c r="D202" s="3">
        <v>68</v>
      </c>
      <c r="E202" t="str">
        <f>VLOOKUP(C202, 自行Original!$A$1:$C$455, 1, FALSE)</f>
        <v>秀茂坪天主教小學</v>
      </c>
      <c r="F202">
        <f>VLOOKUP(C202, 自行Original!$A$1:$C$455, 3, FALSE)</f>
        <v>63</v>
      </c>
      <c r="H202" t="str">
        <f>LEFT(A202, 2)</f>
        <v>48</v>
      </c>
      <c r="I202" t="str">
        <f>C202</f>
        <v>秀茂坪天主教小學</v>
      </c>
      <c r="J202">
        <f>IF(F202*2/5=CEILING(F202*2/5, 1), F202*2, F202*2-1)</f>
        <v>125</v>
      </c>
      <c r="K202">
        <f>D202</f>
        <v>68</v>
      </c>
      <c r="L202" t="e">
        <f>VLOOKUP(A202, 借位!$A$1:$D$50, 4, FALSE)</f>
        <v>#N/A</v>
      </c>
      <c r="M202">
        <v>0</v>
      </c>
      <c r="N202" t="b">
        <f>IF(J202&gt;(K202+M202), TRUE, 0)</f>
        <v>1</v>
      </c>
      <c r="O202">
        <f>K202+M202</f>
        <v>68</v>
      </c>
      <c r="P202" s="24">
        <f>(J202-O202)/J202*100</f>
        <v>45.6</v>
      </c>
      <c r="Q202" t="str">
        <f>"update entityscore set admitted=" &amp; O202 &amp; " ,vacancy=" &amp; J202 &amp; " where entityid = (select id from entity where name like '" &amp; I202 &amp; "') and year=2015;"</f>
        <v>update entityscore set admitted=68 ,vacancy=125 where entityid = (select id from entity where name like '秀茂坪天主教小學') and year=2015;</v>
      </c>
      <c r="R202" t="str">
        <f>"update entity set admitted=" &amp; O202 &amp; " ,vacancy=" &amp; J202 &amp; " where name = '" &amp; I202 &amp; "';"</f>
        <v>update entity set admitted=68 ,vacancy=125 where name = '秀茂坪天主教小學';</v>
      </c>
    </row>
    <row r="203" spans="1:18" ht="22.5">
      <c r="A203" s="2">
        <v>4806</v>
      </c>
      <c r="B203" s="6" t="s">
        <v>235</v>
      </c>
      <c r="C203" s="6" t="s">
        <v>1166</v>
      </c>
      <c r="D203" s="3">
        <v>87</v>
      </c>
      <c r="E203" t="str">
        <f>VLOOKUP(C203, 自行Original!$A$1:$C$455, 1, FALSE)</f>
        <v>閩僑小學</v>
      </c>
      <c r="F203">
        <f>VLOOKUP(C203, 自行Original!$A$1:$C$455, 3, FALSE)</f>
        <v>50</v>
      </c>
      <c r="H203" t="str">
        <f>LEFT(A203, 2)</f>
        <v>48</v>
      </c>
      <c r="I203" t="str">
        <f>C203</f>
        <v>閩僑小學</v>
      </c>
      <c r="J203">
        <f>IF(F203*2/5=CEILING(F203*2/5, 1), F203*2, F203*2-1)</f>
        <v>100</v>
      </c>
      <c r="K203">
        <f>D203</f>
        <v>87</v>
      </c>
      <c r="L203" t="e">
        <f>VLOOKUP(A203, 借位!$A$1:$D$50, 4, FALSE)</f>
        <v>#N/A</v>
      </c>
      <c r="M203">
        <v>0</v>
      </c>
      <c r="N203" t="b">
        <f>IF(J203&gt;(K203+M203), TRUE, 0)</f>
        <v>1</v>
      </c>
      <c r="O203">
        <f>K203+M203</f>
        <v>87</v>
      </c>
      <c r="P203" s="24">
        <f>(J203-O203)/J203*100</f>
        <v>13</v>
      </c>
      <c r="Q203" t="str">
        <f>"update entityscore set admitted=" &amp; O203 &amp; " ,vacancy=" &amp; J203 &amp; " where entityid = (select id from entity where name like '" &amp; I203 &amp; "') and year=2015;"</f>
        <v>update entityscore set admitted=87 ,vacancy=100 where entityid = (select id from entity where name like '閩僑小學') and year=2015;</v>
      </c>
      <c r="R203" t="str">
        <f>"update entity set admitted=" &amp; O203 &amp; " ,vacancy=" &amp; J203 &amp; " where name = '" &amp; I203 &amp; "';"</f>
        <v>update entity set admitted=87 ,vacancy=100 where name = '閩僑小學';</v>
      </c>
    </row>
    <row r="204" spans="1:18" ht="22.5">
      <c r="A204" s="2">
        <v>4808</v>
      </c>
      <c r="B204" s="6" t="s">
        <v>237</v>
      </c>
      <c r="C204" s="6" t="s">
        <v>1165</v>
      </c>
      <c r="D204" s="3">
        <v>138</v>
      </c>
      <c r="E204" t="str">
        <f>VLOOKUP(C204, 自行Original!$A$1:$C$455, 1, FALSE)</f>
        <v>樂善堂楊仲明學校</v>
      </c>
      <c r="F204">
        <f>VLOOKUP(C204, 自行Original!$A$1:$C$455, 3, FALSE)</f>
        <v>75</v>
      </c>
      <c r="H204" t="str">
        <f>LEFT(A204, 2)</f>
        <v>48</v>
      </c>
      <c r="I204" t="str">
        <f>C204</f>
        <v>樂善堂楊仲明學校</v>
      </c>
      <c r="J204">
        <f>IF(F204*2/5=CEILING(F204*2/5, 1), F204*2, F204*2-1)</f>
        <v>150</v>
      </c>
      <c r="K204">
        <f>D204</f>
        <v>138</v>
      </c>
      <c r="L204" t="e">
        <f>VLOOKUP(A204, 借位!$A$1:$D$50, 4, FALSE)</f>
        <v>#N/A</v>
      </c>
      <c r="M204">
        <v>0</v>
      </c>
      <c r="N204" t="b">
        <f>IF(J204&gt;(K204+M204), TRUE, 0)</f>
        <v>1</v>
      </c>
      <c r="O204">
        <f>K204+M204</f>
        <v>138</v>
      </c>
      <c r="P204" s="24">
        <f>(J204-O204)/J204*100</f>
        <v>8</v>
      </c>
      <c r="Q204" t="str">
        <f>"update entityscore set admitted=" &amp; O204 &amp; " ,vacancy=" &amp; J204 &amp; " where entityid = (select id from entity where name like '" &amp; I204 &amp; "') and year=2015;"</f>
        <v>update entityscore set admitted=138 ,vacancy=150 where entityid = (select id from entity where name like '樂善堂楊仲明學校') and year=2015;</v>
      </c>
      <c r="R204" t="str">
        <f>"update entity set admitted=" &amp; O204 &amp; " ,vacancy=" &amp; J204 &amp; " where name = '" &amp; I204 &amp; "';"</f>
        <v>update entity set admitted=138 ,vacancy=150 where name = '樂善堂楊仲明學校';</v>
      </c>
    </row>
    <row r="205" spans="1:18" ht="22.5">
      <c r="A205" s="2">
        <v>6201</v>
      </c>
      <c r="B205" s="6" t="s">
        <v>264</v>
      </c>
      <c r="C205" s="6" t="s">
        <v>1192</v>
      </c>
      <c r="D205" s="3">
        <v>10</v>
      </c>
      <c r="E205" t="str">
        <f>VLOOKUP(C205, 自行Original!$A$1:$C$455, 1, FALSE)</f>
        <v>靈光小學</v>
      </c>
      <c r="F205">
        <f>VLOOKUP(C205, 自行Original!$A$1:$C$455, 3, FALSE)</f>
        <v>13</v>
      </c>
      <c r="H205" t="str">
        <f>LEFT(A205, 2)</f>
        <v>62</v>
      </c>
      <c r="I205" t="str">
        <f>C205</f>
        <v>靈光小學</v>
      </c>
      <c r="J205">
        <f>IF(F205*2/5=CEILING(F205*2/5, 1), F205*2, F205*2-1)</f>
        <v>25</v>
      </c>
      <c r="K205">
        <f>D205</f>
        <v>10</v>
      </c>
      <c r="L205" t="e">
        <f>VLOOKUP(A205, 借位!$A$1:$D$50, 4, FALSE)</f>
        <v>#N/A</v>
      </c>
      <c r="M205">
        <v>0</v>
      </c>
      <c r="N205" t="b">
        <f>IF(J205&gt;(K205+M205), TRUE, 0)</f>
        <v>1</v>
      </c>
      <c r="O205">
        <f>K205+M205</f>
        <v>10</v>
      </c>
      <c r="P205" s="24">
        <f>(J205-O205)/J205*100</f>
        <v>60</v>
      </c>
      <c r="Q205" t="str">
        <f>"update entityscore set admitted=" &amp; O205 &amp; " ,vacancy=" &amp; J205 &amp; " where entityid = (select id from entity where name like '" &amp; I205 &amp; "') and year=2015;"</f>
        <v>update entityscore set admitted=10 ,vacancy=25 where entityid = (select id from entity where name like '靈光小學') and year=2015;</v>
      </c>
      <c r="R205" t="str">
        <f>"update entity set admitted=" &amp; O205 &amp; " ,vacancy=" &amp; J205 &amp; " where name = '" &amp; I205 &amp; "';"</f>
        <v>update entity set admitted=10 ,vacancy=25 where name = '靈光小學';</v>
      </c>
    </row>
    <row r="206" spans="1:18" ht="21.75">
      <c r="A206" s="2">
        <v>6210</v>
      </c>
      <c r="B206" s="6" t="s">
        <v>273</v>
      </c>
      <c r="C206" s="6" t="s">
        <v>988</v>
      </c>
      <c r="D206" s="3">
        <v>24</v>
      </c>
      <c r="E206" t="str">
        <f>VLOOKUP(C206, 自行Original!$A$1:$C$455, 1, FALSE)</f>
        <v xml:space="preserve">天佑小學
</v>
      </c>
      <c r="F206">
        <f>VLOOKUP(C206, 自行Original!$A$1:$C$455, 3, FALSE)</f>
        <v>30</v>
      </c>
      <c r="H206" t="str">
        <f>LEFT(A206, 2)</f>
        <v>62</v>
      </c>
      <c r="I206" t="str">
        <f>C206</f>
        <v xml:space="preserve">天佑小學
</v>
      </c>
      <c r="J206">
        <f>IF(F206*2/5=CEILING(F206*2/5, 1), F206*2, F206*2-1)</f>
        <v>60</v>
      </c>
      <c r="K206">
        <f>D206</f>
        <v>24</v>
      </c>
      <c r="L206" t="e">
        <f>VLOOKUP(A206, 借位!$A$1:$D$50, 4, FALSE)</f>
        <v>#N/A</v>
      </c>
      <c r="M206">
        <v>0</v>
      </c>
      <c r="N206" t="b">
        <f>IF(J206&gt;(K206+M206), TRUE, 0)</f>
        <v>1</v>
      </c>
      <c r="O206">
        <f>K206+M206</f>
        <v>24</v>
      </c>
      <c r="P206" s="24">
        <f>(J206-O206)/J206*100</f>
        <v>60</v>
      </c>
      <c r="Q206" t="str">
        <f>"update entityscore set admitted=" &amp; O206 &amp; " ,vacancy=" &amp; J206 &amp; " where entityid = (select id from entity where name like '" &amp; I206 &amp; "') and year=2015;"</f>
        <v>update entityscore set admitted=24 ,vacancy=60 where entityid = (select id from entity where name like '天佑小學
') and year=2015;</v>
      </c>
      <c r="R206" t="str">
        <f>"update entity set admitted=" &amp; O206 &amp; " ,vacancy=" &amp; J206 &amp; " where name = '" &amp; I206 &amp; "';"</f>
        <v>update entity set admitted=24 ,vacancy=60 where name = '天佑小學
';</v>
      </c>
    </row>
    <row r="207" spans="1:18" ht="22.5">
      <c r="A207" s="2">
        <v>6215</v>
      </c>
      <c r="B207" s="6" t="s">
        <v>278</v>
      </c>
      <c r="C207" s="6" t="s">
        <v>1193</v>
      </c>
      <c r="D207" s="3">
        <v>52</v>
      </c>
      <c r="E207" t="str">
        <f>VLOOKUP(C207, 自行Original!$A$1:$C$455, 1, FALSE)</f>
        <v>海壩街官立小學</v>
      </c>
      <c r="F207">
        <f>VLOOKUP(C207, 自行Original!$A$1:$C$455, 3, FALSE)</f>
        <v>63</v>
      </c>
      <c r="H207" t="str">
        <f>LEFT(A207, 2)</f>
        <v>62</v>
      </c>
      <c r="I207" t="str">
        <f>C207</f>
        <v>海壩街官立小學</v>
      </c>
      <c r="J207">
        <f>IF(F207*2/5=CEILING(F207*2/5, 1), F207*2, F207*2-1)</f>
        <v>125</v>
      </c>
      <c r="K207">
        <f>D207</f>
        <v>52</v>
      </c>
      <c r="L207" t="e">
        <f>VLOOKUP(A207, 借位!$A$1:$D$50, 4, FALSE)</f>
        <v>#N/A</v>
      </c>
      <c r="M207">
        <v>0</v>
      </c>
      <c r="N207" t="b">
        <f>IF(J207&gt;(K207+M207), TRUE, 0)</f>
        <v>1</v>
      </c>
      <c r="O207">
        <f>K207+M207</f>
        <v>52</v>
      </c>
      <c r="P207" s="24">
        <f>(J207-O207)/J207*100</f>
        <v>58.4</v>
      </c>
      <c r="Q207" t="str">
        <f>"update entityscore set admitted=" &amp; O207 &amp; " ,vacancy=" &amp; J207 &amp; " where entityid = (select id from entity where name like '" &amp; I207 &amp; "') and year=2015;"</f>
        <v>update entityscore set admitted=52 ,vacancy=125 where entityid = (select id from entity where name like '海壩街官立小學') and year=2015;</v>
      </c>
      <c r="R207" t="str">
        <f>"update entity set admitted=" &amp; O207 &amp; " ,vacancy=" &amp; J207 &amp; " where name = '" &amp; I207 &amp; "';"</f>
        <v>update entity set admitted=52 ,vacancy=125 where name = '海壩街官立小學';</v>
      </c>
    </row>
    <row r="208" spans="1:18">
      <c r="A208" s="2">
        <v>6203</v>
      </c>
      <c r="B208" s="9" t="s">
        <v>266</v>
      </c>
      <c r="C208" s="9" t="s">
        <v>1199</v>
      </c>
      <c r="D208" s="3">
        <v>63</v>
      </c>
      <c r="E208" t="str">
        <f>VLOOKUP(C208, 自行Original!$A$1:$C$455, 1, FALSE)</f>
        <v>中華基督教會基慧小學（馬灣）</v>
      </c>
      <c r="F208">
        <f>VLOOKUP(C208, 自行Original!$A$1:$C$455, 3, FALSE)</f>
        <v>75</v>
      </c>
      <c r="H208" t="str">
        <f>LEFT(A208, 2)</f>
        <v>62</v>
      </c>
      <c r="I208" t="str">
        <f>C208</f>
        <v>中華基督教會基慧小學（馬灣）</v>
      </c>
      <c r="J208">
        <f>IF(F208*2/5=CEILING(F208*2/5, 1), F208*2, F208*2-1)</f>
        <v>150</v>
      </c>
      <c r="K208">
        <f>D208</f>
        <v>63</v>
      </c>
      <c r="L208" t="e">
        <f>VLOOKUP(A208, 借位!$A$1:$D$50, 4, FALSE)</f>
        <v>#N/A</v>
      </c>
      <c r="M208">
        <v>0</v>
      </c>
      <c r="N208" t="b">
        <f>IF(J208&gt;(K208+M208), TRUE, 0)</f>
        <v>1</v>
      </c>
      <c r="O208">
        <f>K208+M208</f>
        <v>63</v>
      </c>
      <c r="P208" s="24">
        <f>(J208-O208)/J208*100</f>
        <v>57.999999999999993</v>
      </c>
      <c r="Q208" t="str">
        <f>"update entityscore set admitted=" &amp; O208 &amp; " ,vacancy=" &amp; J208 &amp; " where entityid = (select id from entity where name like '" &amp; I208 &amp; "') and year=2015;"</f>
        <v>update entityscore set admitted=63 ,vacancy=150 where entityid = (select id from entity where name like '中華基督教會基慧小學（馬灣）') and year=2015;</v>
      </c>
      <c r="R208" t="str">
        <f>"update entity set admitted=" &amp; O208 &amp; " ,vacancy=" &amp; J208 &amp; " where name = '" &amp; I208 &amp; "';"</f>
        <v>update entity set admitted=63 ,vacancy=150 where name = '中華基督教會基慧小學（馬灣）';</v>
      </c>
    </row>
    <row r="209" spans="1:18" ht="22.5">
      <c r="A209" s="2">
        <v>6217</v>
      </c>
      <c r="B209" s="6" t="s">
        <v>280</v>
      </c>
      <c r="C209" s="6" t="s">
        <v>1187</v>
      </c>
      <c r="D209" s="3">
        <v>38</v>
      </c>
      <c r="E209" t="str">
        <f>VLOOKUP(C209, 自行Original!$A$1:$C$455, 1, FALSE)</f>
        <v>荃灣天主教小學</v>
      </c>
      <c r="F209">
        <f>VLOOKUP(C209, 自行Original!$A$1:$C$455, 3, FALSE)</f>
        <v>45</v>
      </c>
      <c r="H209" t="str">
        <f>LEFT(A209, 2)</f>
        <v>62</v>
      </c>
      <c r="I209" t="str">
        <f>C209</f>
        <v>荃灣天主教小學</v>
      </c>
      <c r="J209">
        <f>IF(F209*2/5=CEILING(F209*2/5, 1), F209*2, F209*2-1)</f>
        <v>90</v>
      </c>
      <c r="K209">
        <f>D209</f>
        <v>38</v>
      </c>
      <c r="L209" t="e">
        <f>VLOOKUP(A209, 借位!$A$1:$D$50, 4, FALSE)</f>
        <v>#N/A</v>
      </c>
      <c r="M209">
        <v>0</v>
      </c>
      <c r="N209" t="b">
        <f>IF(J209&gt;(K209+M209), TRUE, 0)</f>
        <v>1</v>
      </c>
      <c r="O209">
        <f>K209+M209</f>
        <v>38</v>
      </c>
      <c r="P209" s="24">
        <f>(J209-O209)/J209*100</f>
        <v>57.777777777777771</v>
      </c>
      <c r="Q209" t="str">
        <f>"update entityscore set admitted=" &amp; O209 &amp; " ,vacancy=" &amp; J209 &amp; " where entityid = (select id from entity where name like '" &amp; I209 &amp; "') and year=2015;"</f>
        <v>update entityscore set admitted=38 ,vacancy=90 where entityid = (select id from entity where name like '荃灣天主教小學') and year=2015;</v>
      </c>
      <c r="R209" t="str">
        <f>"update entity set admitted=" &amp; O209 &amp; " ,vacancy=" &amp; J209 &amp; " where name = '" &amp; I209 &amp; "';"</f>
        <v>update entity set admitted=38 ,vacancy=90 where name = '荃灣天主教小學';</v>
      </c>
    </row>
    <row r="210" spans="1:18" ht="33.75">
      <c r="A210" s="2">
        <v>6213</v>
      </c>
      <c r="B210" s="6" t="s">
        <v>276</v>
      </c>
      <c r="C210" s="6" t="s">
        <v>1196</v>
      </c>
      <c r="D210" s="3">
        <v>67</v>
      </c>
      <c r="E210" t="str">
        <f>VLOOKUP(C210, 自行Original!$A$1:$C$455, 1, FALSE)</f>
        <v>香港浸信會聯會小學</v>
      </c>
      <c r="F210">
        <f>VLOOKUP(C210, 自行Original!$A$1:$C$455, 3, FALSE)</f>
        <v>75</v>
      </c>
      <c r="H210" t="str">
        <f>LEFT(A210, 2)</f>
        <v>62</v>
      </c>
      <c r="I210" t="str">
        <f>C210</f>
        <v>香港浸信會聯會小學</v>
      </c>
      <c r="J210">
        <f>IF(F210*2/5=CEILING(F210*2/5, 1), F210*2, F210*2-1)</f>
        <v>150</v>
      </c>
      <c r="K210">
        <f>D210</f>
        <v>67</v>
      </c>
      <c r="L210" t="e">
        <f>VLOOKUP(A210, 借位!$A$1:$D$50, 4, FALSE)</f>
        <v>#N/A</v>
      </c>
      <c r="M210">
        <v>0</v>
      </c>
      <c r="N210" t="b">
        <f>IF(J210&gt;(K210+M210), TRUE, 0)</f>
        <v>1</v>
      </c>
      <c r="O210">
        <f>K210+M210</f>
        <v>67</v>
      </c>
      <c r="P210" s="24">
        <f>(J210-O210)/J210*100</f>
        <v>55.333333333333336</v>
      </c>
      <c r="Q210" t="str">
        <f>"update entityscore set admitted=" &amp; O210 &amp; " ,vacancy=" &amp; J210 &amp; " where entityid = (select id from entity where name like '" &amp; I210 &amp; "') and year=2015;"</f>
        <v>update entityscore set admitted=67 ,vacancy=150 where entityid = (select id from entity where name like '香港浸信會聯會小學') and year=2015;</v>
      </c>
      <c r="R210" t="str">
        <f>"update entity set admitted=" &amp; O210 &amp; " ,vacancy=" &amp; J210 &amp; " where name = '" &amp; I210 &amp; "';"</f>
        <v>update entity set admitted=67 ,vacancy=150 where name = '香港浸信會聯會小學';</v>
      </c>
    </row>
    <row r="211" spans="1:18" ht="45">
      <c r="A211" s="2">
        <v>6214</v>
      </c>
      <c r="B211" s="6" t="s">
        <v>277</v>
      </c>
      <c r="C211" s="6" t="s">
        <v>1197</v>
      </c>
      <c r="D211" s="3">
        <v>68</v>
      </c>
      <c r="E211" t="str">
        <f>VLOOKUP(C211, 自行Original!$A$1:$C$455, 1, FALSE)</f>
        <v>天主教石鐘山紀念小學</v>
      </c>
      <c r="F211">
        <f>VLOOKUP(C211, 自行Original!$A$1:$C$455, 3, FALSE)</f>
        <v>75</v>
      </c>
      <c r="H211" t="str">
        <f>LEFT(A211, 2)</f>
        <v>62</v>
      </c>
      <c r="I211" t="str">
        <f>C211</f>
        <v>天主教石鐘山紀念小學</v>
      </c>
      <c r="J211">
        <f>IF(F211*2/5=CEILING(F211*2/5, 1), F211*2, F211*2-1)</f>
        <v>150</v>
      </c>
      <c r="K211">
        <f>D211</f>
        <v>68</v>
      </c>
      <c r="L211" t="e">
        <f>VLOOKUP(A211, 借位!$A$1:$D$50, 4, FALSE)</f>
        <v>#N/A</v>
      </c>
      <c r="M211">
        <v>0</v>
      </c>
      <c r="N211" t="b">
        <f>IF(J211&gt;(K211+M211), TRUE, 0)</f>
        <v>1</v>
      </c>
      <c r="O211">
        <f>K211+M211</f>
        <v>68</v>
      </c>
      <c r="P211" s="24">
        <f>(J211-O211)/J211*100</f>
        <v>54.666666666666664</v>
      </c>
      <c r="Q211" t="str">
        <f>"update entityscore set admitted=" &amp; O211 &amp; " ,vacancy=" &amp; J211 &amp; " where entityid = (select id from entity where name like '" &amp; I211 &amp; "') and year=2015;"</f>
        <v>update entityscore set admitted=68 ,vacancy=150 where entityid = (select id from entity where name like '天主教石鐘山紀念小學') and year=2015;</v>
      </c>
      <c r="R211" t="str">
        <f>"update entity set admitted=" &amp; O211 &amp; " ,vacancy=" &amp; J211 &amp; " where name = '" &amp; I211 &amp; "';"</f>
        <v>update entity set admitted=68 ,vacancy=150 where name = '天主教石鐘山紀念小學';</v>
      </c>
    </row>
    <row r="212" spans="1:18">
      <c r="A212" s="2">
        <v>6202</v>
      </c>
      <c r="B212" s="9" t="s">
        <v>265</v>
      </c>
      <c r="C212" s="9" t="s">
        <v>1186</v>
      </c>
      <c r="D212" s="3">
        <v>23</v>
      </c>
      <c r="E212" t="str">
        <f>VLOOKUP(C212, 自行Original!$A$1:$C$455, 1, FALSE)</f>
        <v>中華基督教會全完第一小學</v>
      </c>
      <c r="F212">
        <f>VLOOKUP(C212, 自行Original!$A$1:$C$455, 3, FALSE)</f>
        <v>25</v>
      </c>
      <c r="H212" t="str">
        <f>LEFT(A212, 2)</f>
        <v>62</v>
      </c>
      <c r="I212" t="str">
        <f>C212</f>
        <v>中華基督教會全完第一小學</v>
      </c>
      <c r="J212">
        <f>IF(F212*2/5=CEILING(F212*2/5, 1), F212*2, F212*2-1)</f>
        <v>50</v>
      </c>
      <c r="K212">
        <f>D212</f>
        <v>23</v>
      </c>
      <c r="L212" t="e">
        <f>VLOOKUP(A212, 借位!$A$1:$D$50, 4, FALSE)</f>
        <v>#N/A</v>
      </c>
      <c r="M212">
        <v>0</v>
      </c>
      <c r="N212" t="b">
        <f>IF(J212&gt;(K212+M212), TRUE, 0)</f>
        <v>1</v>
      </c>
      <c r="O212">
        <f>K212+M212</f>
        <v>23</v>
      </c>
      <c r="P212" s="24">
        <f>(J212-O212)/J212*100</f>
        <v>54</v>
      </c>
      <c r="Q212" t="str">
        <f>"update entityscore set admitted=" &amp; O212 &amp; " ,vacancy=" &amp; J212 &amp; " where entityid = (select id from entity where name like '" &amp; I212 &amp; "') and year=2015;"</f>
        <v>update entityscore set admitted=23 ,vacancy=50 where entityid = (select id from entity where name like '中華基督教會全完第一小學') and year=2015;</v>
      </c>
      <c r="R212" t="str">
        <f>"update entity set admitted=" &amp; O212 &amp; " ,vacancy=" &amp; J212 &amp; " where name = '" &amp; I212 &amp; "';"</f>
        <v>update entity set admitted=23 ,vacancy=50 where name = '中華基督教會全完第一小學';</v>
      </c>
    </row>
    <row r="213" spans="1:18" ht="22.5">
      <c r="A213" s="2">
        <v>6207</v>
      </c>
      <c r="B213" s="6" t="s">
        <v>270</v>
      </c>
      <c r="C213" s="6" t="s">
        <v>1190</v>
      </c>
      <c r="D213" s="3">
        <v>46</v>
      </c>
      <c r="E213" t="str">
        <f>VLOOKUP(C213, 自行Original!$A$1:$C$455, 1, FALSE)</f>
        <v>中華基督教會基慧小學</v>
      </c>
      <c r="F213">
        <f>VLOOKUP(C213, 自行Original!$A$1:$C$455, 3, FALSE)</f>
        <v>50</v>
      </c>
      <c r="H213" t="str">
        <f>LEFT(A213, 2)</f>
        <v>62</v>
      </c>
      <c r="I213" t="str">
        <f>C213</f>
        <v>中華基督教會基慧小學</v>
      </c>
      <c r="J213">
        <f>IF(F213*2/5=CEILING(F213*2/5, 1), F213*2, F213*2-1)</f>
        <v>100</v>
      </c>
      <c r="K213">
        <f>D213</f>
        <v>46</v>
      </c>
      <c r="L213" t="e">
        <f>VLOOKUP(A213, 借位!$A$1:$D$50, 4, FALSE)</f>
        <v>#N/A</v>
      </c>
      <c r="M213">
        <v>0</v>
      </c>
      <c r="N213" t="b">
        <f>IF(J213&gt;(K213+M213), TRUE, 0)</f>
        <v>1</v>
      </c>
      <c r="O213">
        <f>K213+M213</f>
        <v>46</v>
      </c>
      <c r="P213" s="24">
        <f>(J213-O213)/J213*100</f>
        <v>54</v>
      </c>
      <c r="Q213" t="str">
        <f>"update entityscore set admitted=" &amp; O213 &amp; " ,vacancy=" &amp; J213 &amp; " where entityid = (select id from entity where name like '" &amp; I213 &amp; "') and year=2015;"</f>
        <v>update entityscore set admitted=46 ,vacancy=100 where entityid = (select id from entity where name like '中華基督教會基慧小學') and year=2015;</v>
      </c>
      <c r="R213" t="str">
        <f>"update entity set admitted=" &amp; O213 &amp; " ,vacancy=" &amp; J213 &amp; " where name = '" &amp; I213 &amp; "';"</f>
        <v>update entity set admitted=46 ,vacancy=100 where name = '中華基督教會基慧小學';</v>
      </c>
    </row>
    <row r="214" spans="1:18" ht="22.5">
      <c r="A214" s="2">
        <v>6206</v>
      </c>
      <c r="B214" s="6" t="s">
        <v>269</v>
      </c>
      <c r="C214" s="6" t="s">
        <v>1200</v>
      </c>
      <c r="D214" s="3">
        <v>56</v>
      </c>
      <c r="E214" t="str">
        <f>VLOOKUP(C214, 自行Original!$A$1:$C$455, 1, FALSE)</f>
        <v>寶血會思源學校</v>
      </c>
      <c r="F214" s="30">
        <f>VLOOKUP(C214, 自行Original!$A$1:$C$455, 3, FALSE)</f>
        <v>60</v>
      </c>
      <c r="H214" t="str">
        <f>LEFT(A214, 2)</f>
        <v>62</v>
      </c>
      <c r="I214" t="str">
        <f>C214</f>
        <v>寶血會思源學校</v>
      </c>
      <c r="J214">
        <f>IF(F214*2/5=CEILING(F214*2/5, 1), F214*2, F214*2-1)</f>
        <v>120</v>
      </c>
      <c r="K214">
        <f>D214</f>
        <v>56</v>
      </c>
      <c r="L214" t="e">
        <f>VLOOKUP(A214, 借位!$A$1:$D$50, 4, FALSE)</f>
        <v>#N/A</v>
      </c>
      <c r="M214">
        <v>0</v>
      </c>
      <c r="N214" t="b">
        <f>IF(J214&gt;(K214+M214), TRUE, 0)</f>
        <v>1</v>
      </c>
      <c r="O214">
        <f>K214+M214</f>
        <v>56</v>
      </c>
      <c r="P214" s="24">
        <f>(J214-O214)/J214*100</f>
        <v>53.333333333333336</v>
      </c>
      <c r="Q214" t="str">
        <f>"update entityscore set admitted=" &amp; O214 &amp; " ,vacancy=" &amp; J214 &amp; " where entityid = (select id from entity where name like '" &amp; I214 &amp; "') and year=2015;"</f>
        <v>update entityscore set admitted=56 ,vacancy=120 where entityid = (select id from entity where name like '寶血會思源學校') and year=2015;</v>
      </c>
      <c r="R214" t="str">
        <f>"update entity set admitted=" &amp; O214 &amp; " ,vacancy=" &amp; J214 &amp; " where name = '" &amp; I214 &amp; "';"</f>
        <v>update entity set admitted=56 ,vacancy=120 where name = '寶血會思源學校';</v>
      </c>
    </row>
    <row r="215" spans="1:18" ht="33.75">
      <c r="A215" s="2">
        <v>6209</v>
      </c>
      <c r="B215" s="6" t="s">
        <v>272</v>
      </c>
      <c r="C215" s="6" t="s">
        <v>1191</v>
      </c>
      <c r="D215" s="3">
        <v>56</v>
      </c>
      <c r="E215" t="str">
        <f>VLOOKUP(C215, 自行Original!$A$1:$C$455, 1, FALSE)</f>
        <v>寶血會伍季明紀念學校</v>
      </c>
      <c r="F215">
        <f>VLOOKUP(C215, 自行Original!$A$1:$C$455, 3, FALSE)</f>
        <v>60</v>
      </c>
      <c r="H215" t="str">
        <f>LEFT(A215, 2)</f>
        <v>62</v>
      </c>
      <c r="I215" t="str">
        <f>C215</f>
        <v>寶血會伍季明紀念學校</v>
      </c>
      <c r="J215">
        <f>IF(F215*2/5=CEILING(F215*2/5, 1), F215*2, F215*2-1)</f>
        <v>120</v>
      </c>
      <c r="K215">
        <f>D215</f>
        <v>56</v>
      </c>
      <c r="L215" t="e">
        <f>VLOOKUP(A215, 借位!$A$1:$D$50, 4, FALSE)</f>
        <v>#N/A</v>
      </c>
      <c r="M215">
        <v>0</v>
      </c>
      <c r="N215" t="b">
        <f>IF(J215&gt;(K215+M215), TRUE, 0)</f>
        <v>1</v>
      </c>
      <c r="O215">
        <f>K215+M215</f>
        <v>56</v>
      </c>
      <c r="P215" s="24">
        <f>(J215-O215)/J215*100</f>
        <v>53.333333333333336</v>
      </c>
      <c r="Q215" t="str">
        <f>"update entityscore set admitted=" &amp; O215 &amp; " ,vacancy=" &amp; J215 &amp; " where entityid = (select id from entity where name like '" &amp; I215 &amp; "') and year=2015;"</f>
        <v>update entityscore set admitted=56 ,vacancy=120 where entityid = (select id from entity where name like '寶血會伍季明紀念學校') and year=2015;</v>
      </c>
      <c r="R215" t="str">
        <f>"update entity set admitted=" &amp; O215 &amp; " ,vacancy=" &amp; J215 &amp; " where name = '" &amp; I215 &amp; "';"</f>
        <v>update entity set admitted=56 ,vacancy=120 where name = '寶血會伍季明紀念學校';</v>
      </c>
    </row>
    <row r="216" spans="1:18" ht="22.5">
      <c r="A216" s="2">
        <v>6216</v>
      </c>
      <c r="B216" s="6" t="s">
        <v>279</v>
      </c>
      <c r="C216" s="6" t="s">
        <v>1198</v>
      </c>
      <c r="D216" s="3">
        <v>70</v>
      </c>
      <c r="E216" t="str">
        <f>VLOOKUP(C216, 自行Original!$A$1:$C$455, 1, FALSE)</f>
        <v>荃灣官立小學</v>
      </c>
      <c r="F216">
        <f>VLOOKUP(C216, 自行Original!$A$1:$C$455, 3, FALSE)</f>
        <v>75</v>
      </c>
      <c r="H216" t="str">
        <f>LEFT(A216, 2)</f>
        <v>62</v>
      </c>
      <c r="I216" t="str">
        <f>C216</f>
        <v>荃灣官立小學</v>
      </c>
      <c r="J216">
        <f>IF(F216*2/5=CEILING(F216*2/5, 1), F216*2, F216*2-1)</f>
        <v>150</v>
      </c>
      <c r="K216">
        <f>D216</f>
        <v>70</v>
      </c>
      <c r="L216" t="e">
        <f>VLOOKUP(A216, 借位!$A$1:$D$50, 4, FALSE)</f>
        <v>#N/A</v>
      </c>
      <c r="M216">
        <v>0</v>
      </c>
      <c r="N216" t="b">
        <f>IF(J216&gt;(K216+M216), TRUE, 0)</f>
        <v>1</v>
      </c>
      <c r="O216">
        <f>K216+M216</f>
        <v>70</v>
      </c>
      <c r="P216" s="24">
        <f>(J216-O216)/J216*100</f>
        <v>53.333333333333336</v>
      </c>
      <c r="Q216" t="str">
        <f>"update entityscore set admitted=" &amp; O216 &amp; " ,vacancy=" &amp; J216 &amp; " where entityid = (select id from entity where name like '" &amp; I216 &amp; "') and year=2015;"</f>
        <v>update entityscore set admitted=70 ,vacancy=150 where entityid = (select id from entity where name like '荃灣官立小學') and year=2015;</v>
      </c>
      <c r="R216" t="str">
        <f>"update entity set admitted=" &amp; O216 &amp; " ,vacancy=" &amp; J216 &amp; " where name = '" &amp; I216 &amp; "';"</f>
        <v>update entity set admitted=70 ,vacancy=150 where name = '荃灣官立小學';</v>
      </c>
    </row>
    <row r="217" spans="1:18" ht="22.5">
      <c r="A217" s="2">
        <v>6208</v>
      </c>
      <c r="B217" s="14" t="s">
        <v>271</v>
      </c>
      <c r="C217" s="14" t="s">
        <v>1201</v>
      </c>
      <c r="D217" s="3">
        <v>48</v>
      </c>
      <c r="E217" t="str">
        <f>VLOOKUP(C217, 自行Original!$A$1:$C$455, 1, FALSE)</f>
        <v>深井天主教小學</v>
      </c>
      <c r="F217">
        <f>VLOOKUP(C217, 自行Original!$A$1:$C$455, 3, FALSE)</f>
        <v>50</v>
      </c>
      <c r="H217" t="str">
        <f>LEFT(A217, 2)</f>
        <v>62</v>
      </c>
      <c r="I217" t="str">
        <f>C217</f>
        <v>深井天主教小學</v>
      </c>
      <c r="J217">
        <f>IF(F217*2/5=CEILING(F217*2/5, 1), F217*2, F217*2-1)</f>
        <v>100</v>
      </c>
      <c r="K217">
        <f>D217</f>
        <v>48</v>
      </c>
      <c r="L217" t="e">
        <f>VLOOKUP(A217, 借位!$A$1:$D$50, 4, FALSE)</f>
        <v>#N/A</v>
      </c>
      <c r="M217">
        <v>0</v>
      </c>
      <c r="N217" t="b">
        <f>IF(J217&gt;(K217+M217), TRUE, 0)</f>
        <v>1</v>
      </c>
      <c r="O217">
        <f>K217+M217</f>
        <v>48</v>
      </c>
      <c r="P217" s="24">
        <f>(J217-O217)/J217*100</f>
        <v>52</v>
      </c>
      <c r="Q217" t="str">
        <f>"update entityscore set admitted=" &amp; O217 &amp; " ,vacancy=" &amp; J217 &amp; " where entityid = (select id from entity where name like '" &amp; I217 &amp; "') and year=2015;"</f>
        <v>update entityscore set admitted=48 ,vacancy=100 where entityid = (select id from entity where name like '深井天主教小學') and year=2015;</v>
      </c>
      <c r="R217" t="str">
        <f>"update entity set admitted=" &amp; O217 &amp; " ,vacancy=" &amp; J217 &amp; " where name = '" &amp; I217 &amp; "';"</f>
        <v>update entity set admitted=48 ,vacancy=100 where name = '深井天主教小學';</v>
      </c>
    </row>
    <row r="218" spans="1:18" ht="22.5">
      <c r="A218" s="2">
        <v>6212</v>
      </c>
      <c r="B218" s="6" t="s">
        <v>275</v>
      </c>
      <c r="C218" s="6" t="s">
        <v>1194</v>
      </c>
      <c r="D218" s="3">
        <v>48</v>
      </c>
      <c r="E218" t="str">
        <f>VLOOKUP(C218, 自行Original!$A$1:$C$455, 1, FALSE)</f>
        <v>柴灣角天主教小學</v>
      </c>
      <c r="F218">
        <f>VLOOKUP(C218, 自行Original!$A$1:$C$455, 3, FALSE)</f>
        <v>50</v>
      </c>
      <c r="H218" t="str">
        <f>LEFT(A218, 2)</f>
        <v>62</v>
      </c>
      <c r="I218" t="str">
        <f>C218</f>
        <v>柴灣角天主教小學</v>
      </c>
      <c r="J218">
        <f>IF(F218*2/5=CEILING(F218*2/5, 1), F218*2, F218*2-1)</f>
        <v>100</v>
      </c>
      <c r="K218">
        <f>D218</f>
        <v>48</v>
      </c>
      <c r="L218" t="e">
        <f>VLOOKUP(A218, 借位!$A$1:$D$50, 4, FALSE)</f>
        <v>#N/A</v>
      </c>
      <c r="M218">
        <v>0</v>
      </c>
      <c r="N218" t="b">
        <f>IF(J218&gt;(K218+M218), TRUE, 0)</f>
        <v>1</v>
      </c>
      <c r="O218">
        <f>K218+M218</f>
        <v>48</v>
      </c>
      <c r="P218" s="24">
        <f>(J218-O218)/J218*100</f>
        <v>52</v>
      </c>
      <c r="Q218" t="str">
        <f>"update entityscore set admitted=" &amp; O218 &amp; " ,vacancy=" &amp; J218 &amp; " where entityid = (select id from entity where name like '" &amp; I218 &amp; "') and year=2015;"</f>
        <v>update entityscore set admitted=48 ,vacancy=100 where entityid = (select id from entity where name like '柴灣角天主教小學') and year=2015;</v>
      </c>
      <c r="R218" t="str">
        <f>"update entity set admitted=" &amp; O218 &amp; " ,vacancy=" &amp; J218 &amp; " where name = '" &amp; I218 &amp; "';"</f>
        <v>update entity set admitted=48 ,vacancy=100 where name = '柴灣角天主教小學';</v>
      </c>
    </row>
    <row r="219" spans="1:18" ht="33.75">
      <c r="A219" s="2">
        <v>6218</v>
      </c>
      <c r="B219" s="6" t="s">
        <v>281</v>
      </c>
      <c r="C219" s="6" t="s">
        <v>1195</v>
      </c>
      <c r="D219" s="3">
        <v>50</v>
      </c>
      <c r="E219" t="str">
        <f>VLOOKUP(C219, 自行Original!$A$1:$C$455, 1, FALSE)</f>
        <v>荃灣公立何傳耀紀念小學</v>
      </c>
      <c r="F219">
        <f>VLOOKUP(C219, 自行Original!$A$1:$C$455, 3, FALSE)</f>
        <v>50</v>
      </c>
      <c r="H219" t="str">
        <f>LEFT(A219, 2)</f>
        <v>62</v>
      </c>
      <c r="I219" t="str">
        <f>C219</f>
        <v>荃灣公立何傳耀紀念小學</v>
      </c>
      <c r="J219">
        <f>IF(F219*2/5=CEILING(F219*2/5, 1), F219*2, F219*2-1)</f>
        <v>100</v>
      </c>
      <c r="K219">
        <f>D219</f>
        <v>50</v>
      </c>
      <c r="L219" t="e">
        <f>VLOOKUP(A219, 借位!$A$1:$D$50, 4, FALSE)</f>
        <v>#N/A</v>
      </c>
      <c r="M219">
        <v>0</v>
      </c>
      <c r="N219" t="b">
        <f>IF(J219&gt;(K219+M219), TRUE, 0)</f>
        <v>1</v>
      </c>
      <c r="O219">
        <f>K219+M219</f>
        <v>50</v>
      </c>
      <c r="P219" s="24">
        <f>(J219-O219)/J219*100</f>
        <v>50</v>
      </c>
      <c r="Q219" t="str">
        <f>"update entityscore set admitted=" &amp; O219 &amp; " ,vacancy=" &amp; J219 &amp; " where entityid = (select id from entity where name like '" &amp; I219 &amp; "') and year=2015;"</f>
        <v>update entityscore set admitted=50 ,vacancy=100 where entityid = (select id from entity where name like '荃灣公立何傳耀紀念小學') and year=2015;</v>
      </c>
      <c r="R219" t="str">
        <f>"update entity set admitted=" &amp; O219 &amp; " ,vacancy=" &amp; J219 &amp; " where name = '" &amp; I219 &amp; "';"</f>
        <v>update entity set admitted=50 ,vacancy=100 where name = '荃灣公立何傳耀紀念小學';</v>
      </c>
    </row>
    <row r="220" spans="1:18" ht="45">
      <c r="A220" s="2">
        <v>6204</v>
      </c>
      <c r="B220" s="6" t="s">
        <v>267</v>
      </c>
      <c r="C220" s="6" t="s">
        <v>1189</v>
      </c>
      <c r="D220" s="3">
        <v>73</v>
      </c>
      <c r="E220" t="str">
        <f>VLOOKUP(C220, 自行Original!$A$1:$C$455, 1, FALSE)</f>
        <v>香港道教聯合會圓玄學院石圍角小學</v>
      </c>
      <c r="F220">
        <f>VLOOKUP(C220, 自行Original!$A$1:$C$455, 3, FALSE)</f>
        <v>50</v>
      </c>
      <c r="H220" t="str">
        <f>LEFT(A220, 2)</f>
        <v>62</v>
      </c>
      <c r="I220" t="str">
        <f>C220</f>
        <v>香港道教聯合會圓玄學院石圍角小學</v>
      </c>
      <c r="J220">
        <f>IF(F220*2/5=CEILING(F220*2/5, 1), F220*2, F220*2-1)</f>
        <v>100</v>
      </c>
      <c r="K220">
        <f>D220</f>
        <v>73</v>
      </c>
      <c r="L220" t="e">
        <f>VLOOKUP(A220, 借位!$A$1:$D$50, 4, FALSE)</f>
        <v>#N/A</v>
      </c>
      <c r="M220">
        <v>0</v>
      </c>
      <c r="N220" t="b">
        <f>IF(J220&gt;(K220+M220), TRUE, 0)</f>
        <v>1</v>
      </c>
      <c r="O220">
        <f>K220+M220</f>
        <v>73</v>
      </c>
      <c r="P220" s="24">
        <f>(J220-O220)/J220*100</f>
        <v>27</v>
      </c>
      <c r="Q220" t="str">
        <f>"update entityscore set admitted=" &amp; O220 &amp; " ,vacancy=" &amp; J220 &amp; " where entityid = (select id from entity where name like '" &amp; I220 &amp; "') and year=2015;"</f>
        <v>update entityscore set admitted=73 ,vacancy=100 where entityid = (select id from entity where name like '香港道教聯合會圓玄學院石圍角小學') and year=2015;</v>
      </c>
      <c r="R220" t="str">
        <f>"update entity set admitted=" &amp; O220 &amp; " ,vacancy=" &amp; J220 &amp; " where name = '" &amp; I220 &amp; "';"</f>
        <v>update entity set admitted=73 ,vacancy=100 where name = '香港道教聯合會圓玄學院石圍角小學';</v>
      </c>
    </row>
    <row r="221" spans="1:18" ht="22.5">
      <c r="A221" s="2">
        <v>6205</v>
      </c>
      <c r="B221" s="6" t="s">
        <v>268</v>
      </c>
      <c r="C221" s="6" t="s">
        <v>1188</v>
      </c>
      <c r="D221" s="3">
        <v>77</v>
      </c>
      <c r="E221" t="str">
        <f>VLOOKUP(C221, 自行Original!$A$1:$C$455, 1, FALSE)</f>
        <v>路德會聖十架學校</v>
      </c>
      <c r="F221">
        <f>VLOOKUP(C221, 自行Original!$A$1:$C$455, 3, FALSE)</f>
        <v>50</v>
      </c>
      <c r="H221" t="str">
        <f>LEFT(A221, 2)</f>
        <v>62</v>
      </c>
      <c r="I221" t="str">
        <f>C221</f>
        <v>路德會聖十架學校</v>
      </c>
      <c r="J221">
        <f>IF(F221*2/5=CEILING(F221*2/5, 1), F221*2, F221*2-1)</f>
        <v>100</v>
      </c>
      <c r="K221">
        <f>D221</f>
        <v>77</v>
      </c>
      <c r="L221" t="e">
        <f>VLOOKUP(A221, 借位!$A$1:$D$50, 4, FALSE)</f>
        <v>#N/A</v>
      </c>
      <c r="M221">
        <v>0</v>
      </c>
      <c r="N221" t="b">
        <f>IF(J221&gt;(K221+M221), TRUE, 0)</f>
        <v>1</v>
      </c>
      <c r="O221">
        <f>K221+M221</f>
        <v>77</v>
      </c>
      <c r="P221" s="24">
        <f>(J221-O221)/J221*100</f>
        <v>23</v>
      </c>
      <c r="Q221" t="str">
        <f>"update entityscore set admitted=" &amp; O221 &amp; " ,vacancy=" &amp; J221 &amp; " where entityid = (select id from entity where name like '" &amp; I221 &amp; "') and year=2015;"</f>
        <v>update entityscore set admitted=77 ,vacancy=100 where entityid = (select id from entity where name like '路德會聖十架學校') and year=2015;</v>
      </c>
      <c r="R221" t="str">
        <f>"update entity set admitted=" &amp; O221 &amp; " ,vacancy=" &amp; J221 &amp; " where name = '" &amp; I221 &amp; "';"</f>
        <v>update entity set admitted=77 ,vacancy=100 where name = '路德會聖十架學校';</v>
      </c>
    </row>
    <row r="222" spans="1:18" ht="22.5">
      <c r="A222" s="2">
        <v>6211</v>
      </c>
      <c r="B222" s="6" t="s">
        <v>274</v>
      </c>
      <c r="C222" s="6" t="s">
        <v>1185</v>
      </c>
      <c r="D222" s="3">
        <v>90</v>
      </c>
      <c r="E222" t="str">
        <f>VLOOKUP(C222, 自行Original!$A$1:$C$455, 1, FALSE)</f>
        <v>荃灣潮州公學</v>
      </c>
      <c r="F222">
        <f>VLOOKUP(C222, 自行Original!$A$1:$C$455, 3, FALSE)</f>
        <v>50</v>
      </c>
      <c r="H222" t="str">
        <f>LEFT(A222, 2)</f>
        <v>62</v>
      </c>
      <c r="I222" t="str">
        <f>C222</f>
        <v>荃灣潮州公學</v>
      </c>
      <c r="J222">
        <f>IF(F222*2/5=CEILING(F222*2/5, 1), F222*2, F222*2-1)</f>
        <v>100</v>
      </c>
      <c r="K222">
        <f>D222</f>
        <v>90</v>
      </c>
      <c r="L222" t="e">
        <f>VLOOKUP(A222, 借位!$A$1:$D$50, 4, FALSE)</f>
        <v>#N/A</v>
      </c>
      <c r="M222">
        <v>0</v>
      </c>
      <c r="N222" t="b">
        <f>IF(J222&gt;(K222+M222), TRUE, 0)</f>
        <v>1</v>
      </c>
      <c r="O222">
        <f>K222+M222</f>
        <v>90</v>
      </c>
      <c r="P222" s="24">
        <f>(J222-O222)/J222*100</f>
        <v>10</v>
      </c>
      <c r="Q222" t="str">
        <f>"update entityscore set admitted=" &amp; O222 &amp; " ,vacancy=" &amp; J222 &amp; " where entityid = (select id from entity where name like '" &amp; I222 &amp; "') and year=2015;"</f>
        <v>update entityscore set admitted=90 ,vacancy=100 where entityid = (select id from entity where name like '荃灣潮州公學') and year=2015;</v>
      </c>
      <c r="R222" t="str">
        <f>"update entity set admitted=" &amp; O222 &amp; " ,vacancy=" &amp; J222 &amp; " where name = '" &amp; I222 &amp; "';"</f>
        <v>update entity set admitted=90 ,vacancy=100 where name = '荃灣潮州公學';</v>
      </c>
    </row>
    <row r="223" spans="1:18" ht="22.5">
      <c r="A223" s="2">
        <v>6403</v>
      </c>
      <c r="B223" s="6" t="s">
        <v>295</v>
      </c>
      <c r="C223" s="6" t="s">
        <v>1202</v>
      </c>
      <c r="D223" s="3">
        <v>70</v>
      </c>
      <c r="E223" t="str">
        <f>VLOOKUP(C223, 自行Original!$A$1:$C$455, 1, FALSE)</f>
        <v>聖公會主愛小學</v>
      </c>
      <c r="F223">
        <f>VLOOKUP(C223, 自行Original!$A$1:$C$455, 3, FALSE)</f>
        <v>75</v>
      </c>
      <c r="H223" t="str">
        <f>LEFT(A223, 2)</f>
        <v>64</v>
      </c>
      <c r="I223" t="str">
        <f>C223</f>
        <v>聖公會主愛小學</v>
      </c>
      <c r="J223">
        <f>IF(F223*2/5=CEILING(F223*2/5, 1), F223*2, F223*2-1)</f>
        <v>150</v>
      </c>
      <c r="K223">
        <f>D223</f>
        <v>70</v>
      </c>
      <c r="L223" t="e">
        <f>VLOOKUP(A223, 借位!$A$1:$D$50, 4, FALSE)</f>
        <v>#N/A</v>
      </c>
      <c r="M223">
        <v>0</v>
      </c>
      <c r="N223" t="b">
        <f>IF(J223&gt;(K223+M223), TRUE, 0)</f>
        <v>1</v>
      </c>
      <c r="O223">
        <f>K223+M223</f>
        <v>70</v>
      </c>
      <c r="P223" s="24">
        <f>(J223-O223)/J223*100</f>
        <v>53.333333333333336</v>
      </c>
      <c r="Q223" t="str">
        <f>"update entityscore set admitted=" &amp; O223 &amp; " ,vacancy=" &amp; J223 &amp; " where entityid = (select id from entity where name like '" &amp; I223 &amp; "') and year=2015;"</f>
        <v>update entityscore set admitted=70 ,vacancy=150 where entityid = (select id from entity where name like '聖公會主愛小學') and year=2015;</v>
      </c>
      <c r="R223" t="str">
        <f>"update entity set admitted=" &amp; O223 &amp; " ,vacancy=" &amp; J223 &amp; " where name = '" &amp; I223 &amp; "';"</f>
        <v>update entity set admitted=70 ,vacancy=150 where name = '聖公會主愛小學';</v>
      </c>
    </row>
    <row r="224" spans="1:18" ht="33.75">
      <c r="A224" s="2">
        <v>6404</v>
      </c>
      <c r="B224" s="6" t="s">
        <v>296</v>
      </c>
      <c r="C224" s="6" t="s">
        <v>1208</v>
      </c>
      <c r="D224" s="3">
        <v>71</v>
      </c>
      <c r="E224" t="str">
        <f>VLOOKUP(C224, 自行Original!$A$1:$C$455, 1, FALSE)</f>
        <v>慈幼葉漢千禧小學</v>
      </c>
      <c r="F224">
        <f>VLOOKUP(C224, 自行Original!$A$1:$C$455, 3, FALSE)</f>
        <v>75</v>
      </c>
      <c r="H224" t="str">
        <f>LEFT(A224, 2)</f>
        <v>64</v>
      </c>
      <c r="I224" t="str">
        <f>C224</f>
        <v>慈幼葉漢千禧小學</v>
      </c>
      <c r="J224">
        <f>IF(F224*2/5=CEILING(F224*2/5, 1), F224*2, F224*2-1)</f>
        <v>150</v>
      </c>
      <c r="K224">
        <f>D224</f>
        <v>71</v>
      </c>
      <c r="L224" t="e">
        <f>VLOOKUP(A224, 借位!$A$1:$D$50, 4, FALSE)</f>
        <v>#N/A</v>
      </c>
      <c r="M224">
        <v>0</v>
      </c>
      <c r="N224" t="b">
        <f>IF(J224&gt;(K224+M224), TRUE, 0)</f>
        <v>1</v>
      </c>
      <c r="O224">
        <f>K224+M224</f>
        <v>71</v>
      </c>
      <c r="P224" s="24">
        <f>(J224-O224)/J224*100</f>
        <v>52.666666666666664</v>
      </c>
      <c r="Q224" t="str">
        <f>"update entityscore set admitted=" &amp; O224 &amp; " ,vacancy=" &amp; J224 &amp; " where entityid = (select id from entity where name like '" &amp; I224 &amp; "') and year=2015;"</f>
        <v>update entityscore set admitted=71 ,vacancy=150 where entityid = (select id from entity where name like '慈幼葉漢千禧小學') and year=2015;</v>
      </c>
      <c r="R224" t="str">
        <f>"update entity set admitted=" &amp; O224 &amp; " ,vacancy=" &amp; J224 &amp; " where name = '" &amp; I224 &amp; "';"</f>
        <v>update entity set admitted=71 ,vacancy=150 where name = '慈幼葉漢千禧小學';</v>
      </c>
    </row>
    <row r="225" spans="1:18" ht="33.75">
      <c r="A225" s="2">
        <v>6401</v>
      </c>
      <c r="B225" s="6" t="s">
        <v>293</v>
      </c>
      <c r="C225" s="6" t="s">
        <v>1209</v>
      </c>
      <c r="D225" s="3">
        <v>37</v>
      </c>
      <c r="E225" t="str">
        <f>VLOOKUP(C225, 自行Original!$A$1:$C$455, 1, FALSE)</f>
        <v>石籬聖若望天主教小學</v>
      </c>
      <c r="F225">
        <f>VLOOKUP(C225, 自行Original!$A$1:$C$455, 3, FALSE)</f>
        <v>38</v>
      </c>
      <c r="H225" t="str">
        <f>LEFT(A225, 2)</f>
        <v>64</v>
      </c>
      <c r="I225" t="str">
        <f>C225</f>
        <v>石籬聖若望天主教小學</v>
      </c>
      <c r="J225">
        <f>IF(F225*2/5=CEILING(F225*2/5, 1), F225*2, F225*2-1)</f>
        <v>75</v>
      </c>
      <c r="K225">
        <f>D225</f>
        <v>37</v>
      </c>
      <c r="L225" t="e">
        <f>VLOOKUP(A225, 借位!$A$1:$D$50, 4, FALSE)</f>
        <v>#N/A</v>
      </c>
      <c r="M225">
        <v>0</v>
      </c>
      <c r="N225" t="b">
        <f>IF(J225&gt;(K225+M225), TRUE, 0)</f>
        <v>1</v>
      </c>
      <c r="O225">
        <f>K225+M225</f>
        <v>37</v>
      </c>
      <c r="P225" s="24">
        <f>(J225-O225)/J225*100</f>
        <v>50.666666666666671</v>
      </c>
      <c r="Q225" t="str">
        <f>"update entityscore set admitted=" &amp; O225 &amp; " ,vacancy=" &amp; J225 &amp; " where entityid = (select id from entity where name like '" &amp; I225 &amp; "') and year=2015;"</f>
        <v>update entityscore set admitted=37 ,vacancy=75 where entityid = (select id from entity where name like '石籬聖若望天主教小學') and year=2015;</v>
      </c>
      <c r="R225" t="str">
        <f>"update entity set admitted=" &amp; O225 &amp; " ,vacancy=" &amp; J225 &amp; " where name = '" &amp; I225 &amp; "';"</f>
        <v>update entity set admitted=37 ,vacancy=75 where name = '石籬聖若望天主教小學';</v>
      </c>
    </row>
    <row r="226" spans="1:18" ht="22.5">
      <c r="A226" s="2">
        <v>6402</v>
      </c>
      <c r="B226" s="6" t="s">
        <v>294</v>
      </c>
      <c r="C226" s="6" t="s">
        <v>1203</v>
      </c>
      <c r="D226" s="3">
        <v>50</v>
      </c>
      <c r="E226" t="str">
        <f>VLOOKUP(C226, 自行Original!$A$1:$C$455, 1, FALSE)</f>
        <v>石籬天主教小學</v>
      </c>
      <c r="F226">
        <f>VLOOKUP(C226, 自行Original!$A$1:$C$455, 3, FALSE)</f>
        <v>50</v>
      </c>
      <c r="H226" t="str">
        <f>LEFT(A226, 2)</f>
        <v>64</v>
      </c>
      <c r="I226" t="str">
        <f>C226</f>
        <v>石籬天主教小學</v>
      </c>
      <c r="J226">
        <f>IF(F226*2/5=CEILING(F226*2/5, 1), F226*2, F226*2-1)</f>
        <v>100</v>
      </c>
      <c r="K226">
        <f>D226</f>
        <v>50</v>
      </c>
      <c r="L226" t="e">
        <f>VLOOKUP(A226, 借位!$A$1:$D$50, 4, FALSE)</f>
        <v>#N/A</v>
      </c>
      <c r="M226">
        <v>0</v>
      </c>
      <c r="N226" t="b">
        <f>IF(J226&gt;(K226+M226), TRUE, 0)</f>
        <v>1</v>
      </c>
      <c r="O226">
        <f>K226+M226</f>
        <v>50</v>
      </c>
      <c r="P226" s="24">
        <f>(J226-O226)/J226*100</f>
        <v>50</v>
      </c>
      <c r="Q226" t="str">
        <f>"update entityscore set admitted=" &amp; O226 &amp; " ,vacancy=" &amp; J226 &amp; " where entityid = (select id from entity where name like '" &amp; I226 &amp; "') and year=2015;"</f>
        <v>update entityscore set admitted=50 ,vacancy=100 where entityid = (select id from entity where name like '石籬天主教小學') and year=2015;</v>
      </c>
      <c r="R226" t="str">
        <f>"update entity set admitted=" &amp; O226 &amp; " ,vacancy=" &amp; J226 &amp; " where name = '" &amp; I226 &amp; "';"</f>
        <v>update entity set admitted=50 ,vacancy=100 where name = '石籬天主教小學';</v>
      </c>
    </row>
    <row r="227" spans="1:18" ht="22.5">
      <c r="A227" s="2">
        <v>6405</v>
      </c>
      <c r="B227" s="6" t="s">
        <v>297</v>
      </c>
      <c r="C227" s="6" t="s">
        <v>1206</v>
      </c>
      <c r="D227" s="3">
        <v>50</v>
      </c>
      <c r="E227" t="str">
        <f>VLOOKUP(C227, 自行Original!$A$1:$C$455, 1, FALSE)</f>
        <v>慈幼葉漢小學</v>
      </c>
      <c r="F227">
        <f>VLOOKUP(C227, 自行Original!$A$1:$C$455, 3, FALSE)</f>
        <v>50</v>
      </c>
      <c r="H227" t="str">
        <f>LEFT(A227, 2)</f>
        <v>64</v>
      </c>
      <c r="I227" t="str">
        <f>C227</f>
        <v>慈幼葉漢小學</v>
      </c>
      <c r="J227">
        <f>IF(F227*2/5=CEILING(F227*2/5, 1), F227*2, F227*2-1)</f>
        <v>100</v>
      </c>
      <c r="K227">
        <f>D227</f>
        <v>50</v>
      </c>
      <c r="L227" t="e">
        <f>VLOOKUP(A227, 借位!$A$1:$D$50, 4, FALSE)</f>
        <v>#N/A</v>
      </c>
      <c r="M227">
        <v>0</v>
      </c>
      <c r="N227" t="b">
        <f>IF(J227&gt;(K227+M227), TRUE, 0)</f>
        <v>1</v>
      </c>
      <c r="O227">
        <f>K227+M227</f>
        <v>50</v>
      </c>
      <c r="P227" s="24">
        <f>(J227-O227)/J227*100</f>
        <v>50</v>
      </c>
      <c r="Q227" t="str">
        <f>"update entityscore set admitted=" &amp; O227 &amp; " ,vacancy=" &amp; J227 &amp; " where entityid = (select id from entity where name like '" &amp; I227 &amp; "') and year=2015;"</f>
        <v>update entityscore set admitted=50 ,vacancy=100 where entityid = (select id from entity where name like '慈幼葉漢小學') and year=2015;</v>
      </c>
      <c r="R227" t="str">
        <f>"update entity set admitted=" &amp; O227 &amp; " ,vacancy=" &amp; J227 &amp; " where name = '" &amp; I227 &amp; "';"</f>
        <v>update entity set admitted=50 ,vacancy=100 where name = '慈幼葉漢小學';</v>
      </c>
    </row>
    <row r="228" spans="1:18" ht="22.5">
      <c r="A228" s="2">
        <v>6407</v>
      </c>
      <c r="B228" s="6" t="s">
        <v>299</v>
      </c>
      <c r="C228" s="6" t="s">
        <v>1204</v>
      </c>
      <c r="D228" s="3">
        <v>35</v>
      </c>
      <c r="E228" t="str">
        <f>VLOOKUP(C228, 自行Original!$A$1:$C$455, 1, FALSE)</f>
        <v>梨木樹天主教小學</v>
      </c>
      <c r="F228">
        <f>VLOOKUP(C228, 自行Original!$A$1:$C$455, 3, FALSE)</f>
        <v>50</v>
      </c>
      <c r="H228" t="str">
        <f>LEFT(A228, 2)</f>
        <v>64</v>
      </c>
      <c r="I228" t="str">
        <f>C228</f>
        <v>梨木樹天主教小學</v>
      </c>
      <c r="J228">
        <f>IF(F228*2/5=CEILING(F228*2/5, 1), F228*2, F228*2-1)</f>
        <v>100</v>
      </c>
      <c r="K228">
        <f>D228</f>
        <v>35</v>
      </c>
      <c r="L228">
        <f>VLOOKUP(A228, 借位!$A$1:$D$50, 4, FALSE)</f>
        <v>15</v>
      </c>
      <c r="M228">
        <v>15</v>
      </c>
      <c r="N228" t="b">
        <f>IF(J228&gt;(K228+M228), TRUE, 0)</f>
        <v>1</v>
      </c>
      <c r="O228">
        <f>K228+M228</f>
        <v>50</v>
      </c>
      <c r="P228" s="24">
        <f>(J228-O228)/J228*100</f>
        <v>50</v>
      </c>
      <c r="Q228" t="str">
        <f>"update entityscore set admitted=" &amp; O228 &amp; " ,vacancy=" &amp; J228 &amp; " where entityid = (select id from entity where name like '" &amp; I228 &amp; "') and year=2015;"</f>
        <v>update entityscore set admitted=50 ,vacancy=100 where entityid = (select id from entity where name like '梨木樹天主教小學') and year=2015;</v>
      </c>
      <c r="R228" t="str">
        <f>"update entity set admitted=" &amp; O228 &amp; " ,vacancy=" &amp; J228 &amp; " where name = '" &amp; I228 &amp; "';"</f>
        <v>update entity set admitted=50 ,vacancy=100 where name = '梨木樹天主教小學';</v>
      </c>
    </row>
    <row r="229" spans="1:18" ht="33">
      <c r="A229" s="2">
        <v>6408</v>
      </c>
      <c r="B229" s="6" t="s">
        <v>300</v>
      </c>
      <c r="C229" s="6" t="s">
        <v>1449</v>
      </c>
      <c r="D229" s="3">
        <v>32</v>
      </c>
      <c r="E229" t="str">
        <f>VLOOKUP(C229, 自行Original!$A$1:$C$455, 1, FALSE)</f>
        <v>聖公會主愛小學（梨木樹）</v>
      </c>
      <c r="F229">
        <f>VLOOKUP(C229, 自行Original!$A$1:$C$455, 3, FALSE)</f>
        <v>45</v>
      </c>
      <c r="H229" t="str">
        <f>LEFT(A229, 2)</f>
        <v>64</v>
      </c>
      <c r="I229" t="str">
        <f>C229</f>
        <v>聖公會主愛小學（梨木樹）</v>
      </c>
      <c r="J229">
        <f>IF(F229*2/5=CEILING(F229*2/5, 1), F229*2, F229*2-1)</f>
        <v>90</v>
      </c>
      <c r="K229">
        <f>D229</f>
        <v>32</v>
      </c>
      <c r="L229">
        <f>VLOOKUP(A229, 借位!$A$1:$D$50, 4, FALSE)</f>
        <v>13</v>
      </c>
      <c r="M229">
        <v>13</v>
      </c>
      <c r="N229" t="b">
        <f>IF(J229&gt;(K229+M229), TRUE, 0)</f>
        <v>1</v>
      </c>
      <c r="O229">
        <f>K229+M229</f>
        <v>45</v>
      </c>
      <c r="P229" s="24">
        <f>(J229-O229)/J229*100</f>
        <v>50</v>
      </c>
      <c r="Q229" t="str">
        <f>"update entityscore set admitted=" &amp; O229 &amp; " ,vacancy=" &amp; J229 &amp; " where entityid = (select id from entity where name like '" &amp; I229 &amp; "') and year=2015;"</f>
        <v>update entityscore set admitted=45 ,vacancy=90 where entityid = (select id from entity where name like '聖公會主愛小學（梨木樹）') and year=2015;</v>
      </c>
      <c r="R229" t="str">
        <f>"update entity set admitted=" &amp; O229 &amp; " ,vacancy=" &amp; J229 &amp; " where name = '" &amp; I229 &amp; "';"</f>
        <v>update entity set admitted=45 ,vacancy=90 where name = '聖公會主愛小學（梨木樹）';</v>
      </c>
    </row>
    <row r="230" spans="1:18" ht="33.75">
      <c r="A230" s="2">
        <v>6406</v>
      </c>
      <c r="B230" s="6" t="s">
        <v>298</v>
      </c>
      <c r="C230" s="6" t="s">
        <v>1205</v>
      </c>
      <c r="D230" s="3">
        <v>58</v>
      </c>
      <c r="E230" t="str">
        <f>VLOOKUP(C230, 自行Original!$A$1:$C$455, 1, FALSE)</f>
        <v>嗇色園主辦可信學校</v>
      </c>
      <c r="F230">
        <f>VLOOKUP(C230, 自行Original!$A$1:$C$455, 3, FALSE)</f>
        <v>50</v>
      </c>
      <c r="H230" t="str">
        <f>LEFT(A230, 2)</f>
        <v>64</v>
      </c>
      <c r="I230" t="str">
        <f>C230</f>
        <v>嗇色園主辦可信學校</v>
      </c>
      <c r="J230">
        <f>IF(F230*2/5=CEILING(F230*2/5, 1), F230*2, F230*2-1)</f>
        <v>100</v>
      </c>
      <c r="K230">
        <f>D230</f>
        <v>58</v>
      </c>
      <c r="L230">
        <f>VLOOKUP(A230, 借位!$A$1:$D$50, 4, FALSE)</f>
        <v>25</v>
      </c>
      <c r="M230">
        <v>25</v>
      </c>
      <c r="N230" t="b">
        <f>IF(J230&gt;(K230+M230), TRUE, 0)</f>
        <v>1</v>
      </c>
      <c r="O230">
        <f>K230+M230</f>
        <v>83</v>
      </c>
      <c r="P230" s="24">
        <f>(J230-O230)/J230*100</f>
        <v>17</v>
      </c>
      <c r="Q230" t="str">
        <f>"update entityscore set admitted=" &amp; O230 &amp; " ,vacancy=" &amp; J230 &amp; " where entityid = (select id from entity where name like '" &amp; I230 &amp; "') and year=2015;"</f>
        <v>update entityscore set admitted=83 ,vacancy=100 where entityid = (select id from entity where name like '嗇色園主辦可信學校') and year=2015;</v>
      </c>
      <c r="R230" t="str">
        <f>"update entity set admitted=" &amp; O230 &amp; " ,vacancy=" &amp; J230 &amp; " where name = '" &amp; I230 &amp; "';"</f>
        <v>update entity set admitted=83 ,vacancy=100 where name = '嗇色園主辦可信學校';</v>
      </c>
    </row>
    <row r="231" spans="1:18" ht="22.5">
      <c r="A231" s="2">
        <v>6506</v>
      </c>
      <c r="B231" s="6" t="s">
        <v>306</v>
      </c>
      <c r="C231" s="6" t="s">
        <v>1221</v>
      </c>
      <c r="D231" s="3">
        <v>57</v>
      </c>
      <c r="E231" t="str">
        <f>VLOOKUP(C231, 自行Original!$A$1:$C$455, 1, FALSE)</f>
        <v>聖公會仁立紀念小學</v>
      </c>
      <c r="F231">
        <f>VLOOKUP(C231, 自行Original!$A$1:$C$455, 3, FALSE)</f>
        <v>75</v>
      </c>
      <c r="H231" t="str">
        <f>LEFT(A231, 2)</f>
        <v>65</v>
      </c>
      <c r="I231" t="str">
        <f>C231</f>
        <v>聖公會仁立紀念小學</v>
      </c>
      <c r="J231">
        <f>IF(F231*2/5=CEILING(F231*2/5, 1), F231*2, F231*2-1)</f>
        <v>150</v>
      </c>
      <c r="K231">
        <f>D231</f>
        <v>57</v>
      </c>
      <c r="L231" t="e">
        <f>VLOOKUP(A231, 借位!$A$1:$D$50, 4, FALSE)</f>
        <v>#N/A</v>
      </c>
      <c r="M231">
        <v>0</v>
      </c>
      <c r="N231" t="b">
        <f>IF(J231&gt;(K231+M231), TRUE, 0)</f>
        <v>1</v>
      </c>
      <c r="O231">
        <f>K231+M231</f>
        <v>57</v>
      </c>
      <c r="P231" s="24">
        <f>(J231-O231)/J231*100</f>
        <v>62</v>
      </c>
      <c r="Q231" t="str">
        <f>"update entityscore set admitted=" &amp; O231 &amp; " ,vacancy=" &amp; J231 &amp; " where entityid = (select id from entity where name like '" &amp; I231 &amp; "') and year=2015;"</f>
        <v>update entityscore set admitted=57 ,vacancy=150 where entityid = (select id from entity where name like '聖公會仁立紀念小學') and year=2015;</v>
      </c>
      <c r="R231" t="str">
        <f>"update entity set admitted=" &amp; O231 &amp; " ,vacancy=" &amp; J231 &amp; " where name = '" &amp; I231 &amp; "';"</f>
        <v>update entity set admitted=57 ,vacancy=150 where name = '聖公會仁立紀念小學';</v>
      </c>
    </row>
    <row r="232" spans="1:18" ht="22.5">
      <c r="A232" s="2">
        <v>6502</v>
      </c>
      <c r="B232" s="6" t="s">
        <v>302</v>
      </c>
      <c r="C232" s="6" t="s">
        <v>1217</v>
      </c>
      <c r="D232" s="3">
        <v>42</v>
      </c>
      <c r="E232" t="str">
        <f>VLOOKUP(C232, 自行Original!$A$1:$C$455, 1, FALSE)</f>
        <v>中華基督教會全完第二小學</v>
      </c>
      <c r="F232" s="30">
        <f>VLOOKUP(C232, 自行Original!$A$1:$C$455, 3, FALSE)</f>
        <v>45</v>
      </c>
      <c r="H232" t="str">
        <f>LEFT(A232, 2)</f>
        <v>65</v>
      </c>
      <c r="I232" t="str">
        <f>C232</f>
        <v>中華基督教會全完第二小學</v>
      </c>
      <c r="J232">
        <f>IF(F232*2/5=CEILING(F232*2/5, 1), F232*2, F232*2-1)</f>
        <v>90</v>
      </c>
      <c r="K232">
        <f>D232</f>
        <v>42</v>
      </c>
      <c r="L232" t="e">
        <f>VLOOKUP(A232, 借位!$A$1:$D$50, 4, FALSE)</f>
        <v>#N/A</v>
      </c>
      <c r="M232">
        <v>0</v>
      </c>
      <c r="N232" t="b">
        <f>IF(J232&gt;(K232+M232), TRUE, 0)</f>
        <v>1</v>
      </c>
      <c r="O232">
        <f>K232+M232</f>
        <v>42</v>
      </c>
      <c r="P232" s="24">
        <f>(J232-O232)/J232*100</f>
        <v>53.333333333333336</v>
      </c>
      <c r="Q232" t="str">
        <f>"update entityscore set admitted=" &amp; O232 &amp; " ,vacancy=" &amp; J232 &amp; " where entityid = (select id from entity where name like '" &amp; I232 &amp; "') and year=2015;"</f>
        <v>update entityscore set admitted=42 ,vacancy=90 where entityid = (select id from entity where name like '中華基督教會全完第二小學') and year=2015;</v>
      </c>
      <c r="R232" t="str">
        <f>"update entity set admitted=" &amp; O232 &amp; " ,vacancy=" &amp; J232 &amp; " where name = '" &amp; I232 &amp; "';"</f>
        <v>update entity set admitted=42 ,vacancy=90 where name = '中華基督教會全完第二小學';</v>
      </c>
    </row>
    <row r="233" spans="1:18" ht="22.5">
      <c r="A233" s="2">
        <v>6507</v>
      </c>
      <c r="B233" s="6" t="s">
        <v>307</v>
      </c>
      <c r="C233" s="6" t="s">
        <v>1212</v>
      </c>
      <c r="D233" s="3">
        <v>70</v>
      </c>
      <c r="E233" t="str">
        <f>VLOOKUP(C233, 自行Original!$A$1:$C$455, 1, FALSE)</f>
        <v>聖公會仁立小學</v>
      </c>
      <c r="F233">
        <f>VLOOKUP(C233, 自行Original!$A$1:$C$455, 3, FALSE)</f>
        <v>75</v>
      </c>
      <c r="H233" t="str">
        <f>LEFT(A233, 2)</f>
        <v>65</v>
      </c>
      <c r="I233" t="str">
        <f>C233</f>
        <v>聖公會仁立小學</v>
      </c>
      <c r="J233">
        <f>IF(F233*2/5=CEILING(F233*2/5, 1), F233*2, F233*2-1)</f>
        <v>150</v>
      </c>
      <c r="K233">
        <f>D233</f>
        <v>70</v>
      </c>
      <c r="L233" t="e">
        <f>VLOOKUP(A233, 借位!$A$1:$D$50, 4, FALSE)</f>
        <v>#N/A</v>
      </c>
      <c r="M233">
        <v>0</v>
      </c>
      <c r="N233" t="b">
        <f>IF(J233&gt;(K233+M233), TRUE, 0)</f>
        <v>1</v>
      </c>
      <c r="O233">
        <f>K233+M233</f>
        <v>70</v>
      </c>
      <c r="P233" s="24">
        <f>(J233-O233)/J233*100</f>
        <v>53.333333333333336</v>
      </c>
      <c r="Q233" t="str">
        <f>"update entityscore set admitted=" &amp; O233 &amp; " ,vacancy=" &amp; J233 &amp; " where entityid = (select id from entity where name like '" &amp; I233 &amp; "') and year=2015;"</f>
        <v>update entityscore set admitted=70 ,vacancy=150 where entityid = (select id from entity where name like '聖公會仁立小學') and year=2015;</v>
      </c>
      <c r="R233" t="str">
        <f>"update entity set admitted=" &amp; O233 &amp; " ,vacancy=" &amp; J233 &amp; " where name = '" &amp; I233 &amp; "';"</f>
        <v>update entity set admitted=70 ,vacancy=150 where name = '聖公會仁立小學';</v>
      </c>
    </row>
    <row r="234" spans="1:18" ht="22.5">
      <c r="A234" s="2">
        <v>6504</v>
      </c>
      <c r="B234" s="6" t="s">
        <v>304</v>
      </c>
      <c r="C234" s="6" t="s">
        <v>1210</v>
      </c>
      <c r="D234" s="3">
        <v>47</v>
      </c>
      <c r="E234" t="str">
        <f>VLOOKUP(C234, 自行Original!$A$1:$C$455, 1, FALSE)</f>
        <v>聖公會主恩小學</v>
      </c>
      <c r="F234">
        <f>VLOOKUP(C234, 自行Original!$A$1:$C$455, 3, FALSE)</f>
        <v>50</v>
      </c>
      <c r="H234" t="str">
        <f>LEFT(A234, 2)</f>
        <v>65</v>
      </c>
      <c r="I234" t="str">
        <f>C234</f>
        <v>聖公會主恩小學</v>
      </c>
      <c r="J234">
        <f>IF(F234*2/5=CEILING(F234*2/5, 1), F234*2, F234*2-1)</f>
        <v>100</v>
      </c>
      <c r="K234">
        <f>D234</f>
        <v>47</v>
      </c>
      <c r="L234" t="e">
        <f>VLOOKUP(A234, 借位!$A$1:$D$50, 4, FALSE)</f>
        <v>#N/A</v>
      </c>
      <c r="M234">
        <v>0</v>
      </c>
      <c r="N234" t="b">
        <f>IF(J234&gt;(K234+M234), TRUE, 0)</f>
        <v>1</v>
      </c>
      <c r="O234">
        <f>K234+M234</f>
        <v>47</v>
      </c>
      <c r="P234" s="24">
        <f>(J234-O234)/J234*100</f>
        <v>53</v>
      </c>
      <c r="Q234" t="str">
        <f>"update entityscore set admitted=" &amp; O234 &amp; " ,vacancy=" &amp; J234 &amp; " where entityid = (select id from entity where name like '" &amp; I234 &amp; "') and year=2015;"</f>
        <v>update entityscore set admitted=47 ,vacancy=100 where entityid = (select id from entity where name like '聖公會主恩小學') and year=2015;</v>
      </c>
      <c r="R234" t="str">
        <f>"update entity set admitted=" &amp; O234 &amp; " ,vacancy=" &amp; J234 &amp; " where name = '" &amp; I234 &amp; "';"</f>
        <v>update entity set admitted=47 ,vacancy=100 where name = '聖公會主恩小學';</v>
      </c>
    </row>
    <row r="235" spans="1:18" ht="33.75">
      <c r="A235" s="2">
        <v>6513</v>
      </c>
      <c r="B235" s="6" t="s">
        <v>313</v>
      </c>
      <c r="C235" s="6" t="s">
        <v>1220</v>
      </c>
      <c r="D235" s="3">
        <v>71</v>
      </c>
      <c r="E235" t="str">
        <f>VLOOKUP(C235, 自行Original!$A$1:$C$455, 1, FALSE)</f>
        <v>佛教林金殿紀念小學</v>
      </c>
      <c r="F235">
        <f>VLOOKUP(C235, 自行Original!$A$1:$C$455, 3, FALSE)</f>
        <v>75</v>
      </c>
      <c r="H235" t="str">
        <f>LEFT(A235, 2)</f>
        <v>65</v>
      </c>
      <c r="I235" t="str">
        <f>C235</f>
        <v>佛教林金殿紀念小學</v>
      </c>
      <c r="J235">
        <f>IF(F235*2/5=CEILING(F235*2/5, 1), F235*2, F235*2-1)</f>
        <v>150</v>
      </c>
      <c r="K235">
        <f>D235</f>
        <v>71</v>
      </c>
      <c r="L235" t="e">
        <f>VLOOKUP(A235, 借位!$A$1:$D$50, 4, FALSE)</f>
        <v>#N/A</v>
      </c>
      <c r="M235">
        <v>0</v>
      </c>
      <c r="N235" t="b">
        <f>IF(J235&gt;(K235+M235), TRUE, 0)</f>
        <v>1</v>
      </c>
      <c r="O235">
        <f>K235+M235</f>
        <v>71</v>
      </c>
      <c r="P235" s="24">
        <f>(J235-O235)/J235*100</f>
        <v>52.666666666666664</v>
      </c>
      <c r="Q235" t="str">
        <f>"update entityscore set admitted=" &amp; O235 &amp; " ,vacancy=" &amp; J235 &amp; " where entityid = (select id from entity where name like '" &amp; I235 &amp; "') and year=2015;"</f>
        <v>update entityscore set admitted=71 ,vacancy=150 where entityid = (select id from entity where name like '佛教林金殿紀念小學') and year=2015;</v>
      </c>
      <c r="R235" t="str">
        <f>"update entity set admitted=" &amp; O235 &amp; " ,vacancy=" &amp; J235 &amp; " where name = '" &amp; I235 &amp; "';"</f>
        <v>update entity set admitted=71 ,vacancy=150 where name = '佛教林金殿紀念小學';</v>
      </c>
    </row>
    <row r="236" spans="1:18" ht="22.5">
      <c r="A236" s="2">
        <v>6509</v>
      </c>
      <c r="B236" s="6" t="s">
        <v>309</v>
      </c>
      <c r="C236" s="6" t="s">
        <v>1219</v>
      </c>
      <c r="D236" s="3">
        <v>62</v>
      </c>
      <c r="E236" t="str">
        <f>VLOOKUP(C236, 自行Original!$A$1:$C$455, 1, FALSE)</f>
        <v>中華基督教會基真小學</v>
      </c>
      <c r="F236">
        <f>VLOOKUP(C236, 自行Original!$A$1:$C$455, 3, FALSE)</f>
        <v>63</v>
      </c>
      <c r="H236" t="str">
        <f>LEFT(A236, 2)</f>
        <v>65</v>
      </c>
      <c r="I236" t="str">
        <f>C236</f>
        <v>中華基督教會基真小學</v>
      </c>
      <c r="J236">
        <f>IF(F236*2/5=CEILING(F236*2/5, 1), F236*2, F236*2-1)</f>
        <v>125</v>
      </c>
      <c r="K236">
        <f>D236</f>
        <v>62</v>
      </c>
      <c r="L236" t="e">
        <f>VLOOKUP(A236, 借位!$A$1:$D$50, 4, FALSE)</f>
        <v>#N/A</v>
      </c>
      <c r="M236">
        <v>0</v>
      </c>
      <c r="N236" t="b">
        <f>IF(J236&gt;(K236+M236), TRUE, 0)</f>
        <v>1</v>
      </c>
      <c r="O236">
        <f>K236+M236</f>
        <v>62</v>
      </c>
      <c r="P236" s="24">
        <f>(J236-O236)/J236*100</f>
        <v>50.4</v>
      </c>
      <c r="Q236" t="str">
        <f>"update entityscore set admitted=" &amp; O236 &amp; " ,vacancy=" &amp; J236 &amp; " where entityid = (select id from entity where name like '" &amp; I236 &amp; "') and year=2015;"</f>
        <v>update entityscore set admitted=62 ,vacancy=125 where entityid = (select id from entity where name like '中華基督教會基真小學') and year=2015;</v>
      </c>
      <c r="R236" t="str">
        <f>"update entity set admitted=" &amp; O236 &amp; " ,vacancy=" &amp; J236 &amp; " where name = '" &amp; I236 &amp; "';"</f>
        <v>update entity set admitted=62 ,vacancy=125 where name = '中華基督教會基真小學';</v>
      </c>
    </row>
    <row r="237" spans="1:18" ht="33.75">
      <c r="A237" s="2">
        <v>6503</v>
      </c>
      <c r="B237" s="6" t="s">
        <v>303</v>
      </c>
      <c r="C237" s="6" t="s">
        <v>1215</v>
      </c>
      <c r="D237" s="3">
        <v>45</v>
      </c>
      <c r="E237" t="str">
        <f>VLOOKUP(C237, 自行Original!$A$1:$C$455, 1, FALSE)</f>
        <v>基督教香港信義會葵盛信義學校</v>
      </c>
      <c r="F237">
        <f>VLOOKUP(C237, 自行Original!$A$1:$C$455, 3, FALSE)</f>
        <v>50</v>
      </c>
      <c r="H237" t="str">
        <f>LEFT(A237, 2)</f>
        <v>65</v>
      </c>
      <c r="I237" t="str">
        <f>C237</f>
        <v>基督教香港信義會葵盛信義學校</v>
      </c>
      <c r="J237">
        <f>IF(F237*2/5=CEILING(F237*2/5, 1), F237*2, F237*2-1)</f>
        <v>100</v>
      </c>
      <c r="K237">
        <f>D237</f>
        <v>45</v>
      </c>
      <c r="L237">
        <f>VLOOKUP(A237, 借位!$A$1:$D$50, 4, FALSE)</f>
        <v>5</v>
      </c>
      <c r="M237">
        <v>5</v>
      </c>
      <c r="N237" t="b">
        <f>IF(J237&gt;(K237+M237), TRUE, 0)</f>
        <v>1</v>
      </c>
      <c r="O237">
        <f>K237+M237</f>
        <v>50</v>
      </c>
      <c r="P237" s="24">
        <f>(J237-O237)/J237*100</f>
        <v>50</v>
      </c>
      <c r="Q237" t="str">
        <f>"update entityscore set admitted=" &amp; O237 &amp; " ,vacancy=" &amp; J237 &amp; " where entityid = (select id from entity where name like '" &amp; I237 &amp; "') and year=2015;"</f>
        <v>update entityscore set admitted=50 ,vacancy=100 where entityid = (select id from entity where name like '基督教香港信義會葵盛信義學校') and year=2015;</v>
      </c>
      <c r="R237" t="str">
        <f>"update entity set admitted=" &amp; O237 &amp; " ,vacancy=" &amp; J237 &amp; " where name = '" &amp; I237 &amp; "';"</f>
        <v>update entity set admitted=50 ,vacancy=100 where name = '基督教香港信義會葵盛信義學校';</v>
      </c>
    </row>
    <row r="238" spans="1:18" ht="22.5">
      <c r="A238" s="2">
        <v>6512</v>
      </c>
      <c r="B238" s="6" t="s">
        <v>312</v>
      </c>
      <c r="C238" s="6" t="s">
        <v>1218</v>
      </c>
      <c r="D238" s="3">
        <v>50</v>
      </c>
      <c r="E238" t="str">
        <f>VLOOKUP(C238, 自行Original!$A$1:$C$455, 1, FALSE)</f>
        <v>祖堯天主教小學</v>
      </c>
      <c r="F238">
        <f>VLOOKUP(C238, 自行Original!$A$1:$C$455, 3, FALSE)</f>
        <v>50</v>
      </c>
      <c r="H238" t="str">
        <f>LEFT(A238, 2)</f>
        <v>65</v>
      </c>
      <c r="I238" t="str">
        <f>C238</f>
        <v>祖堯天主教小學</v>
      </c>
      <c r="J238">
        <f>IF(F238*2/5=CEILING(F238*2/5, 1), F238*2, F238*2-1)</f>
        <v>100</v>
      </c>
      <c r="K238">
        <f>D238</f>
        <v>50</v>
      </c>
      <c r="L238" t="e">
        <f>VLOOKUP(A238, 借位!$A$1:$D$50, 4, FALSE)</f>
        <v>#N/A</v>
      </c>
      <c r="M238">
        <v>0</v>
      </c>
      <c r="N238" t="b">
        <f>IF(J238&gt;(K238+M238), TRUE, 0)</f>
        <v>1</v>
      </c>
      <c r="O238">
        <f>K238+M238</f>
        <v>50</v>
      </c>
      <c r="P238" s="24">
        <f>(J238-O238)/J238*100</f>
        <v>50</v>
      </c>
      <c r="Q238" t="str">
        <f>"update entityscore set admitted=" &amp; O238 &amp; " ,vacancy=" &amp; J238 &amp; " where entityid = (select id from entity where name like '" &amp; I238 &amp; "') and year=2015;"</f>
        <v>update entityscore set admitted=50 ,vacancy=100 where entityid = (select id from entity where name like '祖堯天主教小學') and year=2015;</v>
      </c>
      <c r="R238" t="str">
        <f>"update entity set admitted=" &amp; O238 &amp; " ,vacancy=" &amp; J238 &amp; " where name = '" &amp; I238 &amp; "';"</f>
        <v>update entity set admitted=50 ,vacancy=100 where name = '祖堯天主教小學';</v>
      </c>
    </row>
    <row r="239" spans="1:18" ht="33.75">
      <c r="A239" s="2">
        <v>6508</v>
      </c>
      <c r="B239" s="6" t="s">
        <v>308</v>
      </c>
      <c r="C239" s="6" t="s">
        <v>1216</v>
      </c>
      <c r="D239" s="3">
        <v>61</v>
      </c>
      <c r="E239" t="str">
        <f>VLOOKUP(C239, 自行Original!$A$1:$C$455, 1, FALSE)</f>
        <v>東華三院高可寧紀念小學</v>
      </c>
      <c r="F239">
        <f>VLOOKUP(C239, 自行Original!$A$1:$C$455, 3, FALSE)</f>
        <v>50</v>
      </c>
      <c r="H239" t="str">
        <f>LEFT(A239, 2)</f>
        <v>65</v>
      </c>
      <c r="I239" t="str">
        <f>C239</f>
        <v>東華三院高可寧紀念小學</v>
      </c>
      <c r="J239">
        <f>IF(F239*2/5=CEILING(F239*2/5, 1), F239*2, F239*2-1)</f>
        <v>100</v>
      </c>
      <c r="K239">
        <f>D239</f>
        <v>61</v>
      </c>
      <c r="L239" t="e">
        <f>VLOOKUP(A239, 借位!$A$1:$D$50, 4, FALSE)</f>
        <v>#N/A</v>
      </c>
      <c r="M239">
        <v>0</v>
      </c>
      <c r="N239" t="b">
        <f>IF(J239&gt;(K239+M239), TRUE, 0)</f>
        <v>1</v>
      </c>
      <c r="O239">
        <f>K239+M239</f>
        <v>61</v>
      </c>
      <c r="P239" s="24">
        <f>(J239-O239)/J239*100</f>
        <v>39</v>
      </c>
      <c r="Q239" t="str">
        <f>"update entityscore set admitted=" &amp; O239 &amp; " ,vacancy=" &amp; J239 &amp; " where entityid = (select id from entity where name like '" &amp; I239 &amp; "') and year=2015;"</f>
        <v>update entityscore set admitted=61 ,vacancy=100 where entityid = (select id from entity where name like '東華三院高可寧紀念小學') and year=2015;</v>
      </c>
      <c r="R239" t="str">
        <f>"update entity set admitted=" &amp; O239 &amp; " ,vacancy=" &amp; J239 &amp; " where name = '" &amp; I239 &amp; "';"</f>
        <v>update entity set admitted=61 ,vacancy=100 where name = '東華三院高可寧紀念小學';</v>
      </c>
    </row>
    <row r="240" spans="1:18" ht="22.5">
      <c r="A240" s="2">
        <v>6501</v>
      </c>
      <c r="B240" s="6" t="s">
        <v>301</v>
      </c>
      <c r="C240" s="6" t="s">
        <v>1214</v>
      </c>
      <c r="D240" s="3">
        <v>72</v>
      </c>
      <c r="E240" t="str">
        <f>VLOOKUP(C240, 自行Original!$A$1:$C$455, 1, FALSE)</f>
        <v>中華傳道會許大同學校</v>
      </c>
      <c r="F240">
        <f>VLOOKUP(C240, 自行Original!$A$1:$C$455, 3, FALSE)</f>
        <v>50</v>
      </c>
      <c r="H240" t="str">
        <f>LEFT(A240, 2)</f>
        <v>65</v>
      </c>
      <c r="I240" t="str">
        <f>C240</f>
        <v>中華傳道會許大同學校</v>
      </c>
      <c r="J240">
        <f>IF(F240*2/5=CEILING(F240*2/5, 1), F240*2, F240*2-1)</f>
        <v>100</v>
      </c>
      <c r="K240">
        <f>D240</f>
        <v>72</v>
      </c>
      <c r="L240">
        <f>VLOOKUP(A240, 借位!$A$1:$D$50, 4, FALSE)</f>
        <v>7</v>
      </c>
      <c r="M240">
        <v>7</v>
      </c>
      <c r="N240" t="b">
        <f>IF(J240&gt;(K240+M240), TRUE, 0)</f>
        <v>1</v>
      </c>
      <c r="O240">
        <f>K240+M240</f>
        <v>79</v>
      </c>
      <c r="P240" s="24">
        <f>(J240-O240)/J240*100</f>
        <v>21</v>
      </c>
      <c r="Q240" t="str">
        <f>"update entityscore set admitted=" &amp; O240 &amp; " ,vacancy=" &amp; J240 &amp; " where entityid = (select id from entity where name like '" &amp; I240 &amp; "') and year=2015;"</f>
        <v>update entityscore set admitted=79 ,vacancy=100 where entityid = (select id from entity where name like '中華傳道會許大同學校') and year=2015;</v>
      </c>
      <c r="R240" t="str">
        <f>"update entity set admitted=" &amp; O240 &amp; " ,vacancy=" &amp; J240 &amp; " where name = '" &amp; I240 &amp; "';"</f>
        <v>update entity set admitted=79 ,vacancy=100 where name = '中華傳道會許大同學校';</v>
      </c>
    </row>
    <row r="241" spans="1:18" ht="22.5">
      <c r="A241" s="2">
        <v>6510</v>
      </c>
      <c r="B241" s="6" t="s">
        <v>310</v>
      </c>
      <c r="C241" s="6" t="s">
        <v>1213</v>
      </c>
      <c r="D241" s="3">
        <v>90</v>
      </c>
      <c r="E241" t="str">
        <f>VLOOKUP(C241, 自行Original!$A$1:$C$455, 1, FALSE)</f>
        <v>佛教林炳炎紀念學校</v>
      </c>
      <c r="F241" s="25">
        <f>VLOOKUP(C241, 自行Original!$A$1:$C$455, 3, FALSE)</f>
        <v>63</v>
      </c>
      <c r="H241" t="str">
        <f>LEFT(A241, 2)</f>
        <v>65</v>
      </c>
      <c r="I241" t="str">
        <f>C241</f>
        <v>佛教林炳炎紀念學校</v>
      </c>
      <c r="J241">
        <f>IF(F241*2/5=CEILING(F241*2/5, 1), F241*2, F241*2-1)</f>
        <v>125</v>
      </c>
      <c r="K241">
        <f>D241</f>
        <v>90</v>
      </c>
      <c r="L241">
        <f>VLOOKUP(A241, 借位!$A$1:$D$50, 4, FALSE)</f>
        <v>10</v>
      </c>
      <c r="M241">
        <v>10</v>
      </c>
      <c r="N241" t="b">
        <f>IF(J241&gt;(K241+M241), TRUE, 0)</f>
        <v>1</v>
      </c>
      <c r="O241">
        <f>K241+M241</f>
        <v>100</v>
      </c>
      <c r="P241" s="24">
        <f>(J241-O241)/J241*100</f>
        <v>20</v>
      </c>
      <c r="Q241" t="str">
        <f>"update entityscore set admitted=" &amp; O241 &amp; " ,vacancy=" &amp; J241 &amp; " where entityid = (select id from entity where name like '" &amp; I241 &amp; "') and year=2015;"</f>
        <v>update entityscore set admitted=100 ,vacancy=125 where entityid = (select id from entity where name like '佛教林炳炎紀念學校') and year=2015;</v>
      </c>
      <c r="R241" t="str">
        <f>"update entity set admitted=" &amp; O241 &amp; " ,vacancy=" &amp; J241 &amp; " where name = '" &amp; I241 &amp; "';"</f>
        <v>update entity set admitted=100 ,vacancy=125 where name = '佛教林炳炎紀念學校';</v>
      </c>
    </row>
    <row r="242" spans="1:18" ht="44.25">
      <c r="A242" s="2">
        <v>6505</v>
      </c>
      <c r="B242" s="6" t="s">
        <v>305</v>
      </c>
      <c r="C242" s="6" t="s">
        <v>989</v>
      </c>
      <c r="D242" s="3">
        <v>92</v>
      </c>
      <c r="E242" t="str">
        <f>VLOOKUP(C242, 自行Original!$A$1:$C$455, 1, FALSE)</f>
        <v xml:space="preserve">柏立基教育學院校友會李一諤紀念學校
</v>
      </c>
      <c r="F242">
        <f>VLOOKUP(C242, 自行Original!$A$1:$C$455, 3, FALSE)</f>
        <v>63</v>
      </c>
      <c r="H242" t="str">
        <f>LEFT(A242, 2)</f>
        <v>65</v>
      </c>
      <c r="I242" t="str">
        <f>C242</f>
        <v xml:space="preserve">柏立基教育學院校友會李一諤紀念學校
</v>
      </c>
      <c r="J242">
        <f>IF(F242*2/5=CEILING(F242*2/5, 1), F242*2, F242*2-1)</f>
        <v>125</v>
      </c>
      <c r="K242">
        <f>D242</f>
        <v>92</v>
      </c>
      <c r="L242">
        <f>VLOOKUP(A242, 借位!$A$1:$D$50, 4, FALSE)</f>
        <v>10</v>
      </c>
      <c r="M242">
        <v>10</v>
      </c>
      <c r="N242" t="b">
        <f>IF(J242&gt;(K242+M242), TRUE, 0)</f>
        <v>1</v>
      </c>
      <c r="O242">
        <f>K242+M242</f>
        <v>102</v>
      </c>
      <c r="P242" s="24">
        <f>(J242-O242)/J242*100</f>
        <v>18.399999999999999</v>
      </c>
      <c r="Q242" t="str">
        <f>"update entityscore set admitted=" &amp; O242 &amp; " ,vacancy=" &amp; J242 &amp; " where entityid = (select id from entity where name like '" &amp; I242 &amp; "') and year=2015;"</f>
        <v>update entityscore set admitted=102 ,vacancy=125 where entityid = (select id from entity where name like '柏立基教育學院校友會李一諤紀念學校
') and year=2015;</v>
      </c>
      <c r="R242" t="str">
        <f>"update entity set admitted=" &amp; O242 &amp; " ,vacancy=" &amp; J242 &amp; " where name = '" &amp; I242 &amp; "';"</f>
        <v>update entity set admitted=102 ,vacancy=125 where name = '柏立基教育學院校友會李一諤紀念學校
';</v>
      </c>
    </row>
    <row r="243" spans="1:18" ht="22.5">
      <c r="A243" s="2">
        <v>6511</v>
      </c>
      <c r="B243" s="6" t="s">
        <v>311</v>
      </c>
      <c r="C243" s="6" t="s">
        <v>1440</v>
      </c>
      <c r="D243" s="3">
        <v>84</v>
      </c>
      <c r="E243" t="e">
        <f>VLOOKUP(C243, 自行Original!$A$1:$C$455, 1, FALSE)</f>
        <v>#N/A</v>
      </c>
      <c r="F243" s="18">
        <v>50</v>
      </c>
      <c r="H243" t="str">
        <f>LEFT(A243, 2)</f>
        <v>65</v>
      </c>
      <c r="I243" t="str">
        <f>C243</f>
        <v>亞斯理衛理小學</v>
      </c>
      <c r="J243">
        <f>IF(F243*2/5=CEILING(F243*2/5, 1), F243*2, F243*2-1)</f>
        <v>100</v>
      </c>
      <c r="K243">
        <f>D243</f>
        <v>84</v>
      </c>
      <c r="L243" t="e">
        <f>VLOOKUP(A243, 借位!$A$1:$D$50, 4, FALSE)</f>
        <v>#N/A</v>
      </c>
      <c r="M243">
        <v>0</v>
      </c>
      <c r="N243" t="b">
        <f>IF(J243&gt;(K243+M243), TRUE, 0)</f>
        <v>1</v>
      </c>
      <c r="O243">
        <f>K243+M243</f>
        <v>84</v>
      </c>
      <c r="P243" s="24">
        <f>(J243-O243)/J243*100</f>
        <v>16</v>
      </c>
      <c r="Q243" t="str">
        <f>"update entityscore set admitted=" &amp; O243 &amp; " ,vacancy=" &amp; J243 &amp; " where entityid = (select id from entity where name like '" &amp; I243 &amp; "') and year=2015;"</f>
        <v>update entityscore set admitted=84 ,vacancy=100 where entityid = (select id from entity where name like '亞斯理衛理小學') and year=2015;</v>
      </c>
      <c r="R243" t="str">
        <f>"update entity set admitted=" &amp; O243 &amp; " ,vacancy=" &amp; J243 &amp; " where name = '" &amp; I243 &amp; "';"</f>
        <v>update entity set admitted=84 ,vacancy=100 where name = '亞斯理衛理小學';</v>
      </c>
    </row>
    <row r="244" spans="1:18" ht="22.5">
      <c r="A244" s="2">
        <v>6606</v>
      </c>
      <c r="B244" s="6" t="s">
        <v>319</v>
      </c>
      <c r="C244" s="6" t="s">
        <v>1229</v>
      </c>
      <c r="D244" s="3">
        <v>57</v>
      </c>
      <c r="E244" t="str">
        <f>VLOOKUP(C244, 自行Original!$A$1:$C$455, 1, FALSE)</f>
        <v>聖公會何澤芸小學</v>
      </c>
      <c r="F244">
        <f>VLOOKUP(C244, 自行Original!$A$1:$C$455, 3, FALSE)</f>
        <v>63</v>
      </c>
      <c r="H244" t="str">
        <f>LEFT(A244, 2)</f>
        <v>66</v>
      </c>
      <c r="I244" t="str">
        <f>C244</f>
        <v>聖公會何澤芸小學</v>
      </c>
      <c r="J244">
        <f>IF(F244*2/5=CEILING(F244*2/5, 1), F244*2, F244*2-1)</f>
        <v>125</v>
      </c>
      <c r="K244">
        <f>D244</f>
        <v>57</v>
      </c>
      <c r="L244" t="e">
        <f>VLOOKUP(A244, 借位!$A$1:$D$50, 4, FALSE)</f>
        <v>#N/A</v>
      </c>
      <c r="M244">
        <v>0</v>
      </c>
      <c r="N244" t="b">
        <f>IF(J244&gt;(K244+M244), TRUE, 0)</f>
        <v>1</v>
      </c>
      <c r="O244">
        <f>K244+M244</f>
        <v>57</v>
      </c>
      <c r="P244" s="24">
        <f>(J244-O244)/J244*100</f>
        <v>54.400000000000006</v>
      </c>
      <c r="Q244" t="str">
        <f>"update entityscore set admitted=" &amp; O244 &amp; " ,vacancy=" &amp; J244 &amp; " where entityid = (select id from entity where name like '" &amp; I244 &amp; "') and year=2015;"</f>
        <v>update entityscore set admitted=57 ,vacancy=125 where entityid = (select id from entity where name like '聖公會何澤芸小學') and year=2015;</v>
      </c>
      <c r="R244" t="str">
        <f>"update entity set admitted=" &amp; O244 &amp; " ,vacancy=" &amp; J244 &amp; " where name = '" &amp; I244 &amp; "';"</f>
        <v>update entity set admitted=57 ,vacancy=125 where name = '聖公會何澤芸小學';</v>
      </c>
    </row>
    <row r="245" spans="1:18" ht="22.5">
      <c r="A245" s="2">
        <v>6610</v>
      </c>
      <c r="B245" s="6" t="s">
        <v>323</v>
      </c>
      <c r="C245" s="6" t="s">
        <v>1231</v>
      </c>
      <c r="D245" s="3">
        <v>69</v>
      </c>
      <c r="E245" t="str">
        <f>VLOOKUP(C245, 自行Original!$A$1:$C$455, 1, FALSE)</f>
        <v>聖公會青衣主恩小學</v>
      </c>
      <c r="F245">
        <f>VLOOKUP(C245, 自行Original!$A$1:$C$455, 3, FALSE)</f>
        <v>75</v>
      </c>
      <c r="H245" t="str">
        <f>LEFT(A245, 2)</f>
        <v>66</v>
      </c>
      <c r="I245" t="str">
        <f>C245</f>
        <v>聖公會青衣主恩小學</v>
      </c>
      <c r="J245">
        <f>IF(F245*2/5=CEILING(F245*2/5, 1), F245*2, F245*2-1)</f>
        <v>150</v>
      </c>
      <c r="K245">
        <f>D245</f>
        <v>69</v>
      </c>
      <c r="L245" t="e">
        <f>VLOOKUP(A245, 借位!$A$1:$D$50, 4, FALSE)</f>
        <v>#N/A</v>
      </c>
      <c r="M245">
        <v>0</v>
      </c>
      <c r="N245" t="b">
        <f>IF(J245&gt;(K245+M245), TRUE, 0)</f>
        <v>1</v>
      </c>
      <c r="O245">
        <f>K245+M245</f>
        <v>69</v>
      </c>
      <c r="P245" s="24">
        <f>(J245-O245)/J245*100</f>
        <v>54</v>
      </c>
      <c r="Q245" t="str">
        <f>"update entityscore set admitted=" &amp; O245 &amp; " ,vacancy=" &amp; J245 &amp; " where entityid = (select id from entity where name like '" &amp; I245 &amp; "') and year=2015;"</f>
        <v>update entityscore set admitted=69 ,vacancy=150 where entityid = (select id from entity where name like '聖公會青衣主恩小學') and year=2015;</v>
      </c>
      <c r="R245" t="str">
        <f>"update entity set admitted=" &amp; O245 &amp; " ,vacancy=" &amp; J245 &amp; " where name = '" &amp; I245 &amp; "';"</f>
        <v>update entity set admitted=69 ,vacancy=150 where name = '聖公會青衣主恩小學';</v>
      </c>
    </row>
    <row r="246" spans="1:18" ht="22.5">
      <c r="A246" s="2">
        <v>6611</v>
      </c>
      <c r="B246" s="6" t="s">
        <v>324</v>
      </c>
      <c r="C246" s="6" t="s">
        <v>1232</v>
      </c>
      <c r="D246" s="3">
        <v>56</v>
      </c>
      <c r="E246" t="str">
        <f>VLOOKUP(C246, 自行Original!$A$1:$C$455, 1, FALSE)</f>
        <v>保良局世德小學</v>
      </c>
      <c r="F246">
        <f>VLOOKUP(C246, 自行Original!$A$1:$C$455, 3, FALSE)</f>
        <v>60</v>
      </c>
      <c r="H246" t="str">
        <f>LEFT(A246, 2)</f>
        <v>66</v>
      </c>
      <c r="I246" t="str">
        <f>C246</f>
        <v>保良局世德小學</v>
      </c>
      <c r="J246">
        <f>IF(F246*2/5=CEILING(F246*2/5, 1), F246*2, F246*2-1)</f>
        <v>120</v>
      </c>
      <c r="K246">
        <f>D246</f>
        <v>56</v>
      </c>
      <c r="L246" t="e">
        <f>VLOOKUP(A246, 借位!$A$1:$D$50, 4, FALSE)</f>
        <v>#N/A</v>
      </c>
      <c r="M246">
        <v>0</v>
      </c>
      <c r="N246" t="b">
        <f>IF(J246&gt;(K246+M246), TRUE, 0)</f>
        <v>1</v>
      </c>
      <c r="O246">
        <f>K246+M246</f>
        <v>56</v>
      </c>
      <c r="P246" s="24">
        <f>(J246-O246)/J246*100</f>
        <v>53.333333333333336</v>
      </c>
      <c r="Q246" t="str">
        <f>"update entityscore set admitted=" &amp; O246 &amp; " ,vacancy=" &amp; J246 &amp; " where entityid = (select id from entity where name like '" &amp; I246 &amp; "') and year=2015;"</f>
        <v>update entityscore set admitted=56 ,vacancy=120 where entityid = (select id from entity where name like '保良局世德小學') and year=2015;</v>
      </c>
      <c r="R246" t="str">
        <f>"update entity set admitted=" &amp; O246 &amp; " ,vacancy=" &amp; J246 &amp; " where name = '" &amp; I246 &amp; "';"</f>
        <v>update entity set admitted=56 ,vacancy=120 where name = '保良局世德小學';</v>
      </c>
    </row>
    <row r="247" spans="1:18" ht="33.75">
      <c r="A247" s="2">
        <v>6607</v>
      </c>
      <c r="B247" s="6" t="s">
        <v>320</v>
      </c>
      <c r="C247" s="6" t="s">
        <v>1230</v>
      </c>
      <c r="D247" s="3">
        <v>75</v>
      </c>
      <c r="E247" t="str">
        <f>VLOOKUP(C247, 自行Original!$A$1:$C$455, 1, FALSE)</f>
        <v>聖公會青衣邨何澤芸小學</v>
      </c>
      <c r="F247">
        <f>VLOOKUP(C247, 自行Original!$A$1:$C$455, 3, FALSE)</f>
        <v>75</v>
      </c>
      <c r="H247" t="str">
        <f>LEFT(A247, 2)</f>
        <v>66</v>
      </c>
      <c r="I247" t="str">
        <f>C247</f>
        <v>聖公會青衣邨何澤芸小學</v>
      </c>
      <c r="J247">
        <f>IF(F247*2/5=CEILING(F247*2/5, 1), F247*2, F247*2-1)</f>
        <v>150</v>
      </c>
      <c r="K247">
        <f>D247</f>
        <v>75</v>
      </c>
      <c r="L247" t="e">
        <f>VLOOKUP(A247, 借位!$A$1:$D$50, 4, FALSE)</f>
        <v>#N/A</v>
      </c>
      <c r="M247">
        <v>0</v>
      </c>
      <c r="N247" t="b">
        <f>IF(J247&gt;(K247+M247), TRUE, 0)</f>
        <v>1</v>
      </c>
      <c r="O247">
        <f>K247+M247</f>
        <v>75</v>
      </c>
      <c r="P247" s="24">
        <f>(J247-O247)/J247*100</f>
        <v>50</v>
      </c>
      <c r="Q247" t="str">
        <f>"update entityscore set admitted=" &amp; O247 &amp; " ,vacancy=" &amp; J247 &amp; " where entityid = (select id from entity where name like '" &amp; I247 &amp; "') and year=2015;"</f>
        <v>update entityscore set admitted=75 ,vacancy=150 where entityid = (select id from entity where name like '聖公會青衣邨何澤芸小學') and year=2015;</v>
      </c>
      <c r="R247" t="str">
        <f>"update entity set admitted=" &amp; O247 &amp; " ,vacancy=" &amp; J247 &amp; " where name = '" &amp; I247 &amp; "';"</f>
        <v>update entity set admitted=75 ,vacancy=150 where name = '聖公會青衣邨何澤芸小學';</v>
      </c>
    </row>
    <row r="248" spans="1:18" ht="22.5">
      <c r="A248" s="2">
        <v>6612</v>
      </c>
      <c r="B248" s="6" t="s">
        <v>325</v>
      </c>
      <c r="C248" s="6" t="s">
        <v>1224</v>
      </c>
      <c r="D248" s="3">
        <v>60</v>
      </c>
      <c r="E248" t="str">
        <f>VLOOKUP(C248, 自行Original!$A$1:$C$455, 1, FALSE)</f>
        <v>保良局陳溢小學</v>
      </c>
      <c r="F248">
        <f>VLOOKUP(C248, 自行Original!$A$1:$C$455, 3, FALSE)</f>
        <v>60</v>
      </c>
      <c r="H248" t="str">
        <f>LEFT(A248, 2)</f>
        <v>66</v>
      </c>
      <c r="I248" t="str">
        <f>C248</f>
        <v>保良局陳溢小學</v>
      </c>
      <c r="J248">
        <f>IF(F248*2/5=CEILING(F248*2/5, 1), F248*2, F248*2-1)</f>
        <v>120</v>
      </c>
      <c r="K248">
        <f>D248</f>
        <v>60</v>
      </c>
      <c r="L248" t="e">
        <f>VLOOKUP(A248, 借位!$A$1:$D$50, 4, FALSE)</f>
        <v>#N/A</v>
      </c>
      <c r="M248">
        <v>0</v>
      </c>
      <c r="N248" t="b">
        <f>IF(J248&gt;(K248+M248), TRUE, 0)</f>
        <v>1</v>
      </c>
      <c r="O248">
        <f>K248+M248</f>
        <v>60</v>
      </c>
      <c r="P248" s="24">
        <f>(J248-O248)/J248*100</f>
        <v>50</v>
      </c>
      <c r="Q248" t="str">
        <f>"update entityscore set admitted=" &amp; O248 &amp; " ,vacancy=" &amp; J248 &amp; " where entityid = (select id from entity where name like '" &amp; I248 &amp; "') and year=2015;"</f>
        <v>update entityscore set admitted=60 ,vacancy=120 where entityid = (select id from entity where name like '保良局陳溢小學') and year=2015;</v>
      </c>
      <c r="R248" t="str">
        <f>"update entity set admitted=" &amp; O248 &amp; " ,vacancy=" &amp; J248 &amp; " where name = '" &amp; I248 &amp; "';"</f>
        <v>update entity set admitted=60 ,vacancy=120 where name = '保良局陳溢小學';</v>
      </c>
    </row>
    <row r="249" spans="1:18" ht="22.5">
      <c r="A249" s="2">
        <v>6603</v>
      </c>
      <c r="B249" s="6" t="s">
        <v>316</v>
      </c>
      <c r="C249" s="6" t="s">
        <v>1233</v>
      </c>
      <c r="D249" s="3">
        <v>42</v>
      </c>
      <c r="E249" t="str">
        <f>VLOOKUP(C249, 自行Original!$A$1:$C$455, 1, FALSE)</f>
        <v>東華三院周演森小學</v>
      </c>
      <c r="F249">
        <f>VLOOKUP(C249, 自行Original!$A$1:$C$455, 3, FALSE)</f>
        <v>38</v>
      </c>
      <c r="H249" t="str">
        <f>LEFT(A249, 2)</f>
        <v>66</v>
      </c>
      <c r="I249" t="str">
        <f>C249</f>
        <v>東華三院周演森小學</v>
      </c>
      <c r="J249">
        <f>IF(F249*2/5=CEILING(F249*2/5, 1), F249*2, F249*2-1)</f>
        <v>75</v>
      </c>
      <c r="K249">
        <f>D249</f>
        <v>42</v>
      </c>
      <c r="L249" t="e">
        <f>VLOOKUP(A249, 借位!$A$1:$D$50, 4, FALSE)</f>
        <v>#N/A</v>
      </c>
      <c r="M249">
        <v>0</v>
      </c>
      <c r="N249" t="b">
        <f>IF(J249&gt;(K249+M249), TRUE, 0)</f>
        <v>1</v>
      </c>
      <c r="O249">
        <f>K249+M249</f>
        <v>42</v>
      </c>
      <c r="P249" s="24">
        <f>(J249-O249)/J249*100</f>
        <v>44</v>
      </c>
      <c r="Q249" t="str">
        <f>"update entityscore set admitted=" &amp; O249 &amp; " ,vacancy=" &amp; J249 &amp; " where entityid = (select id from entity where name like '" &amp; I249 &amp; "') and year=2015;"</f>
        <v>update entityscore set admitted=42 ,vacancy=75 where entityid = (select id from entity where name like '東華三院周演森小學') and year=2015;</v>
      </c>
      <c r="R249" t="str">
        <f>"update entity set admitted=" &amp; O249 &amp; " ,vacancy=" &amp; J249 &amp; " where name = '" &amp; I249 &amp; "';"</f>
        <v>update entity set admitted=42 ,vacancy=75 where name = '東華三院周演森小學';</v>
      </c>
    </row>
    <row r="250" spans="1:18">
      <c r="A250" s="2">
        <v>6605</v>
      </c>
      <c r="B250" s="9" t="s">
        <v>318</v>
      </c>
      <c r="C250" s="9" t="s">
        <v>1226</v>
      </c>
      <c r="D250" s="3">
        <v>42</v>
      </c>
      <c r="E250" t="str">
        <f>VLOOKUP(C250, 自行Original!$A$1:$C$455, 1, FALSE)</f>
        <v>中華傳道會呂明才小學</v>
      </c>
      <c r="F250">
        <f>VLOOKUP(C250, 自行Original!$A$1:$C$455, 3, FALSE)</f>
        <v>50</v>
      </c>
      <c r="H250" t="str">
        <f>LEFT(A250, 2)</f>
        <v>66</v>
      </c>
      <c r="I250" t="str">
        <f>C250</f>
        <v>中華傳道會呂明才小學</v>
      </c>
      <c r="J250">
        <f>IF(F250*2/5=CEILING(F250*2/5, 1), F250*2, F250*2-1)</f>
        <v>100</v>
      </c>
      <c r="K250">
        <f>D250</f>
        <v>42</v>
      </c>
      <c r="L250">
        <f>VLOOKUP(A250, 借位!$A$1:$D$50, 4, FALSE)</f>
        <v>20</v>
      </c>
      <c r="M250">
        <v>20</v>
      </c>
      <c r="N250" t="b">
        <f>IF(J250&gt;(K250+M250), TRUE, 0)</f>
        <v>1</v>
      </c>
      <c r="O250">
        <f>K250+M250</f>
        <v>62</v>
      </c>
      <c r="P250" s="24">
        <f>(J250-O250)/J250*100</f>
        <v>38</v>
      </c>
      <c r="Q250" t="str">
        <f>"update entityscore set admitted=" &amp; O250 &amp; " ,vacancy=" &amp; J250 &amp; " where entityid = (select id from entity where name like '" &amp; I250 &amp; "') and year=2015;"</f>
        <v>update entityscore set admitted=62 ,vacancy=100 where entityid = (select id from entity where name like '中華傳道會呂明才小學') and year=2015;</v>
      </c>
      <c r="R250" t="str">
        <f>"update entity set admitted=" &amp; O250 &amp; " ,vacancy=" &amp; J250 &amp; " where name = '" &amp; I250 &amp; "';"</f>
        <v>update entity set admitted=62 ,vacancy=100 where name = '中華傳道會呂明才小學';</v>
      </c>
    </row>
    <row r="251" spans="1:18" ht="22.5">
      <c r="A251" s="2">
        <v>6602</v>
      </c>
      <c r="B251" s="6" t="s">
        <v>315</v>
      </c>
      <c r="C251" s="6" t="s">
        <v>1227</v>
      </c>
      <c r="D251" s="3">
        <v>45</v>
      </c>
      <c r="E251" t="str">
        <f>VLOOKUP(C251, 自行Original!$A$1:$C$455, 1, FALSE)</f>
        <v>東華三院黃士心小學</v>
      </c>
      <c r="F251">
        <f>VLOOKUP(C251, 自行Original!$A$1:$C$455, 3, FALSE)</f>
        <v>50</v>
      </c>
      <c r="H251" t="str">
        <f>LEFT(A251, 2)</f>
        <v>66</v>
      </c>
      <c r="I251" t="str">
        <f>C251</f>
        <v>東華三院黃士心小學</v>
      </c>
      <c r="J251">
        <f>IF(F251*2/5=CEILING(F251*2/5, 1), F251*2, F251*2-1)</f>
        <v>100</v>
      </c>
      <c r="K251">
        <f>D251</f>
        <v>45</v>
      </c>
      <c r="L251">
        <f>VLOOKUP(A251, 借位!$A$1:$D$50, 4, FALSE)</f>
        <v>22</v>
      </c>
      <c r="M251">
        <v>22</v>
      </c>
      <c r="N251" t="b">
        <f>IF(J251&gt;(K251+M251), TRUE, 0)</f>
        <v>1</v>
      </c>
      <c r="O251">
        <f>K251+M251</f>
        <v>67</v>
      </c>
      <c r="P251" s="24">
        <f>(J251-O251)/J251*100</f>
        <v>33</v>
      </c>
      <c r="Q251" t="str">
        <f>"update entityscore set admitted=" &amp; O251 &amp; " ,vacancy=" &amp; J251 &amp; " where entityid = (select id from entity where name like '" &amp; I251 &amp; "') and year=2015;"</f>
        <v>update entityscore set admitted=67 ,vacancy=100 where entityid = (select id from entity where name like '東華三院黃士心小學') and year=2015;</v>
      </c>
      <c r="R251" t="str">
        <f>"update entity set admitted=" &amp; O251 &amp; " ,vacancy=" &amp; J251 &amp; " where name = '" &amp; I251 &amp; "';"</f>
        <v>update entity set admitted=67 ,vacancy=100 where name = '東華三院黃士心小學';</v>
      </c>
    </row>
    <row r="252" spans="1:18" ht="22.5">
      <c r="A252" s="2">
        <v>6601</v>
      </c>
      <c r="B252" s="6" t="s">
        <v>314</v>
      </c>
      <c r="C252" s="6" t="s">
        <v>1222</v>
      </c>
      <c r="D252" s="3">
        <v>69</v>
      </c>
      <c r="E252" t="str">
        <f>VLOOKUP(C252, 自行Original!$A$1:$C$455, 1, FALSE)</f>
        <v>郭怡雅神父紀念學校</v>
      </c>
      <c r="F252">
        <f>VLOOKUP(C252, 自行Original!$A$1:$C$455, 3, FALSE)</f>
        <v>50</v>
      </c>
      <c r="H252" t="str">
        <f>LEFT(A252, 2)</f>
        <v>66</v>
      </c>
      <c r="I252" t="str">
        <f>C252</f>
        <v>郭怡雅神父紀念學校</v>
      </c>
      <c r="J252">
        <f>IF(F252*2/5=CEILING(F252*2/5, 1), F252*2, F252*2-1)</f>
        <v>100</v>
      </c>
      <c r="K252">
        <f>D252</f>
        <v>69</v>
      </c>
      <c r="L252" t="e">
        <f>VLOOKUP(A252, 借位!$A$1:$D$50, 4, FALSE)</f>
        <v>#N/A</v>
      </c>
      <c r="M252">
        <v>0</v>
      </c>
      <c r="N252" t="b">
        <f>IF(J252&gt;(K252+M252), TRUE, 0)</f>
        <v>1</v>
      </c>
      <c r="O252">
        <f>K252+M252</f>
        <v>69</v>
      </c>
      <c r="P252" s="24">
        <f>(J252-O252)/J252*100</f>
        <v>31</v>
      </c>
      <c r="Q252" t="str">
        <f>"update entityscore set admitted=" &amp; O252 &amp; " ,vacancy=" &amp; J252 &amp; " where entityid = (select id from entity where name like '" &amp; I252 &amp; "') and year=2015;"</f>
        <v>update entityscore set admitted=69 ,vacancy=100 where entityid = (select id from entity where name like '郭怡雅神父紀念學校') and year=2015;</v>
      </c>
      <c r="R252" t="str">
        <f>"update entity set admitted=" &amp; O252 &amp; " ,vacancy=" &amp; J252 &amp; " where name = '" &amp; I252 &amp; "';"</f>
        <v>update entity set admitted=69 ,vacancy=100 where name = '郭怡雅神父紀念學校';</v>
      </c>
    </row>
    <row r="253" spans="1:18" ht="22.5">
      <c r="A253" s="2">
        <v>6604</v>
      </c>
      <c r="B253" s="6" t="s">
        <v>317</v>
      </c>
      <c r="C253" s="6" t="s">
        <v>1223</v>
      </c>
      <c r="D253" s="3">
        <v>80</v>
      </c>
      <c r="E253" t="str">
        <f>VLOOKUP(C253, 自行Original!$A$1:$C$455, 1, FALSE)</f>
        <v>青衣商會小學</v>
      </c>
      <c r="F253">
        <f>VLOOKUP(C253, 自行Original!$A$1:$C$455, 3, FALSE)</f>
        <v>50</v>
      </c>
      <c r="H253" t="str">
        <f>LEFT(A253, 2)</f>
        <v>66</v>
      </c>
      <c r="I253" t="str">
        <f>C253</f>
        <v>青衣商會小學</v>
      </c>
      <c r="J253">
        <f>IF(F253*2/5=CEILING(F253*2/5, 1), F253*2, F253*2-1)</f>
        <v>100</v>
      </c>
      <c r="K253">
        <f>D253</f>
        <v>80</v>
      </c>
      <c r="L253" t="e">
        <f>VLOOKUP(A253, 借位!$A$1:$D$50, 4, FALSE)</f>
        <v>#N/A</v>
      </c>
      <c r="M253">
        <v>0</v>
      </c>
      <c r="N253" t="b">
        <f>IF(J253&gt;(K253+M253), TRUE, 0)</f>
        <v>1</v>
      </c>
      <c r="O253">
        <f>K253+M253</f>
        <v>80</v>
      </c>
      <c r="P253" s="24">
        <f>(J253-O253)/J253*100</f>
        <v>20</v>
      </c>
      <c r="Q253" t="str">
        <f>"update entityscore set admitted=" &amp; O253 &amp; " ,vacancy=" &amp; J253 &amp; " where entityid = (select id from entity where name like '" &amp; I253 &amp; "') and year=2015;"</f>
        <v>update entityscore set admitted=80 ,vacancy=100 where entityid = (select id from entity where name like '青衣商會小學') and year=2015;</v>
      </c>
      <c r="R253" t="str">
        <f>"update entity set admitted=" &amp; O253 &amp; " ,vacancy=" &amp; J253 &amp; " where name = '" &amp; I253 &amp; "';"</f>
        <v>update entity set admitted=80 ,vacancy=100 where name = '青衣商會小學';</v>
      </c>
    </row>
    <row r="254" spans="1:18" ht="33.75">
      <c r="A254" s="2">
        <v>6609</v>
      </c>
      <c r="B254" s="6" t="s">
        <v>322</v>
      </c>
      <c r="C254" s="6" t="s">
        <v>1228</v>
      </c>
      <c r="D254" s="3">
        <v>59</v>
      </c>
      <c r="E254" t="str">
        <f>VLOOKUP(C254, 自行Original!$A$1:$C$455, 1, FALSE)</f>
        <v>仁濟醫院趙曾學韞小學</v>
      </c>
      <c r="F254">
        <f>VLOOKUP(C254, 自行Original!$A$1:$C$455, 3, FALSE)</f>
        <v>50</v>
      </c>
      <c r="H254" t="str">
        <f>LEFT(A254, 2)</f>
        <v>66</v>
      </c>
      <c r="I254" t="str">
        <f>C254</f>
        <v>仁濟醫院趙曾學韞小學</v>
      </c>
      <c r="J254">
        <f>IF(F254*2/5=CEILING(F254*2/5, 1), F254*2, F254*2-1)</f>
        <v>100</v>
      </c>
      <c r="K254">
        <f>D254</f>
        <v>59</v>
      </c>
      <c r="L254">
        <f>VLOOKUP(A254, 借位!$A$1:$D$50, 4, FALSE)</f>
        <v>29</v>
      </c>
      <c r="M254">
        <v>29</v>
      </c>
      <c r="N254" t="b">
        <f>IF(J254&gt;(K254+M254), TRUE, 0)</f>
        <v>1</v>
      </c>
      <c r="O254">
        <f>K254+M254</f>
        <v>88</v>
      </c>
      <c r="P254" s="24">
        <f>(J254-O254)/J254*100</f>
        <v>12</v>
      </c>
      <c r="Q254" t="str">
        <f>"update entityscore set admitted=" &amp; O254 &amp; " ,vacancy=" &amp; J254 &amp; " where entityid = (select id from entity where name like '" &amp; I254 &amp; "') and year=2015;"</f>
        <v>update entityscore set admitted=88 ,vacancy=100 where entityid = (select id from entity where name like '仁濟醫院趙曾學韞小學') and year=2015;</v>
      </c>
      <c r="R254" t="str">
        <f>"update entity set admitted=" &amp; O254 &amp; " ,vacancy=" &amp; J254 &amp; " where name = '" &amp; I254 &amp; "';"</f>
        <v>update entity set admitted=88 ,vacancy=100 where name = '仁濟醫院趙曾學韞小學';</v>
      </c>
    </row>
    <row r="255" spans="1:18" ht="22.5">
      <c r="A255" s="2">
        <v>6608</v>
      </c>
      <c r="B255" s="6" t="s">
        <v>321</v>
      </c>
      <c r="C255" s="6" t="s">
        <v>1225</v>
      </c>
      <c r="D255" s="3">
        <v>65</v>
      </c>
      <c r="E255" t="str">
        <f>VLOOKUP(C255, 自行Original!$A$1:$C$455, 1, FALSE)</f>
        <v>荃灣商會學校</v>
      </c>
      <c r="F255">
        <f>VLOOKUP(C255, 自行Original!$A$1:$C$455, 3, FALSE)</f>
        <v>50</v>
      </c>
      <c r="H255" t="str">
        <f>LEFT(A255, 2)</f>
        <v>66</v>
      </c>
      <c r="I255" t="str">
        <f>C255</f>
        <v>荃灣商會學校</v>
      </c>
      <c r="J255">
        <f>IF(F255*2/5=CEILING(F255*2/5, 1), F255*2, F255*2-1)</f>
        <v>100</v>
      </c>
      <c r="K255">
        <f>D255</f>
        <v>65</v>
      </c>
      <c r="L255">
        <f>VLOOKUP(A255, 借位!$A$1:$D$50, 4, FALSE)</f>
        <v>32</v>
      </c>
      <c r="M255">
        <v>32</v>
      </c>
      <c r="N255" t="b">
        <f>IF(J255&gt;(K255+M255), TRUE, 0)</f>
        <v>1</v>
      </c>
      <c r="O255">
        <f>K255+M255</f>
        <v>97</v>
      </c>
      <c r="P255" s="24">
        <f>(J255-O255)/J255*100</f>
        <v>3</v>
      </c>
      <c r="Q255" t="str">
        <f>"update entityscore set admitted=" &amp; O255 &amp; " ,vacancy=" &amp; J255 &amp; " where entityid = (select id from entity where name like '" &amp; I255 &amp; "') and year=2015;"</f>
        <v>update entityscore set admitted=97 ,vacancy=100 where entityid = (select id from entity where name like '荃灣商會學校') and year=2015;</v>
      </c>
      <c r="R255" t="str">
        <f>"update entity set admitted=" &amp; O255 &amp; " ,vacancy=" &amp; J255 &amp; " where name = '" &amp; I255 &amp; "';"</f>
        <v>update entity set admitted=97 ,vacancy=100 where name = '荃灣商會學校';</v>
      </c>
    </row>
    <row r="256" spans="1:18" ht="22.5">
      <c r="A256" s="2">
        <v>7010</v>
      </c>
      <c r="B256" s="6" t="s">
        <v>335</v>
      </c>
      <c r="C256" s="6" t="s">
        <v>1241</v>
      </c>
      <c r="D256" s="3">
        <v>36</v>
      </c>
      <c r="E256" t="str">
        <f>VLOOKUP(C256, 自行Original!$A$1:$C$455, 1, FALSE)</f>
        <v>香港路德會增城兆霖學校</v>
      </c>
      <c r="F256">
        <f>VLOOKUP(C256, 自行Original!$A$1:$C$455, 3, FALSE)</f>
        <v>50</v>
      </c>
      <c r="H256" t="str">
        <f>LEFT(A256, 2)</f>
        <v>70</v>
      </c>
      <c r="I256" t="str">
        <f>C256</f>
        <v>香港路德會增城兆霖學校</v>
      </c>
      <c r="J256">
        <f>IF(F256*2/5=CEILING(F256*2/5, 1), F256*2, F256*2-1)</f>
        <v>100</v>
      </c>
      <c r="K256">
        <f>D256</f>
        <v>36</v>
      </c>
      <c r="L256" t="e">
        <f>VLOOKUP(A256, 借位!$A$1:$D$50, 4, FALSE)</f>
        <v>#N/A</v>
      </c>
      <c r="M256">
        <v>0</v>
      </c>
      <c r="N256" t="b">
        <f>IF(J256&gt;(K256+M256), TRUE, 0)</f>
        <v>1</v>
      </c>
      <c r="O256">
        <f>K256+M256</f>
        <v>36</v>
      </c>
      <c r="P256" s="24">
        <f>(J256-O256)/J256*100</f>
        <v>64</v>
      </c>
      <c r="Q256" t="str">
        <f>"update entityscore set admitted=" &amp; O256 &amp; " ,vacancy=" &amp; J256 &amp; " where entityid = (select id from entity where name like '" &amp; I256 &amp; "') and year=2015;"</f>
        <v>update entityscore set admitted=36 ,vacancy=100 where entityid = (select id from entity where name like '香港路德會增城兆霖學校') and year=2015;</v>
      </c>
      <c r="R256" t="str">
        <f>"update entity set admitted=" &amp; O256 &amp; " ,vacancy=" &amp; J256 &amp; " where name = '" &amp; I256 &amp; "';"</f>
        <v>update entity set admitted=36 ,vacancy=100 where name = '香港路德會增城兆霖學校';</v>
      </c>
    </row>
    <row r="257" spans="1:18" ht="33.75">
      <c r="A257" s="2">
        <v>7015</v>
      </c>
      <c r="B257" s="6" t="s">
        <v>340</v>
      </c>
      <c r="C257" s="6" t="s">
        <v>1246</v>
      </c>
      <c r="D257" s="3">
        <v>38</v>
      </c>
      <c r="E257" t="str">
        <f>VLOOKUP(C257, 自行Original!$A$1:$C$455, 1, FALSE)</f>
        <v>僑港伍氏宗親會伍時暢紀念學校</v>
      </c>
      <c r="F257">
        <f>VLOOKUP(C257, 自行Original!$A$1:$C$455, 3, FALSE)</f>
        <v>50</v>
      </c>
      <c r="H257" t="str">
        <f>LEFT(A257, 2)</f>
        <v>70</v>
      </c>
      <c r="I257" t="str">
        <f>C257</f>
        <v>僑港伍氏宗親會伍時暢紀念學校</v>
      </c>
      <c r="J257">
        <f>IF(F257*2/5=CEILING(F257*2/5, 1), F257*2, F257*2-1)</f>
        <v>100</v>
      </c>
      <c r="K257">
        <f>D257</f>
        <v>38</v>
      </c>
      <c r="L257" t="e">
        <f>VLOOKUP(A257, 借位!$A$1:$D$50, 4, FALSE)</f>
        <v>#N/A</v>
      </c>
      <c r="M257">
        <v>0</v>
      </c>
      <c r="N257" t="b">
        <f>IF(J257&gt;(K257+M257), TRUE, 0)</f>
        <v>1</v>
      </c>
      <c r="O257">
        <f>K257+M257</f>
        <v>38</v>
      </c>
      <c r="P257" s="24">
        <f>(J257-O257)/J257*100</f>
        <v>62</v>
      </c>
      <c r="Q257" t="str">
        <f>"update entityscore set admitted=" &amp; O257 &amp; " ,vacancy=" &amp; J257 &amp; " where entityid = (select id from entity where name like '" &amp; I257 &amp; "') and year=2015;"</f>
        <v>update entityscore set admitted=38 ,vacancy=100 where entityid = (select id from entity where name like '僑港伍氏宗親會伍時暢紀念學校') and year=2015;</v>
      </c>
      <c r="R257" t="str">
        <f>"update entity set admitted=" &amp; O257 &amp; " ,vacancy=" &amp; J257 &amp; " where name = '" &amp; I257 &amp; "';"</f>
        <v>update entity set admitted=38 ,vacancy=100 where name = '僑港伍氏宗親會伍時暢紀念學校';</v>
      </c>
    </row>
    <row r="258" spans="1:18" ht="22.5">
      <c r="A258" s="2">
        <v>7013</v>
      </c>
      <c r="B258" s="6" t="s">
        <v>338</v>
      </c>
      <c r="C258" s="6" t="s">
        <v>1244</v>
      </c>
      <c r="D258" s="3">
        <v>48</v>
      </c>
      <c r="E258" t="str">
        <f>VLOOKUP(C258, 自行Original!$A$1:$C$455, 1, FALSE)</f>
        <v>仁濟醫院羅陳楚思小學</v>
      </c>
      <c r="F258" s="30">
        <f>VLOOKUP(C258, 自行Original!$A$1:$C$455, 3, FALSE)</f>
        <v>63</v>
      </c>
      <c r="H258" t="str">
        <f>LEFT(A258, 2)</f>
        <v>70</v>
      </c>
      <c r="I258" t="str">
        <f>C258</f>
        <v>仁濟醫院羅陳楚思小學</v>
      </c>
      <c r="J258">
        <f>IF(F258*2/5=CEILING(F258*2/5, 1), F258*2, F258*2-1)</f>
        <v>125</v>
      </c>
      <c r="K258">
        <f>D258</f>
        <v>48</v>
      </c>
      <c r="L258" t="e">
        <f>VLOOKUP(A258, 借位!$A$1:$D$50, 4, FALSE)</f>
        <v>#N/A</v>
      </c>
      <c r="M258">
        <v>0</v>
      </c>
      <c r="N258" t="b">
        <f>IF(J258&gt;(K258+M258), TRUE, 0)</f>
        <v>1</v>
      </c>
      <c r="O258">
        <f>K258+M258</f>
        <v>48</v>
      </c>
      <c r="P258" s="24">
        <f>(J258-O258)/J258*100</f>
        <v>61.6</v>
      </c>
      <c r="Q258" t="str">
        <f>"update entityscore set admitted=" &amp; O258 &amp; " ,vacancy=" &amp; J258 &amp; " where entityid = (select id from entity where name like '" &amp; I258 &amp; "') and year=2015;"</f>
        <v>update entityscore set admitted=48 ,vacancy=125 where entityid = (select id from entity where name like '仁濟醫院羅陳楚思小學') and year=2015;</v>
      </c>
      <c r="R258" t="str">
        <f>"update entity set admitted=" &amp; O258 &amp; " ,vacancy=" &amp; J258 &amp; " where name = '" &amp; I258 &amp; "';"</f>
        <v>update entity set admitted=48 ,vacancy=125 where name = '仁濟醫院羅陳楚思小學';</v>
      </c>
    </row>
    <row r="259" spans="1:18" ht="33.75">
      <c r="A259" s="2">
        <v>7017</v>
      </c>
      <c r="B259" s="6" t="s">
        <v>342</v>
      </c>
      <c r="C259" s="6" t="s">
        <v>1235</v>
      </c>
      <c r="D259" s="3">
        <v>48</v>
      </c>
      <c r="E259" t="str">
        <f>VLOOKUP(C259, 自行Original!$A$1:$C$455, 1, FALSE)</f>
        <v>保良局莊啟程第二小學</v>
      </c>
      <c r="F259">
        <f>VLOOKUP(C259, 自行Original!$A$1:$C$455, 3, FALSE)</f>
        <v>63</v>
      </c>
      <c r="H259" t="str">
        <f>LEFT(A259, 2)</f>
        <v>70</v>
      </c>
      <c r="I259" t="str">
        <f>C259</f>
        <v>保良局莊啟程第二小學</v>
      </c>
      <c r="J259">
        <f>IF(F259*2/5=CEILING(F259*2/5, 1), F259*2, F259*2-1)</f>
        <v>125</v>
      </c>
      <c r="K259">
        <f>D259</f>
        <v>48</v>
      </c>
      <c r="L259" t="e">
        <f>VLOOKUP(A259, 借位!$A$1:$D$50, 4, FALSE)</f>
        <v>#N/A</v>
      </c>
      <c r="M259">
        <v>0</v>
      </c>
      <c r="N259" t="b">
        <f>IF(J259&gt;(K259+M259), TRUE, 0)</f>
        <v>1</v>
      </c>
      <c r="O259">
        <f>K259+M259</f>
        <v>48</v>
      </c>
      <c r="P259" s="24">
        <f>(J259-O259)/J259*100</f>
        <v>61.6</v>
      </c>
      <c r="Q259" t="str">
        <f>"update entityscore set admitted=" &amp; O259 &amp; " ,vacancy=" &amp; J259 &amp; " where entityid = (select id from entity where name like '" &amp; I259 &amp; "') and year=2015;"</f>
        <v>update entityscore set admitted=48 ,vacancy=125 where entityid = (select id from entity where name like '保良局莊啟程第二小學') and year=2015;</v>
      </c>
      <c r="R259" t="str">
        <f>"update entity set admitted=" &amp; O259 &amp; " ,vacancy=" &amp; J259 &amp; " where name = '" &amp; I259 &amp; "';"</f>
        <v>update entity set admitted=48 ,vacancy=125 where name = '保良局莊啟程第二小學';</v>
      </c>
    </row>
    <row r="260" spans="1:18" ht="22.5">
      <c r="A260" s="2">
        <v>7019</v>
      </c>
      <c r="B260" s="6" t="s">
        <v>344</v>
      </c>
      <c r="C260" s="6" t="s">
        <v>1242</v>
      </c>
      <c r="D260" s="3">
        <v>48</v>
      </c>
      <c r="E260" t="str">
        <f>VLOOKUP(C260, 自行Original!$A$1:$C$455, 1, FALSE)</f>
        <v>道教青松小學</v>
      </c>
      <c r="F260">
        <f>VLOOKUP(C260, 自行Original!$A$1:$C$455, 3, FALSE)</f>
        <v>63</v>
      </c>
      <c r="H260" t="str">
        <f>LEFT(A260, 2)</f>
        <v>70</v>
      </c>
      <c r="I260" t="str">
        <f>C260</f>
        <v>道教青松小學</v>
      </c>
      <c r="J260">
        <f>IF(F260*2/5=CEILING(F260*2/5, 1), F260*2, F260*2-1)</f>
        <v>125</v>
      </c>
      <c r="K260">
        <f>D260</f>
        <v>48</v>
      </c>
      <c r="L260" t="e">
        <f>VLOOKUP(A260, 借位!$A$1:$D$50, 4, FALSE)</f>
        <v>#N/A</v>
      </c>
      <c r="M260">
        <v>0</v>
      </c>
      <c r="N260" t="b">
        <f>IF(J260&gt;(K260+M260), TRUE, 0)</f>
        <v>1</v>
      </c>
      <c r="O260">
        <f>K260+M260</f>
        <v>48</v>
      </c>
      <c r="P260" s="24">
        <f>(J260-O260)/J260*100</f>
        <v>61.6</v>
      </c>
      <c r="Q260" t="str">
        <f>"update entityscore set admitted=" &amp; O260 &amp; " ,vacancy=" &amp; J260 &amp; " where entityid = (select id from entity where name like '" &amp; I260 &amp; "') and year=2015;"</f>
        <v>update entityscore set admitted=48 ,vacancy=125 where entityid = (select id from entity where name like '道教青松小學') and year=2015;</v>
      </c>
      <c r="R260" t="str">
        <f>"update entity set admitted=" &amp; O260 &amp; " ,vacancy=" &amp; J260 &amp; " where name = '" &amp; I260 &amp; "';"</f>
        <v>update entity set admitted=48 ,vacancy=125 where name = '道教青松小學';</v>
      </c>
    </row>
    <row r="261" spans="1:18" ht="22.5">
      <c r="A261" s="2">
        <v>7001</v>
      </c>
      <c r="B261" s="6" t="s">
        <v>326</v>
      </c>
      <c r="C261" s="6" t="s">
        <v>1240</v>
      </c>
      <c r="D261" s="3">
        <v>39</v>
      </c>
      <c r="E261" t="str">
        <f>VLOOKUP(C261, 自行Original!$A$1:$C$455, 1, FALSE)</f>
        <v>五邑鄒振猷學校</v>
      </c>
      <c r="F261">
        <f>VLOOKUP(C261, 自行Original!$A$1:$C$455, 3, FALSE)</f>
        <v>50</v>
      </c>
      <c r="H261" t="str">
        <f>LEFT(A261, 2)</f>
        <v>70</v>
      </c>
      <c r="I261" t="str">
        <f>C261</f>
        <v>五邑鄒振猷學校</v>
      </c>
      <c r="J261">
        <f>IF(F261*2/5=CEILING(F261*2/5, 1), F261*2, F261*2-1)</f>
        <v>100</v>
      </c>
      <c r="K261">
        <f>D261</f>
        <v>39</v>
      </c>
      <c r="L261" t="e">
        <f>VLOOKUP(A261, 借位!$A$1:$D$50, 4, FALSE)</f>
        <v>#N/A</v>
      </c>
      <c r="M261">
        <v>0</v>
      </c>
      <c r="N261" t="b">
        <f>IF(J261&gt;(K261+M261), TRUE, 0)</f>
        <v>1</v>
      </c>
      <c r="O261">
        <f>K261+M261</f>
        <v>39</v>
      </c>
      <c r="P261" s="24">
        <f>(J261-O261)/J261*100</f>
        <v>61</v>
      </c>
      <c r="Q261" t="str">
        <f>"update entityscore set admitted=" &amp; O261 &amp; " ,vacancy=" &amp; J261 &amp; " where entityid = (select id from entity where name like '" &amp; I261 &amp; "') and year=2015;"</f>
        <v>update entityscore set admitted=39 ,vacancy=100 where entityid = (select id from entity where name like '五邑鄒振猷學校') and year=2015;</v>
      </c>
      <c r="R261" t="str">
        <f>"update entity set admitted=" &amp; O261 &amp; " ,vacancy=" &amp; J261 &amp; " where name = '" &amp; I261 &amp; "';"</f>
        <v>update entity set admitted=39 ,vacancy=100 where name = '五邑鄒振猷學校';</v>
      </c>
    </row>
    <row r="262" spans="1:18" ht="33.75">
      <c r="A262" s="2">
        <v>7002</v>
      </c>
      <c r="B262" s="6" t="s">
        <v>327</v>
      </c>
      <c r="C262" s="6" t="s">
        <v>1238</v>
      </c>
      <c r="D262" s="3">
        <v>39</v>
      </c>
      <c r="E262" t="str">
        <f>VLOOKUP(C262, 自行Original!$A$1:$C$455, 1, FALSE)</f>
        <v>樂善堂梁黃蕙芳紀念學校</v>
      </c>
      <c r="F262">
        <f>VLOOKUP(C262, 自行Original!$A$1:$C$455, 3, FALSE)</f>
        <v>50</v>
      </c>
      <c r="H262" t="str">
        <f>LEFT(A262, 2)</f>
        <v>70</v>
      </c>
      <c r="I262" t="str">
        <f>C262</f>
        <v>樂善堂梁黃蕙芳紀念學校</v>
      </c>
      <c r="J262">
        <f>IF(F262*2/5=CEILING(F262*2/5, 1), F262*2, F262*2-1)</f>
        <v>100</v>
      </c>
      <c r="K262">
        <f>D262</f>
        <v>39</v>
      </c>
      <c r="L262" t="e">
        <f>VLOOKUP(A262, 借位!$A$1:$D$50, 4, FALSE)</f>
        <v>#N/A</v>
      </c>
      <c r="M262">
        <v>0</v>
      </c>
      <c r="N262" t="b">
        <f>IF(J262&gt;(K262+M262), TRUE, 0)</f>
        <v>1</v>
      </c>
      <c r="O262">
        <f>K262+M262</f>
        <v>39</v>
      </c>
      <c r="P262" s="24">
        <f>(J262-O262)/J262*100</f>
        <v>61</v>
      </c>
      <c r="Q262" t="str">
        <f>"update entityscore set admitted=" &amp; O262 &amp; " ,vacancy=" &amp; J262 &amp; " where entityid = (select id from entity where name like '" &amp; I262 &amp; "') and year=2015;"</f>
        <v>update entityscore set admitted=39 ,vacancy=100 where entityid = (select id from entity where name like '樂善堂梁黃蕙芳紀念學校') and year=2015;</v>
      </c>
      <c r="R262" t="str">
        <f>"update entity set admitted=" &amp; O262 &amp; " ,vacancy=" &amp; J262 &amp; " where name = '" &amp; I262 &amp; "';"</f>
        <v>update entity set admitted=39 ,vacancy=100 where name = '樂善堂梁黃蕙芳紀念學校';</v>
      </c>
    </row>
    <row r="263" spans="1:18" ht="33.75">
      <c r="A263" s="2">
        <v>7018</v>
      </c>
      <c r="B263" s="6" t="s">
        <v>343</v>
      </c>
      <c r="C263" s="6" t="s">
        <v>1239</v>
      </c>
      <c r="D263" s="3">
        <v>59</v>
      </c>
      <c r="E263" t="str">
        <f>VLOOKUP(C263, 自行Original!$A$1:$C$455, 1, FALSE)</f>
        <v>保良局梁周順琴小學</v>
      </c>
      <c r="F263">
        <f>VLOOKUP(C263, 自行Original!$A$1:$C$455, 3, FALSE)</f>
        <v>75</v>
      </c>
      <c r="H263" t="str">
        <f>LEFT(A263, 2)</f>
        <v>70</v>
      </c>
      <c r="I263" t="str">
        <f>C263</f>
        <v>保良局梁周順琴小學</v>
      </c>
      <c r="J263">
        <f>IF(F263*2/5=CEILING(F263*2/5, 1), F263*2, F263*2-1)</f>
        <v>150</v>
      </c>
      <c r="K263">
        <f>D263</f>
        <v>59</v>
      </c>
      <c r="L263" t="e">
        <f>VLOOKUP(A263, 借位!$A$1:$D$50, 4, FALSE)</f>
        <v>#N/A</v>
      </c>
      <c r="M263">
        <v>0</v>
      </c>
      <c r="N263" t="b">
        <f>IF(J263&gt;(K263+M263), TRUE, 0)</f>
        <v>1</v>
      </c>
      <c r="O263">
        <f>K263+M263</f>
        <v>59</v>
      </c>
      <c r="P263" s="24">
        <f>(J263-O263)/J263*100</f>
        <v>60.666666666666671</v>
      </c>
      <c r="Q263" t="str">
        <f>"update entityscore set admitted=" &amp; O263 &amp; " ,vacancy=" &amp; J263 &amp; " where entityid = (select id from entity where name like '" &amp; I263 &amp; "') and year=2015;"</f>
        <v>update entityscore set admitted=59 ,vacancy=150 where entityid = (select id from entity where name like '保良局梁周順琴小學') and year=2015;</v>
      </c>
      <c r="R263" t="str">
        <f>"update entity set admitted=" &amp; O263 &amp; " ,vacancy=" &amp; J263 &amp; " where name = '" &amp; I263 &amp; "';"</f>
        <v>update entity set admitted=59 ,vacancy=150 where name = '保良局梁周順琴小學';</v>
      </c>
    </row>
    <row r="264" spans="1:18" ht="22.5">
      <c r="A264" s="2">
        <v>7007</v>
      </c>
      <c r="B264" s="6" t="s">
        <v>332</v>
      </c>
      <c r="C264" s="6" t="s">
        <v>1250</v>
      </c>
      <c r="D264" s="3">
        <v>60</v>
      </c>
      <c r="E264" t="str">
        <f>VLOOKUP(C264, 自行Original!$A$1:$C$455, 1, FALSE)</f>
        <v>保良局志豪小學</v>
      </c>
      <c r="F264">
        <f>VLOOKUP(C264, 自行Original!$A$1:$C$455, 3, FALSE)</f>
        <v>75</v>
      </c>
      <c r="H264" t="str">
        <f>LEFT(A264, 2)</f>
        <v>70</v>
      </c>
      <c r="I264" t="str">
        <f>C264</f>
        <v>保良局志豪小學</v>
      </c>
      <c r="J264">
        <f>IF(F264*2/5=CEILING(F264*2/5, 1), F264*2, F264*2-1)</f>
        <v>150</v>
      </c>
      <c r="K264">
        <f>D264</f>
        <v>60</v>
      </c>
      <c r="L264" t="e">
        <f>VLOOKUP(A264, 借位!$A$1:$D$50, 4, FALSE)</f>
        <v>#N/A</v>
      </c>
      <c r="M264">
        <v>0</v>
      </c>
      <c r="N264" t="b">
        <f>IF(J264&gt;(K264+M264), TRUE, 0)</f>
        <v>1</v>
      </c>
      <c r="O264">
        <f>K264+M264</f>
        <v>60</v>
      </c>
      <c r="P264" s="24">
        <f>(J264-O264)/J264*100</f>
        <v>60</v>
      </c>
      <c r="Q264" t="str">
        <f>"update entityscore set admitted=" &amp; O264 &amp; " ,vacancy=" &amp; J264 &amp; " where entityid = (select id from entity where name like '" &amp; I264 &amp; "') and year=2015;"</f>
        <v>update entityscore set admitted=60 ,vacancy=150 where entityid = (select id from entity where name like '保良局志豪小學') and year=2015;</v>
      </c>
      <c r="R264" t="str">
        <f>"update entity set admitted=" &amp; O264 &amp; " ,vacancy=" &amp; J264 &amp; " where name = '" &amp; I264 &amp; "';"</f>
        <v>update entity set admitted=60 ,vacancy=150 where name = '保良局志豪小學';</v>
      </c>
    </row>
    <row r="265" spans="1:18" ht="33">
      <c r="A265" s="2">
        <v>7008</v>
      </c>
      <c r="B265" s="6" t="s">
        <v>333</v>
      </c>
      <c r="C265" s="6" t="s">
        <v>990</v>
      </c>
      <c r="D265" s="3">
        <v>48</v>
      </c>
      <c r="E265" t="str">
        <f>VLOOKUP(C265, 自行Original!$A$1:$C$455, 1, FALSE)</f>
        <v xml:space="preserve">保良局方王錦全小學
</v>
      </c>
      <c r="F265">
        <f>VLOOKUP(C265, 自行Original!$A$1:$C$455, 3, FALSE)</f>
        <v>60</v>
      </c>
      <c r="H265" t="str">
        <f>LEFT(A265, 2)</f>
        <v>70</v>
      </c>
      <c r="I265" t="str">
        <f>C265</f>
        <v xml:space="preserve">保良局方王錦全小學
</v>
      </c>
      <c r="J265">
        <f>IF(F265*2/5=CEILING(F265*2/5, 1), F265*2, F265*2-1)</f>
        <v>120</v>
      </c>
      <c r="K265">
        <f>D265</f>
        <v>48</v>
      </c>
      <c r="L265" t="e">
        <f>VLOOKUP(A265, 借位!$A$1:$D$50, 4, FALSE)</f>
        <v>#N/A</v>
      </c>
      <c r="M265">
        <v>0</v>
      </c>
      <c r="N265" t="b">
        <f>IF(J265&gt;(K265+M265), TRUE, 0)</f>
        <v>1</v>
      </c>
      <c r="O265">
        <f>K265+M265</f>
        <v>48</v>
      </c>
      <c r="P265" s="24">
        <f>(J265-O265)/J265*100</f>
        <v>60</v>
      </c>
      <c r="Q265" t="str">
        <f>"update entityscore set admitted=" &amp; O265 &amp; " ,vacancy=" &amp; J265 &amp; " where entityid = (select id from entity where name like '" &amp; I265 &amp; "') and year=2015;"</f>
        <v>update entityscore set admitted=48 ,vacancy=120 where entityid = (select id from entity where name like '保良局方王錦全小學
') and year=2015;</v>
      </c>
      <c r="R265" t="str">
        <f>"update entity set admitted=" &amp; O265 &amp; " ,vacancy=" &amp; J265 &amp; " where name = '" &amp; I265 &amp; "';"</f>
        <v>update entity set admitted=48 ,vacancy=120 where name = '保良局方王錦全小學
';</v>
      </c>
    </row>
    <row r="266" spans="1:18" ht="22.5">
      <c r="A266" s="2">
        <v>7012</v>
      </c>
      <c r="B266" s="6" t="s">
        <v>337</v>
      </c>
      <c r="C266" s="6" t="s">
        <v>1234</v>
      </c>
      <c r="D266" s="3">
        <v>52</v>
      </c>
      <c r="E266" t="str">
        <f>VLOOKUP(C266, 自行Original!$A$1:$C$455, 1, FALSE)</f>
        <v>中華基督教會何福堂小學</v>
      </c>
      <c r="F266">
        <f>VLOOKUP(C266, 自行Original!$A$1:$C$455, 3, FALSE)</f>
        <v>63</v>
      </c>
      <c r="H266" t="str">
        <f>LEFT(A266, 2)</f>
        <v>70</v>
      </c>
      <c r="I266" t="str">
        <f>C266</f>
        <v>中華基督教會何福堂小學</v>
      </c>
      <c r="J266">
        <f>IF(F266*2/5=CEILING(F266*2/5, 1), F266*2, F266*2-1)</f>
        <v>125</v>
      </c>
      <c r="K266">
        <f>D266</f>
        <v>52</v>
      </c>
      <c r="L266" t="e">
        <f>VLOOKUP(A266, 借位!$A$1:$D$50, 4, FALSE)</f>
        <v>#N/A</v>
      </c>
      <c r="M266">
        <v>0</v>
      </c>
      <c r="N266" t="b">
        <f>IF(J266&gt;(K266+M266), TRUE, 0)</f>
        <v>1</v>
      </c>
      <c r="O266">
        <f>K266+M266</f>
        <v>52</v>
      </c>
      <c r="P266" s="24">
        <f>(J266-O266)/J266*100</f>
        <v>58.4</v>
      </c>
      <c r="Q266" t="str">
        <f>"update entityscore set admitted=" &amp; O266 &amp; " ,vacancy=" &amp; J266 &amp; " where entityid = (select id from entity where name like '" &amp; I266 &amp; "') and year=2015;"</f>
        <v>update entityscore set admitted=52 ,vacancy=125 where entityid = (select id from entity where name like '中華基督教會何福堂小學') and year=2015;</v>
      </c>
      <c r="R266" t="str">
        <f>"update entity set admitted=" &amp; O266 &amp; " ,vacancy=" &amp; J266 &amp; " where name = '" &amp; I266 &amp; "';"</f>
        <v>update entity set admitted=52 ,vacancy=125 where name = '中華基督教會何福堂小學';</v>
      </c>
    </row>
    <row r="267" spans="1:18" ht="22.5">
      <c r="A267" s="2">
        <v>7004</v>
      </c>
      <c r="B267" s="6" t="s">
        <v>329</v>
      </c>
      <c r="C267" s="6" t="s">
        <v>1249</v>
      </c>
      <c r="D267" s="3">
        <v>42</v>
      </c>
      <c r="E267" t="str">
        <f>VLOOKUP(C267, 自行Original!$A$1:$C$455, 1, FALSE)</f>
        <v>屯門官立小學</v>
      </c>
      <c r="F267">
        <f>VLOOKUP(C267, 自行Original!$A$1:$C$455, 3, FALSE)</f>
        <v>50</v>
      </c>
      <c r="H267" t="str">
        <f>LEFT(A267, 2)</f>
        <v>70</v>
      </c>
      <c r="I267" t="str">
        <f>C267</f>
        <v>屯門官立小學</v>
      </c>
      <c r="J267">
        <f>IF(F267*2/5=CEILING(F267*2/5, 1), F267*2, F267*2-1)</f>
        <v>100</v>
      </c>
      <c r="K267">
        <f>D267</f>
        <v>42</v>
      </c>
      <c r="L267" t="e">
        <f>VLOOKUP(A267, 借位!$A$1:$D$50, 4, FALSE)</f>
        <v>#N/A</v>
      </c>
      <c r="M267">
        <v>0</v>
      </c>
      <c r="N267" t="b">
        <f>IF(J267&gt;(K267+M267), TRUE, 0)</f>
        <v>1</v>
      </c>
      <c r="O267">
        <f>K267+M267</f>
        <v>42</v>
      </c>
      <c r="P267" s="24">
        <f>(J267-O267)/J267*100</f>
        <v>57.999999999999993</v>
      </c>
      <c r="Q267" t="str">
        <f>"update entityscore set admitted=" &amp; O267 &amp; " ,vacancy=" &amp; J267 &amp; " where entityid = (select id from entity where name like '" &amp; I267 &amp; "') and year=2015;"</f>
        <v>update entityscore set admitted=42 ,vacancy=100 where entityid = (select id from entity where name like '屯門官立小學') and year=2015;</v>
      </c>
      <c r="R267" t="str">
        <f>"update entity set admitted=" &amp; O267 &amp; " ,vacancy=" &amp; J267 &amp; " where name = '" &amp; I267 &amp; "';"</f>
        <v>update entity set admitted=42 ,vacancy=100 where name = '屯門官立小學';</v>
      </c>
    </row>
    <row r="268" spans="1:18" ht="45">
      <c r="A268" s="2">
        <v>7014</v>
      </c>
      <c r="B268" s="6" t="s">
        <v>339</v>
      </c>
      <c r="C268" s="6" t="s">
        <v>1247</v>
      </c>
      <c r="D268" s="3">
        <v>42</v>
      </c>
      <c r="E268" t="str">
        <f>VLOOKUP(C268, 自行Original!$A$1:$C$455, 1, FALSE)</f>
        <v>中華基督教會蒙黃花沃紀念小學</v>
      </c>
      <c r="F268">
        <f>VLOOKUP(C268, 自行Original!$A$1:$C$455, 3, FALSE)</f>
        <v>50</v>
      </c>
      <c r="H268" t="str">
        <f>LEFT(A268, 2)</f>
        <v>70</v>
      </c>
      <c r="I268" t="str">
        <f>C268</f>
        <v>中華基督教會蒙黃花沃紀念小學</v>
      </c>
      <c r="J268">
        <f>IF(F268*2/5=CEILING(F268*2/5, 1), F268*2, F268*2-1)</f>
        <v>100</v>
      </c>
      <c r="K268">
        <f>D268</f>
        <v>42</v>
      </c>
      <c r="L268" t="e">
        <f>VLOOKUP(A268, 借位!$A$1:$D$50, 4, FALSE)</f>
        <v>#N/A</v>
      </c>
      <c r="M268">
        <v>0</v>
      </c>
      <c r="N268" t="b">
        <f>IF(J268&gt;(K268+M268), TRUE, 0)</f>
        <v>1</v>
      </c>
      <c r="O268">
        <f>K268+M268</f>
        <v>42</v>
      </c>
      <c r="P268" s="24">
        <f>(J268-O268)/J268*100</f>
        <v>57.999999999999993</v>
      </c>
      <c r="Q268" t="str">
        <f>"update entityscore set admitted=" &amp; O268 &amp; " ,vacancy=" &amp; J268 &amp; " where entityid = (select id from entity where name like '" &amp; I268 &amp; "') and year=2015;"</f>
        <v>update entityscore set admitted=42 ,vacancy=100 where entityid = (select id from entity where name like '中華基督教會蒙黃花沃紀念小學') and year=2015;</v>
      </c>
      <c r="R268" t="str">
        <f>"update entity set admitted=" &amp; O268 &amp; " ,vacancy=" &amp; J268 &amp; " where name = '" &amp; I268 &amp; "';"</f>
        <v>update entity set admitted=42 ,vacancy=100 where name = '中華基督教會蒙黃花沃紀念小學';</v>
      </c>
    </row>
    <row r="269" spans="1:18" ht="45">
      <c r="A269" s="2">
        <v>7016</v>
      </c>
      <c r="B269" s="6" t="s">
        <v>341</v>
      </c>
      <c r="C269" s="6" t="s">
        <v>1251</v>
      </c>
      <c r="D269" s="3">
        <v>42</v>
      </c>
      <c r="E269" t="str">
        <f>VLOOKUP(C269, 自行Original!$A$1:$C$455, 1, FALSE)</f>
        <v>道教青松小學（湖景邨）</v>
      </c>
      <c r="F269">
        <f>VLOOKUP(C269, 自行Original!$A$1:$C$455, 3, FALSE)</f>
        <v>50</v>
      </c>
      <c r="H269" t="str">
        <f>LEFT(A269, 2)</f>
        <v>70</v>
      </c>
      <c r="I269" t="str">
        <f>C269</f>
        <v>道教青松小學（湖景邨）</v>
      </c>
      <c r="J269">
        <f>IF(F269*2/5=CEILING(F269*2/5, 1), F269*2, F269*2-1)</f>
        <v>100</v>
      </c>
      <c r="K269">
        <f>D269</f>
        <v>42</v>
      </c>
      <c r="L269" t="e">
        <f>VLOOKUP(A269, 借位!$A$1:$D$50, 4, FALSE)</f>
        <v>#N/A</v>
      </c>
      <c r="M269">
        <v>0</v>
      </c>
      <c r="N269" t="b">
        <f>IF(J269&gt;(K269+M269), TRUE, 0)</f>
        <v>1</v>
      </c>
      <c r="O269">
        <f>K269+M269</f>
        <v>42</v>
      </c>
      <c r="P269" s="24">
        <f>(J269-O269)/J269*100</f>
        <v>57.999999999999993</v>
      </c>
      <c r="Q269" t="str">
        <f>"update entityscore set admitted=" &amp; O269 &amp; " ,vacancy=" &amp; J269 &amp; " where entityid = (select id from entity where name like '" &amp; I269 &amp; "') and year=2015;"</f>
        <v>update entityscore set admitted=42 ,vacancy=100 where entityid = (select id from entity where name like '道教青松小學（湖景邨）') and year=2015;</v>
      </c>
      <c r="R269" t="str">
        <f>"update entity set admitted=" &amp; O269 &amp; " ,vacancy=" &amp; J269 &amp; " where name = '" &amp; I269 &amp; "';"</f>
        <v>update entity set admitted=42 ,vacancy=100 where name = '道教青松小學（湖景邨）';</v>
      </c>
    </row>
    <row r="270" spans="1:18" ht="45">
      <c r="A270" s="2">
        <v>7005</v>
      </c>
      <c r="B270" s="6" t="s">
        <v>330</v>
      </c>
      <c r="C270" s="6" t="s">
        <v>1245</v>
      </c>
      <c r="D270" s="3">
        <v>52</v>
      </c>
      <c r="E270" t="str">
        <f>VLOOKUP(C270, 自行Original!$A$1:$C$455, 1, FALSE)</f>
        <v>香港紅卍字會屯門卍慈小學</v>
      </c>
      <c r="F270">
        <f>VLOOKUP(C270, 自行Original!$A$1:$C$455, 3, FALSE)</f>
        <v>50</v>
      </c>
      <c r="H270" t="str">
        <f>LEFT(A270, 2)</f>
        <v>70</v>
      </c>
      <c r="I270" t="str">
        <f>C270</f>
        <v>香港紅卍字會屯門卍慈小學</v>
      </c>
      <c r="J270">
        <f>IF(F270*2/5=CEILING(F270*2/5, 1), F270*2, F270*2-1)</f>
        <v>100</v>
      </c>
      <c r="K270">
        <f>D270</f>
        <v>52</v>
      </c>
      <c r="L270" t="e">
        <f>VLOOKUP(A270, 借位!$A$1:$D$50, 4, FALSE)</f>
        <v>#N/A</v>
      </c>
      <c r="M270">
        <v>0</v>
      </c>
      <c r="N270" t="b">
        <f>IF(J270&gt;(K270+M270), TRUE, 0)</f>
        <v>1</v>
      </c>
      <c r="O270">
        <f>K270+M270</f>
        <v>52</v>
      </c>
      <c r="P270" s="24">
        <f>(J270-O270)/J270*100</f>
        <v>48</v>
      </c>
      <c r="Q270" t="str">
        <f>"update entityscore set admitted=" &amp; O270 &amp; " ,vacancy=" &amp; J270 &amp; " where entityid = (select id from entity where name like '" &amp; I270 &amp; "') and year=2015;"</f>
        <v>update entityscore set admitted=52 ,vacancy=100 where entityid = (select id from entity where name like '香港紅卍字會屯門卍慈小學') and year=2015;</v>
      </c>
      <c r="R270" t="str">
        <f>"update entity set admitted=" &amp; O270 &amp; " ,vacancy=" &amp; J270 &amp; " where name = '" &amp; I270 &amp; "';"</f>
        <v>update entity set admitted=52 ,vacancy=100 where name = '香港紅卍字會屯門卍慈小學';</v>
      </c>
    </row>
    <row r="271" spans="1:18" ht="22.5">
      <c r="A271" s="2">
        <v>7006</v>
      </c>
      <c r="B271" s="6" t="s">
        <v>331</v>
      </c>
      <c r="C271" s="6" t="s">
        <v>1236</v>
      </c>
      <c r="D271" s="3">
        <v>83</v>
      </c>
      <c r="E271" t="str">
        <f>VLOOKUP(C271, 自行Original!$A$1:$C$455, 1, FALSE)</f>
        <v>台山商會學校</v>
      </c>
      <c r="F271">
        <f>VLOOKUP(C271, 自行Original!$A$1:$C$455, 3, FALSE)</f>
        <v>63</v>
      </c>
      <c r="H271" t="str">
        <f>LEFT(A271, 2)</f>
        <v>70</v>
      </c>
      <c r="I271" t="str">
        <f>C271</f>
        <v>台山商會學校</v>
      </c>
      <c r="J271">
        <f>IF(F271*2/5=CEILING(F271*2/5, 1), F271*2, F271*2-1)</f>
        <v>125</v>
      </c>
      <c r="K271">
        <f>D271</f>
        <v>83</v>
      </c>
      <c r="L271" t="e">
        <f>VLOOKUP(A271, 借位!$A$1:$D$50, 4, FALSE)</f>
        <v>#N/A</v>
      </c>
      <c r="M271">
        <v>0</v>
      </c>
      <c r="N271" t="b">
        <f>IF(J271&gt;(K271+M271), TRUE, 0)</f>
        <v>1</v>
      </c>
      <c r="O271">
        <f>K271+M271</f>
        <v>83</v>
      </c>
      <c r="P271" s="24">
        <f>(J271-O271)/J271*100</f>
        <v>33.6</v>
      </c>
      <c r="Q271" t="str">
        <f>"update entityscore set admitted=" &amp; O271 &amp; " ,vacancy=" &amp; J271 &amp; " where entityid = (select id from entity where name like '" &amp; I271 &amp; "') and year=2015;"</f>
        <v>update entityscore set admitted=83 ,vacancy=125 where entityid = (select id from entity where name like '台山商會學校') and year=2015;</v>
      </c>
      <c r="R271" t="str">
        <f>"update entity set admitted=" &amp; O271 &amp; " ,vacancy=" &amp; J271 &amp; " where name = '" &amp; I271 &amp; "';"</f>
        <v>update entity set admitted=83 ,vacancy=125 where name = '台山商會學校';</v>
      </c>
    </row>
    <row r="272" spans="1:18" ht="22.5">
      <c r="A272" s="2">
        <v>7011</v>
      </c>
      <c r="B272" s="6" t="s">
        <v>336</v>
      </c>
      <c r="C272" s="6" t="s">
        <v>1237</v>
      </c>
      <c r="D272" s="3">
        <v>67</v>
      </c>
      <c r="E272" t="str">
        <f>VLOOKUP(C272, 自行Original!$A$1:$C$455, 1, FALSE)</f>
        <v>仁德天主教小學</v>
      </c>
      <c r="F272">
        <f>VLOOKUP(C272, 自行Original!$A$1:$C$455, 3, FALSE)</f>
        <v>50</v>
      </c>
      <c r="H272" t="str">
        <f>LEFT(A272, 2)</f>
        <v>70</v>
      </c>
      <c r="I272" t="str">
        <f>C272</f>
        <v>仁德天主教小學</v>
      </c>
      <c r="J272">
        <f>IF(F272*2/5=CEILING(F272*2/5, 1), F272*2, F272*2-1)</f>
        <v>100</v>
      </c>
      <c r="K272">
        <f>D272</f>
        <v>67</v>
      </c>
      <c r="L272" t="e">
        <f>VLOOKUP(A272, 借位!$A$1:$D$50, 4, FALSE)</f>
        <v>#N/A</v>
      </c>
      <c r="M272">
        <v>0</v>
      </c>
      <c r="N272" t="b">
        <f>IF(J272&gt;(K272+M272), TRUE, 0)</f>
        <v>1</v>
      </c>
      <c r="O272">
        <f>K272+M272</f>
        <v>67</v>
      </c>
      <c r="P272" s="24">
        <f>(J272-O272)/J272*100</f>
        <v>33</v>
      </c>
      <c r="Q272" t="str">
        <f>"update entityscore set admitted=" &amp; O272 &amp; " ,vacancy=" &amp; J272 &amp; " where entityid = (select id from entity where name like '" &amp; I272 &amp; "') and year=2015;"</f>
        <v>update entityscore set admitted=67 ,vacancy=100 where entityid = (select id from entity where name like '仁德天主教小學') and year=2015;</v>
      </c>
      <c r="R272" t="str">
        <f>"update entity set admitted=" &amp; O272 &amp; " ,vacancy=" &amp; J272 &amp; " where name = '" &amp; I272 &amp; "';"</f>
        <v>update entity set admitted=67 ,vacancy=100 where name = '仁德天主教小學';</v>
      </c>
    </row>
    <row r="273" spans="1:18" ht="33.75">
      <c r="A273" s="2">
        <v>7003</v>
      </c>
      <c r="B273" s="6" t="s">
        <v>328</v>
      </c>
      <c r="C273" s="6" t="s">
        <v>1248</v>
      </c>
      <c r="D273" s="3">
        <v>68</v>
      </c>
      <c r="E273" t="str">
        <f>VLOOKUP(C273, 自行Original!$A$1:$C$455, 1, FALSE)</f>
        <v>柏立基教育學院校友會何壽基學校</v>
      </c>
      <c r="F273">
        <f>VLOOKUP(C273, 自行Original!$A$1:$C$455, 3, FALSE)</f>
        <v>50</v>
      </c>
      <c r="H273" t="str">
        <f>LEFT(A273, 2)</f>
        <v>70</v>
      </c>
      <c r="I273" t="str">
        <f>C273</f>
        <v>柏立基教育學院校友會何壽基學校</v>
      </c>
      <c r="J273">
        <f>IF(F273*2/5=CEILING(F273*2/5, 1), F273*2, F273*2-1)</f>
        <v>100</v>
      </c>
      <c r="K273">
        <f>D273</f>
        <v>68</v>
      </c>
      <c r="L273" t="e">
        <f>VLOOKUP(A273, 借位!$A$1:$D$50, 4, FALSE)</f>
        <v>#N/A</v>
      </c>
      <c r="M273">
        <v>0</v>
      </c>
      <c r="N273" t="b">
        <f>IF(J273&gt;(K273+M273), TRUE, 0)</f>
        <v>1</v>
      </c>
      <c r="O273">
        <f>K273+M273</f>
        <v>68</v>
      </c>
      <c r="P273" s="24">
        <f>(J273-O273)/J273*100</f>
        <v>32</v>
      </c>
      <c r="Q273" t="str">
        <f>"update entityscore set admitted=" &amp; O273 &amp; " ,vacancy=" &amp; J273 &amp; " where entityid = (select id from entity where name like '" &amp; I273 &amp; "') and year=2015;"</f>
        <v>update entityscore set admitted=68 ,vacancy=100 where entityid = (select id from entity where name like '柏立基教育學院校友會何壽基學校') and year=2015;</v>
      </c>
      <c r="R273" t="str">
        <f>"update entity set admitted=" &amp; O273 &amp; " ,vacancy=" &amp; J273 &amp; " where name = '" &amp; I273 &amp; "';"</f>
        <v>update entity set admitted=68 ,vacancy=100 where name = '柏立基教育學院校友會何壽基學校';</v>
      </c>
    </row>
    <row r="274" spans="1:18" ht="33.75">
      <c r="A274" s="2">
        <v>7009</v>
      </c>
      <c r="B274" s="6" t="s">
        <v>334</v>
      </c>
      <c r="C274" s="6" t="s">
        <v>1243</v>
      </c>
      <c r="D274" s="3">
        <v>80</v>
      </c>
      <c r="E274" t="str">
        <f>VLOOKUP(C274, 自行Original!$A$1:$C$455, 1, FALSE)</f>
        <v>世界龍岡學校劉德容紀念小學</v>
      </c>
      <c r="F274">
        <f>VLOOKUP(C274, 自行Original!$A$1:$C$455, 3, FALSE)</f>
        <v>50</v>
      </c>
      <c r="H274" t="str">
        <f>LEFT(A274, 2)</f>
        <v>70</v>
      </c>
      <c r="I274" t="str">
        <f>C274</f>
        <v>世界龍岡學校劉德容紀念小學</v>
      </c>
      <c r="J274">
        <f>IF(F274*2/5=CEILING(F274*2/5, 1), F274*2, F274*2-1)</f>
        <v>100</v>
      </c>
      <c r="K274">
        <f>D274</f>
        <v>80</v>
      </c>
      <c r="L274" t="e">
        <f>VLOOKUP(A274, 借位!$A$1:$D$50, 4, FALSE)</f>
        <v>#N/A</v>
      </c>
      <c r="M274">
        <v>0</v>
      </c>
      <c r="N274" t="b">
        <f>IF(J274&gt;(K274+M274), TRUE, 0)</f>
        <v>1</v>
      </c>
      <c r="O274">
        <f>K274+M274</f>
        <v>80</v>
      </c>
      <c r="P274" s="24">
        <f>(J274-O274)/J274*100</f>
        <v>20</v>
      </c>
      <c r="Q274" t="str">
        <f>"update entityscore set admitted=" &amp; O274 &amp; " ,vacancy=" &amp; J274 &amp; " where entityid = (select id from entity where name like '" &amp; I274 &amp; "') and year=2015;"</f>
        <v>update entityscore set admitted=80 ,vacancy=100 where entityid = (select id from entity where name like '世界龍岡學校劉德容紀念小學') and year=2015;</v>
      </c>
      <c r="R274" t="str">
        <f>"update entity set admitted=" &amp; O274 &amp; " ,vacancy=" &amp; J274 &amp; " where name = '" &amp; I274 &amp; "';"</f>
        <v>update entity set admitted=80 ,vacancy=100 where name = '世界龍岡學校劉德容紀念小學';</v>
      </c>
    </row>
    <row r="275" spans="1:18" ht="56.25">
      <c r="A275" s="2">
        <v>7109</v>
      </c>
      <c r="B275" s="6" t="s">
        <v>353</v>
      </c>
      <c r="C275" s="6" t="s">
        <v>1264</v>
      </c>
      <c r="D275" s="3">
        <v>25</v>
      </c>
      <c r="E275" t="str">
        <f>VLOOKUP(C275, 自行Original!$A$1:$C$455, 1, FALSE)</f>
        <v>保良局西區婦女福利會馮李佩瑤小學</v>
      </c>
      <c r="F275">
        <f>VLOOKUP(C275, 自行Original!$A$1:$C$455, 3, FALSE)</f>
        <v>50</v>
      </c>
      <c r="H275" t="str">
        <f>LEFT(A275, 2)</f>
        <v>71</v>
      </c>
      <c r="I275" t="str">
        <f>C275</f>
        <v>保良局西區婦女福利會馮李佩瑤小學</v>
      </c>
      <c r="J275">
        <f>IF(F275*2/5=CEILING(F275*2/5, 1), F275*2, F275*2-1)</f>
        <v>100</v>
      </c>
      <c r="K275">
        <f>D275</f>
        <v>25</v>
      </c>
      <c r="L275" t="e">
        <f>VLOOKUP(A275, 借位!$A$1:$D$50, 4, FALSE)</f>
        <v>#N/A</v>
      </c>
      <c r="M275">
        <v>0</v>
      </c>
      <c r="N275" t="b">
        <f>IF(J275&gt;(K275+M275), TRUE, 0)</f>
        <v>1</v>
      </c>
      <c r="O275">
        <f>K275+M275</f>
        <v>25</v>
      </c>
      <c r="P275" s="24">
        <f>(J275-O275)/J275*100</f>
        <v>75</v>
      </c>
      <c r="Q275" t="str">
        <f>"update entityscore set admitted=" &amp; O275 &amp; " ,vacancy=" &amp; J275 &amp; " where entityid = (select id from entity where name like '" &amp; I275 &amp; "') and year=2015;"</f>
        <v>update entityscore set admitted=25 ,vacancy=100 where entityid = (select id from entity where name like '保良局西區婦女福利會馮李佩瑤小學') and year=2015;</v>
      </c>
      <c r="R275" t="str">
        <f>"update entity set admitted=" &amp; O275 &amp; " ,vacancy=" &amp; J275 &amp; " where name = '" &amp; I275 &amp; "';"</f>
        <v>update entity set admitted=25 ,vacancy=100 where name = '保良局西區婦女福利會馮李佩瑤小學';</v>
      </c>
    </row>
    <row r="276" spans="1:18" ht="22.5">
      <c r="A276" s="2">
        <v>7115</v>
      </c>
      <c r="B276" s="6" t="s">
        <v>359</v>
      </c>
      <c r="C276" s="6" t="s">
        <v>1258</v>
      </c>
      <c r="D276" s="3">
        <v>34</v>
      </c>
      <c r="E276" t="str">
        <f>VLOOKUP(C276, 自行Original!$A$1:$C$455, 1, FALSE)</f>
        <v>順德聯誼總會何日東小學</v>
      </c>
      <c r="F276">
        <f>VLOOKUP(C276, 自行Original!$A$1:$C$455, 3, FALSE)</f>
        <v>60</v>
      </c>
      <c r="H276" t="str">
        <f>LEFT(A276, 2)</f>
        <v>71</v>
      </c>
      <c r="I276" t="str">
        <f>C276</f>
        <v>順德聯誼總會何日東小學</v>
      </c>
      <c r="J276">
        <f>IF(F276*2/5=CEILING(F276*2/5, 1), F276*2, F276*2-1)</f>
        <v>120</v>
      </c>
      <c r="K276">
        <f>D276</f>
        <v>34</v>
      </c>
      <c r="L276" t="e">
        <f>VLOOKUP(A276, 借位!$A$1:$D$50, 4, FALSE)</f>
        <v>#N/A</v>
      </c>
      <c r="M276">
        <v>0</v>
      </c>
      <c r="N276" t="b">
        <f>IF(J276&gt;(K276+M276), TRUE, 0)</f>
        <v>1</v>
      </c>
      <c r="O276">
        <f>K276+M276</f>
        <v>34</v>
      </c>
      <c r="P276" s="24">
        <f>(J276-O276)/J276*100</f>
        <v>71.666666666666671</v>
      </c>
      <c r="Q276" t="str">
        <f>"update entityscore set admitted=" &amp; O276 &amp; " ,vacancy=" &amp; J276 &amp; " where entityid = (select id from entity where name like '" &amp; I276 &amp; "') and year=2015;"</f>
        <v>update entityscore set admitted=34 ,vacancy=120 where entityid = (select id from entity where name like '順德聯誼總會何日東小學') and year=2015;</v>
      </c>
      <c r="R276" t="str">
        <f>"update entity set admitted=" &amp; O276 &amp; " ,vacancy=" &amp; J276 &amp; " where name = '" &amp; I276 &amp; "';"</f>
        <v>update entity set admitted=34 ,vacancy=120 where name = '順德聯誼總會何日東小學';</v>
      </c>
    </row>
    <row r="277" spans="1:18" ht="22.5">
      <c r="A277" s="2">
        <v>7108</v>
      </c>
      <c r="B277" s="6" t="s">
        <v>352</v>
      </c>
      <c r="C277" s="6" t="s">
        <v>1260</v>
      </c>
      <c r="D277" s="3">
        <v>46</v>
      </c>
      <c r="E277" t="str">
        <f>VLOOKUP(C277, 自行Original!$A$1:$C$455, 1, FALSE)</f>
        <v>聖公會蒙恩小學</v>
      </c>
      <c r="F277">
        <f>VLOOKUP(C277, 自行Original!$A$1:$C$455, 3, FALSE)</f>
        <v>75</v>
      </c>
      <c r="H277" t="str">
        <f>LEFT(A277, 2)</f>
        <v>71</v>
      </c>
      <c r="I277" t="str">
        <f>C277</f>
        <v>聖公會蒙恩小學</v>
      </c>
      <c r="J277">
        <f>IF(F277*2/5=CEILING(F277*2/5, 1), F277*2, F277*2-1)</f>
        <v>150</v>
      </c>
      <c r="K277">
        <f>D277</f>
        <v>46</v>
      </c>
      <c r="L277" t="e">
        <f>VLOOKUP(A277, 借位!$A$1:$D$50, 4, FALSE)</f>
        <v>#N/A</v>
      </c>
      <c r="M277">
        <v>0</v>
      </c>
      <c r="N277" t="b">
        <f>IF(J277&gt;(K277+M277), TRUE, 0)</f>
        <v>1</v>
      </c>
      <c r="O277">
        <f>K277+M277</f>
        <v>46</v>
      </c>
      <c r="P277" s="24">
        <f>(J277-O277)/J277*100</f>
        <v>69.333333333333343</v>
      </c>
      <c r="Q277" t="str">
        <f>"update entityscore set admitted=" &amp; O277 &amp; " ,vacancy=" &amp; J277 &amp; " where entityid = (select id from entity where name like '" &amp; I277 &amp; "') and year=2015;"</f>
        <v>update entityscore set admitted=46 ,vacancy=150 where entityid = (select id from entity where name like '聖公會蒙恩小學') and year=2015;</v>
      </c>
      <c r="R277" t="str">
        <f>"update entity set admitted=" &amp; O277 &amp; " ,vacancy=" &amp; J277 &amp; " where name = '" &amp; I277 &amp; "';"</f>
        <v>update entity set admitted=46 ,vacancy=150 where name = '聖公會蒙恩小學';</v>
      </c>
    </row>
    <row r="278" spans="1:18" ht="22.5">
      <c r="A278" s="2">
        <v>7110</v>
      </c>
      <c r="B278" s="6" t="s">
        <v>354</v>
      </c>
      <c r="C278" s="6" t="s">
        <v>1255</v>
      </c>
      <c r="D278" s="3">
        <v>31</v>
      </c>
      <c r="E278" t="str">
        <f>VLOOKUP(C278, 自行Original!$A$1:$C$455, 1, FALSE)</f>
        <v>東華三院鄧肇堅小學</v>
      </c>
      <c r="F278">
        <f>VLOOKUP(C278, 自行Original!$A$1:$C$455, 3, FALSE)</f>
        <v>50</v>
      </c>
      <c r="H278" t="str">
        <f>LEFT(A278, 2)</f>
        <v>71</v>
      </c>
      <c r="I278" t="str">
        <f>C278</f>
        <v>東華三院鄧肇堅小學</v>
      </c>
      <c r="J278">
        <f>IF(F278*2/5=CEILING(F278*2/5, 1), F278*2, F278*2-1)</f>
        <v>100</v>
      </c>
      <c r="K278">
        <f>D278</f>
        <v>31</v>
      </c>
      <c r="L278" t="e">
        <f>VLOOKUP(A278, 借位!$A$1:$D$50, 4, FALSE)</f>
        <v>#N/A</v>
      </c>
      <c r="M278">
        <v>0</v>
      </c>
      <c r="N278" t="b">
        <f>IF(J278&gt;(K278+M278), TRUE, 0)</f>
        <v>1</v>
      </c>
      <c r="O278">
        <f>K278+M278</f>
        <v>31</v>
      </c>
      <c r="P278" s="24">
        <f>(J278-O278)/J278*100</f>
        <v>69</v>
      </c>
      <c r="Q278" t="str">
        <f>"update entityscore set admitted=" &amp; O278 &amp; " ,vacancy=" &amp; J278 &amp; " where entityid = (select id from entity where name like '" &amp; I278 &amp; "') and year=2015;"</f>
        <v>update entityscore set admitted=31 ,vacancy=100 where entityid = (select id from entity where name like '東華三院鄧肇堅小學') and year=2015;</v>
      </c>
      <c r="R278" t="str">
        <f>"update entity set admitted=" &amp; O278 &amp; " ,vacancy=" &amp; J278 &amp; " where name = '" &amp; I278 &amp; "';"</f>
        <v>update entity set admitted=31 ,vacancy=100 where name = '東華三院鄧肇堅小學';</v>
      </c>
    </row>
    <row r="279" spans="1:18" ht="22.5">
      <c r="A279" s="2">
        <v>7114</v>
      </c>
      <c r="B279" s="6" t="s">
        <v>358</v>
      </c>
      <c r="C279" s="6" t="s">
        <v>1257</v>
      </c>
      <c r="D279" s="3">
        <v>33</v>
      </c>
      <c r="E279" t="str">
        <f>VLOOKUP(C279, 自行Original!$A$1:$C$455, 1, FALSE)</f>
        <v>順德聯誼總會胡少渠紀念小學</v>
      </c>
      <c r="F279">
        <f>VLOOKUP(C279, 自行Original!$A$1:$C$455, 3, FALSE)</f>
        <v>50</v>
      </c>
      <c r="H279" t="str">
        <f>LEFT(A279, 2)</f>
        <v>71</v>
      </c>
      <c r="I279" t="str">
        <f>C279</f>
        <v>順德聯誼總會胡少渠紀念小學</v>
      </c>
      <c r="J279">
        <f>IF(F279*2/5=CEILING(F279*2/5, 1), F279*2, F279*2-1)</f>
        <v>100</v>
      </c>
      <c r="K279">
        <f>D279</f>
        <v>33</v>
      </c>
      <c r="L279" t="e">
        <f>VLOOKUP(A279, 借位!$A$1:$D$50, 4, FALSE)</f>
        <v>#N/A</v>
      </c>
      <c r="M279">
        <v>0</v>
      </c>
      <c r="N279" t="b">
        <f>IF(J279&gt;(K279+M279), TRUE, 0)</f>
        <v>1</v>
      </c>
      <c r="O279">
        <f>K279+M279</f>
        <v>33</v>
      </c>
      <c r="P279" s="24">
        <f>(J279-O279)/J279*100</f>
        <v>67</v>
      </c>
      <c r="Q279" t="str">
        <f>"update entityscore set admitted=" &amp; O279 &amp; " ,vacancy=" &amp; J279 &amp; " where entityid = (select id from entity where name like '" &amp; I279 &amp; "') and year=2015;"</f>
        <v>update entityscore set admitted=33 ,vacancy=100 where entityid = (select id from entity where name like '順德聯誼總會胡少渠紀念小學') and year=2015;</v>
      </c>
      <c r="R279" t="str">
        <f>"update entity set admitted=" &amp; O279 &amp; " ,vacancy=" &amp; J279 &amp; " where name = '" &amp; I279 &amp; "';"</f>
        <v>update entity set admitted=33 ,vacancy=100 where name = '順德聯誼總會胡少渠紀念小學';</v>
      </c>
    </row>
    <row r="280" spans="1:18" ht="55.5">
      <c r="A280" s="2">
        <v>7107</v>
      </c>
      <c r="B280" s="6" t="s">
        <v>351</v>
      </c>
      <c r="C280" s="6" t="s">
        <v>1431</v>
      </c>
      <c r="D280" s="3">
        <v>48</v>
      </c>
      <c r="E280" t="str">
        <f>VLOOKUP(C280, 自行Original!$A$1:$C$455, 1, FALSE)</f>
        <v>博愛醫院歷屆總理聯誼會鄭任安夫人千禧小學</v>
      </c>
      <c r="F280">
        <f>VLOOKUP(C280, 自行Original!$A$1:$C$455, 3, FALSE)</f>
        <v>63</v>
      </c>
      <c r="H280" t="str">
        <f>LEFT(A280, 2)</f>
        <v>71</v>
      </c>
      <c r="I280" t="str">
        <f>C280</f>
        <v>博愛醫院歷屆總理聯誼會鄭任安夫人千禧小學</v>
      </c>
      <c r="J280">
        <f>IF(F280*2/5=CEILING(F280*2/5, 1), F280*2, F280*2-1)</f>
        <v>125</v>
      </c>
      <c r="K280">
        <f>D280</f>
        <v>48</v>
      </c>
      <c r="L280" t="e">
        <f>VLOOKUP(A280, 借位!$A$1:$D$50, 4, FALSE)</f>
        <v>#N/A</v>
      </c>
      <c r="M280">
        <v>0</v>
      </c>
      <c r="N280" t="b">
        <f>IF(J280&gt;(K280+M280), TRUE, 0)</f>
        <v>1</v>
      </c>
      <c r="O280">
        <f>K280+M280</f>
        <v>48</v>
      </c>
      <c r="P280" s="24">
        <f>(J280-O280)/J280*100</f>
        <v>61.6</v>
      </c>
      <c r="Q280" t="str">
        <f>"update entityscore set admitted=" &amp; O280 &amp; " ,vacancy=" &amp; J280 &amp; " where entityid = (select id from entity where name like '" &amp; I280 &amp; "') and year=2015;"</f>
        <v>update entityscore set admitted=48 ,vacancy=125 where entityid = (select id from entity where name like '博愛醫院歷屆總理聯誼會鄭任安夫人千禧小學') and year=2015;</v>
      </c>
      <c r="R280" t="str">
        <f>"update entity set admitted=" &amp; O280 &amp; " ,vacancy=" &amp; J280 &amp; " where name = '" &amp; I280 &amp; "';"</f>
        <v>update entity set admitted=48 ,vacancy=125 where name = '博愛醫院歷屆總理聯誼會鄭任安夫人千禧小學';</v>
      </c>
    </row>
    <row r="281" spans="1:18" ht="33">
      <c r="A281" s="2">
        <v>7106</v>
      </c>
      <c r="B281" s="6" t="s">
        <v>350</v>
      </c>
      <c r="C281" s="6" t="s">
        <v>991</v>
      </c>
      <c r="D281" s="3">
        <v>39</v>
      </c>
      <c r="E281" t="str">
        <f>VLOOKUP(C281, 自行Original!$A$1:$C$455, 1, FALSE)</f>
        <v xml:space="preserve">博愛醫院歷屆總理聯誼會鄭任安夫人學校
</v>
      </c>
      <c r="F281">
        <f>VLOOKUP(C281, 自行Original!$A$1:$C$455, 3, FALSE)</f>
        <v>50</v>
      </c>
      <c r="H281" t="str">
        <f>LEFT(A281, 2)</f>
        <v>71</v>
      </c>
      <c r="I281" t="str">
        <f>C281</f>
        <v xml:space="preserve">博愛醫院歷屆總理聯誼會鄭任安夫人學校
</v>
      </c>
      <c r="J281">
        <f>IF(F281*2/5=CEILING(F281*2/5, 1), F281*2, F281*2-1)</f>
        <v>100</v>
      </c>
      <c r="K281">
        <f>D281</f>
        <v>39</v>
      </c>
      <c r="L281" t="e">
        <f>VLOOKUP(A281, 借位!$A$1:$D$50, 4, FALSE)</f>
        <v>#N/A</v>
      </c>
      <c r="M281">
        <v>0</v>
      </c>
      <c r="N281" t="b">
        <f>IF(J281&gt;(K281+M281), TRUE, 0)</f>
        <v>1</v>
      </c>
      <c r="O281">
        <f>K281+M281</f>
        <v>39</v>
      </c>
      <c r="P281" s="24">
        <f>(J281-O281)/J281*100</f>
        <v>61</v>
      </c>
      <c r="Q281" t="str">
        <f>"update entityscore set admitted=" &amp; O281 &amp; " ,vacancy=" &amp; J281 &amp; " where entityid = (select id from entity where name like '" &amp; I281 &amp; "') and year=2015;"</f>
        <v>update entityscore set admitted=39 ,vacancy=100 where entityid = (select id from entity where name like '博愛醫院歷屆總理聯誼會鄭任安夫人學校
') and year=2015;</v>
      </c>
      <c r="R281" t="str">
        <f>"update entity set admitted=" &amp; O281 &amp; " ,vacancy=" &amp; J281 &amp; " where name = '" &amp; I281 &amp; "';"</f>
        <v>update entity set admitted=39 ,vacancy=100 where name = '博愛醫院歷屆總理聯誼會鄭任安夫人學校
';</v>
      </c>
    </row>
    <row r="282" spans="1:18" ht="33.75">
      <c r="A282" s="2">
        <v>7105</v>
      </c>
      <c r="B282" s="6" t="s">
        <v>349</v>
      </c>
      <c r="C282" s="6" t="s">
        <v>1256</v>
      </c>
      <c r="D282" s="3">
        <v>49</v>
      </c>
      <c r="E282" t="str">
        <f>VLOOKUP(C282, 自行Original!$A$1:$C$455, 1, FALSE)</f>
        <v>路德會呂祥光小學</v>
      </c>
      <c r="F282">
        <f>VLOOKUP(C282, 自行Original!$A$1:$C$455, 3, FALSE)</f>
        <v>63</v>
      </c>
      <c r="H282" t="str">
        <f>LEFT(A282, 2)</f>
        <v>71</v>
      </c>
      <c r="I282" t="str">
        <f>C282</f>
        <v>路德會呂祥光小學</v>
      </c>
      <c r="J282">
        <f>IF(F282*2/5=CEILING(F282*2/5, 1), F282*2, F282*2-1)</f>
        <v>125</v>
      </c>
      <c r="K282">
        <f>D282</f>
        <v>49</v>
      </c>
      <c r="L282" t="e">
        <f>VLOOKUP(A282, 借位!$A$1:$D$50, 4, FALSE)</f>
        <v>#N/A</v>
      </c>
      <c r="M282">
        <v>0</v>
      </c>
      <c r="N282" t="b">
        <f>IF(J282&gt;(K282+M282), TRUE, 0)</f>
        <v>1</v>
      </c>
      <c r="O282">
        <f>K282+M282</f>
        <v>49</v>
      </c>
      <c r="P282" s="24">
        <f>(J282-O282)/J282*100</f>
        <v>60.8</v>
      </c>
      <c r="Q282" t="str">
        <f>"update entityscore set admitted=" &amp; O282 &amp; " ,vacancy=" &amp; J282 &amp; " where entityid = (select id from entity where name like '" &amp; I282 &amp; "') and year=2015;"</f>
        <v>update entityscore set admitted=49 ,vacancy=125 where entityid = (select id from entity where name like '路德會呂祥光小學') and year=2015;</v>
      </c>
      <c r="R282" t="str">
        <f>"update entity set admitted=" &amp; O282 &amp; " ,vacancy=" &amp; J282 &amp; " where name = '" &amp; I282 &amp; "';"</f>
        <v>update entity set admitted=49 ,vacancy=125 where name = '路德會呂祥光小學';</v>
      </c>
    </row>
    <row r="283" spans="1:18" ht="22.5">
      <c r="A283" s="2">
        <v>7113</v>
      </c>
      <c r="B283" s="6" t="s">
        <v>357</v>
      </c>
      <c r="C283" s="6" t="s">
        <v>1265</v>
      </c>
      <c r="D283" s="3">
        <v>49</v>
      </c>
      <c r="E283" t="str">
        <f>VLOOKUP(C283, 自行Original!$A$1:$C$455, 1, FALSE)</f>
        <v>順德聯誼總會李金小學</v>
      </c>
      <c r="F283">
        <f>VLOOKUP(C283, 自行Original!$A$1:$C$455, 3, FALSE)</f>
        <v>63</v>
      </c>
      <c r="H283" t="str">
        <f>LEFT(A283, 2)</f>
        <v>71</v>
      </c>
      <c r="I283" t="str">
        <f>C283</f>
        <v>順德聯誼總會李金小學</v>
      </c>
      <c r="J283">
        <f>IF(F283*2/5=CEILING(F283*2/5, 1), F283*2, F283*2-1)</f>
        <v>125</v>
      </c>
      <c r="K283">
        <f>D283</f>
        <v>49</v>
      </c>
      <c r="L283" t="e">
        <f>VLOOKUP(A283, 借位!$A$1:$D$50, 4, FALSE)</f>
        <v>#N/A</v>
      </c>
      <c r="M283">
        <v>0</v>
      </c>
      <c r="N283" t="b">
        <f>IF(J283&gt;(K283+M283), TRUE, 0)</f>
        <v>1</v>
      </c>
      <c r="O283">
        <f>K283+M283</f>
        <v>49</v>
      </c>
      <c r="P283" s="24">
        <f>(J283-O283)/J283*100</f>
        <v>60.8</v>
      </c>
      <c r="Q283" t="str">
        <f>"update entityscore set admitted=" &amp; O283 &amp; " ,vacancy=" &amp; J283 &amp; " where entityid = (select id from entity where name like '" &amp; I283 &amp; "') and year=2015;"</f>
        <v>update entityscore set admitted=49 ,vacancy=125 where entityid = (select id from entity where name like '順德聯誼總會李金小學') and year=2015;</v>
      </c>
      <c r="R283" t="str">
        <f>"update entity set admitted=" &amp; O283 &amp; " ,vacancy=" &amp; J283 &amp; " where name = '" &amp; I283 &amp; "';"</f>
        <v>update entity set admitted=49 ,vacancy=125 where name = '順德聯誼總會李金小學';</v>
      </c>
    </row>
    <row r="284" spans="1:18" ht="22.5">
      <c r="A284" s="2">
        <v>7101</v>
      </c>
      <c r="B284" s="6" t="s">
        <v>345</v>
      </c>
      <c r="C284" s="6" t="s">
        <v>1262</v>
      </c>
      <c r="D284" s="3">
        <v>21</v>
      </c>
      <c r="E284" t="str">
        <f>VLOOKUP(C284, 自行Original!$A$1:$C$455, 1, FALSE)</f>
        <v>中華基督教會拔臣小學</v>
      </c>
      <c r="F284">
        <f>VLOOKUP(C284, 自行Original!$A$1:$C$455, 3, FALSE)</f>
        <v>25</v>
      </c>
      <c r="H284" t="str">
        <f>LEFT(A284, 2)</f>
        <v>71</v>
      </c>
      <c r="I284" t="str">
        <f>C284</f>
        <v>中華基督教會拔臣小學</v>
      </c>
      <c r="J284">
        <f>IF(F284*2/5=CEILING(F284*2/5, 1), F284*2, F284*2-1)</f>
        <v>50</v>
      </c>
      <c r="K284">
        <f>D284</f>
        <v>21</v>
      </c>
      <c r="L284" t="e">
        <f>VLOOKUP(A284, 借位!$A$1:$D$50, 4, FALSE)</f>
        <v>#N/A</v>
      </c>
      <c r="M284">
        <v>0</v>
      </c>
      <c r="N284" t="b">
        <f>IF(J284&gt;(K284+M284), TRUE, 0)</f>
        <v>1</v>
      </c>
      <c r="O284">
        <f>K284+M284</f>
        <v>21</v>
      </c>
      <c r="P284" s="24">
        <f>(J284-O284)/J284*100</f>
        <v>57.999999999999993</v>
      </c>
      <c r="Q284" t="str">
        <f>"update entityscore set admitted=" &amp; O284 &amp; " ,vacancy=" &amp; J284 &amp; " where entityid = (select id from entity where name like '" &amp; I284 &amp; "') and year=2015;"</f>
        <v>update entityscore set admitted=21 ,vacancy=50 where entityid = (select id from entity where name like '中華基督教會拔臣小學') and year=2015;</v>
      </c>
      <c r="R284" t="str">
        <f>"update entity set admitted=" &amp; O284 &amp; " ,vacancy=" &amp; J284 &amp; " where name = '" &amp; I284 &amp; "';"</f>
        <v>update entity set admitted=21 ,vacancy=50 where name = '中華基督教會拔臣小學';</v>
      </c>
    </row>
    <row r="285" spans="1:18" ht="22.5">
      <c r="A285" s="2">
        <v>7102</v>
      </c>
      <c r="B285" s="6" t="s">
        <v>346</v>
      </c>
      <c r="C285" s="6" t="s">
        <v>1253</v>
      </c>
      <c r="D285" s="3">
        <v>42</v>
      </c>
      <c r="E285" t="str">
        <f>VLOOKUP(C285, 自行Original!$A$1:$C$455, 1, FALSE)</f>
        <v>青山天主教小學</v>
      </c>
      <c r="F285">
        <f>VLOOKUP(C285, 自行Original!$A$1:$C$455, 3, FALSE)</f>
        <v>50</v>
      </c>
      <c r="H285" t="str">
        <f>LEFT(A285, 2)</f>
        <v>71</v>
      </c>
      <c r="I285" t="str">
        <f>C285</f>
        <v>青山天主教小學</v>
      </c>
      <c r="J285">
        <f>IF(F285*2/5=CEILING(F285*2/5, 1), F285*2, F285*2-1)</f>
        <v>100</v>
      </c>
      <c r="K285">
        <f>D285</f>
        <v>42</v>
      </c>
      <c r="L285" t="e">
        <f>VLOOKUP(A285, 借位!$A$1:$D$50, 4, FALSE)</f>
        <v>#N/A</v>
      </c>
      <c r="M285">
        <v>0</v>
      </c>
      <c r="N285" t="b">
        <f>IF(J285&gt;(K285+M285), TRUE, 0)</f>
        <v>1</v>
      </c>
      <c r="O285">
        <f>K285+M285</f>
        <v>42</v>
      </c>
      <c r="P285" s="24">
        <f>(J285-O285)/J285*100</f>
        <v>57.999999999999993</v>
      </c>
      <c r="Q285" t="str">
        <f>"update entityscore set admitted=" &amp; O285 &amp; " ,vacancy=" &amp; J285 &amp; " where entityid = (select id from entity where name like '" &amp; I285 &amp; "') and year=2015;"</f>
        <v>update entityscore set admitted=42 ,vacancy=100 where entityid = (select id from entity where name like '青山天主教小學') and year=2015;</v>
      </c>
      <c r="R285" t="str">
        <f>"update entity set admitted=" &amp; O285 &amp; " ,vacancy=" &amp; J285 &amp; " where name = '" &amp; I285 &amp; "';"</f>
        <v>update entity set admitted=42 ,vacancy=100 where name = '青山天主教小學';</v>
      </c>
    </row>
    <row r="286" spans="1:18" ht="22.5">
      <c r="A286" s="2">
        <v>7104</v>
      </c>
      <c r="B286" s="6" t="s">
        <v>348</v>
      </c>
      <c r="C286" s="6" t="s">
        <v>1252</v>
      </c>
      <c r="D286" s="3">
        <v>42</v>
      </c>
      <c r="E286" t="str">
        <f>VLOOKUP(C286, 自行Original!$A$1:$C$455, 1, FALSE)</f>
        <v>興德學校</v>
      </c>
      <c r="F286">
        <f>VLOOKUP(C286, 自行Original!$A$1:$C$455, 3, FALSE)</f>
        <v>50</v>
      </c>
      <c r="H286" t="str">
        <f>LEFT(A286, 2)</f>
        <v>71</v>
      </c>
      <c r="I286" t="str">
        <f>C286</f>
        <v>興德學校</v>
      </c>
      <c r="J286">
        <f>IF(F286*2/5=CEILING(F286*2/5, 1), F286*2, F286*2-1)</f>
        <v>100</v>
      </c>
      <c r="K286">
        <f>D286</f>
        <v>42</v>
      </c>
      <c r="L286" t="e">
        <f>VLOOKUP(A286, 借位!$A$1:$D$50, 4, FALSE)</f>
        <v>#N/A</v>
      </c>
      <c r="M286">
        <v>0</v>
      </c>
      <c r="N286" t="b">
        <f>IF(J286&gt;(K286+M286), TRUE, 0)</f>
        <v>1</v>
      </c>
      <c r="O286">
        <f>K286+M286</f>
        <v>42</v>
      </c>
      <c r="P286" s="24">
        <f>(J286-O286)/J286*100</f>
        <v>57.999999999999993</v>
      </c>
      <c r="Q286" t="str">
        <f>"update entityscore set admitted=" &amp; O286 &amp; " ,vacancy=" &amp; J286 &amp; " where entityid = (select id from entity where name like '" &amp; I286 &amp; "') and year=2015;"</f>
        <v>update entityscore set admitted=42 ,vacancy=100 where entityid = (select id from entity where name like '興德學校') and year=2015;</v>
      </c>
      <c r="R286" t="str">
        <f>"update entity set admitted=" &amp; O286 &amp; " ,vacancy=" &amp; J286 &amp; " where name = '" &amp; I286 &amp; "';"</f>
        <v>update entity set admitted=42 ,vacancy=100 where name = '興德學校';</v>
      </c>
    </row>
    <row r="287" spans="1:18" ht="22.5">
      <c r="A287" s="2">
        <v>7111</v>
      </c>
      <c r="B287" s="6" t="s">
        <v>355</v>
      </c>
      <c r="C287" s="6" t="s">
        <v>1261</v>
      </c>
      <c r="D287" s="3">
        <v>42</v>
      </c>
      <c r="E287" t="str">
        <f>VLOOKUP(C287, 自行Original!$A$1:$C$455, 1, FALSE)</f>
        <v>仁濟醫院何式南小學</v>
      </c>
      <c r="F287">
        <f>VLOOKUP(C287, 自行Original!$A$1:$C$455, 3, FALSE)</f>
        <v>50</v>
      </c>
      <c r="H287" t="str">
        <f>LEFT(A287, 2)</f>
        <v>71</v>
      </c>
      <c r="I287" t="str">
        <f>C287</f>
        <v>仁濟醫院何式南小學</v>
      </c>
      <c r="J287">
        <f>IF(F287*2/5=CEILING(F287*2/5, 1), F287*2, F287*2-1)</f>
        <v>100</v>
      </c>
      <c r="K287">
        <f>D287</f>
        <v>42</v>
      </c>
      <c r="L287" t="e">
        <f>VLOOKUP(A287, 借位!$A$1:$D$50, 4, FALSE)</f>
        <v>#N/A</v>
      </c>
      <c r="M287">
        <v>0</v>
      </c>
      <c r="N287" t="b">
        <f>IF(J287&gt;(K287+M287), TRUE, 0)</f>
        <v>1</v>
      </c>
      <c r="O287">
        <f>K287+M287</f>
        <v>42</v>
      </c>
      <c r="P287" s="24">
        <f>(J287-O287)/J287*100</f>
        <v>57.999999999999993</v>
      </c>
      <c r="Q287" t="str">
        <f>"update entityscore set admitted=" &amp; O287 &amp; " ,vacancy=" &amp; J287 &amp; " where entityid = (select id from entity where name like '" &amp; I287 &amp; "') and year=2015;"</f>
        <v>update entityscore set admitted=42 ,vacancy=100 where entityid = (select id from entity where name like '仁濟醫院何式南小學') and year=2015;</v>
      </c>
      <c r="R287" t="str">
        <f>"update entity set admitted=" &amp; O287 &amp; " ,vacancy=" &amp; J287 &amp; " where name = '" &amp; I287 &amp; "';"</f>
        <v>update entity set admitted=42 ,vacancy=100 where name = '仁濟醫院何式南小學';</v>
      </c>
    </row>
    <row r="288" spans="1:18" ht="22.5">
      <c r="A288" s="2">
        <v>7103</v>
      </c>
      <c r="B288" s="6" t="s">
        <v>347</v>
      </c>
      <c r="C288" s="6" t="s">
        <v>1254</v>
      </c>
      <c r="D288" s="3">
        <v>68</v>
      </c>
      <c r="E288" t="str">
        <f>VLOOKUP(C288, 自行Original!$A$1:$C$455, 1, FALSE)</f>
        <v>伊斯蘭學校</v>
      </c>
      <c r="F288">
        <f>VLOOKUP(C288, 自行Original!$A$1:$C$455, 3, FALSE)</f>
        <v>50</v>
      </c>
      <c r="H288" t="str">
        <f>LEFT(A288, 2)</f>
        <v>71</v>
      </c>
      <c r="I288" t="str">
        <f>C288</f>
        <v>伊斯蘭學校</v>
      </c>
      <c r="J288">
        <f>IF(F288*2/5=CEILING(F288*2/5, 1), F288*2, F288*2-1)</f>
        <v>100</v>
      </c>
      <c r="K288">
        <f>D288</f>
        <v>68</v>
      </c>
      <c r="L288" t="e">
        <f>VLOOKUP(A288, 借位!$A$1:$D$50, 4, FALSE)</f>
        <v>#N/A</v>
      </c>
      <c r="M288">
        <v>0</v>
      </c>
      <c r="N288" t="b">
        <f>IF(J288&gt;(K288+M288), TRUE, 0)</f>
        <v>1</v>
      </c>
      <c r="O288">
        <f>K288+M288</f>
        <v>68</v>
      </c>
      <c r="P288" s="24">
        <f>(J288-O288)/J288*100</f>
        <v>32</v>
      </c>
      <c r="Q288" t="str">
        <f>"update entityscore set admitted=" &amp; O288 &amp; " ,vacancy=" &amp; J288 &amp; " where entityid = (select id from entity where name like '" &amp; I288 &amp; "') and year=2015;"</f>
        <v>update entityscore set admitted=68 ,vacancy=100 where entityid = (select id from entity where name like '伊斯蘭學校') and year=2015;</v>
      </c>
      <c r="R288" t="str">
        <f>"update entity set admitted=" &amp; O288 &amp; " ,vacancy=" &amp; J288 &amp; " where name = '" &amp; I288 &amp; "';"</f>
        <v>update entity set admitted=68 ,vacancy=100 where name = '伊斯蘭學校';</v>
      </c>
    </row>
    <row r="289" spans="1:18" ht="33.75">
      <c r="A289" s="2">
        <v>7112</v>
      </c>
      <c r="B289" s="6" t="s">
        <v>356</v>
      </c>
      <c r="C289" s="6" t="s">
        <v>1259</v>
      </c>
      <c r="D289" s="3">
        <v>70</v>
      </c>
      <c r="E289" t="str">
        <f>VLOOKUP(C289, 自行Original!$A$1:$C$455, 1, FALSE)</f>
        <v>仁愛堂劉皇發夫人小學</v>
      </c>
      <c r="F289">
        <f>VLOOKUP(C289, 自行Original!$A$1:$C$455, 3, FALSE)</f>
        <v>50</v>
      </c>
      <c r="H289" t="str">
        <f>LEFT(A289, 2)</f>
        <v>71</v>
      </c>
      <c r="I289" t="str">
        <f>C289</f>
        <v>仁愛堂劉皇發夫人小學</v>
      </c>
      <c r="J289">
        <f>IF(F289*2/5=CEILING(F289*2/5, 1), F289*2, F289*2-1)</f>
        <v>100</v>
      </c>
      <c r="K289">
        <f>D289</f>
        <v>70</v>
      </c>
      <c r="L289" t="e">
        <f>VLOOKUP(A289, 借位!$A$1:$D$50, 4, FALSE)</f>
        <v>#N/A</v>
      </c>
      <c r="M289">
        <v>0</v>
      </c>
      <c r="N289" t="b">
        <f>IF(J289&gt;(K289+M289), TRUE, 0)</f>
        <v>1</v>
      </c>
      <c r="O289">
        <f>K289+M289</f>
        <v>70</v>
      </c>
      <c r="P289" s="24">
        <f>(J289-O289)/J289*100</f>
        <v>30</v>
      </c>
      <c r="Q289" t="str">
        <f>"update entityscore set admitted=" &amp; O289 &amp; " ,vacancy=" &amp; J289 &amp; " where entityid = (select id from entity where name like '" &amp; I289 &amp; "') and year=2015;"</f>
        <v>update entityscore set admitted=70 ,vacancy=100 where entityid = (select id from entity where name like '仁愛堂劉皇發夫人小學') and year=2015;</v>
      </c>
      <c r="R289" t="str">
        <f>"update entity set admitted=" &amp; O289 &amp; " ,vacancy=" &amp; J289 &amp; " where name = '" &amp; I289 &amp; "';"</f>
        <v>update entity set admitted=70 ,vacancy=100 where name = '仁愛堂劉皇發夫人小學';</v>
      </c>
    </row>
    <row r="290" spans="1:18" ht="45">
      <c r="A290" s="2">
        <v>7225</v>
      </c>
      <c r="B290" s="6" t="s">
        <v>1488</v>
      </c>
      <c r="C290" s="6" t="s">
        <v>1457</v>
      </c>
      <c r="D290" s="3">
        <v>46</v>
      </c>
      <c r="E290" s="22" t="e">
        <f>VLOOKUP(C290, 自行Original!$A$1:$C$455, 1, FALSE)</f>
        <v>#N/A</v>
      </c>
      <c r="F290" s="22" t="e">
        <f>VLOOKUP(C290, 自行Original!$A$1:$C$455, 3, FALSE)</f>
        <v>#N/A</v>
      </c>
      <c r="G290" s="17" t="s">
        <v>1458</v>
      </c>
      <c r="H290" t="str">
        <f>LEFT(A290, 2)</f>
        <v>72</v>
      </c>
      <c r="I290" t="str">
        <f>C290</f>
        <v>中華基督教會方潤華小學</v>
      </c>
      <c r="J290" t="e">
        <f>IF(F290*2/5=CEILING(F290*2/5, 1), F290*2, F290*2-1)</f>
        <v>#N/A</v>
      </c>
      <c r="K290">
        <f>D290</f>
        <v>46</v>
      </c>
      <c r="L290">
        <f>VLOOKUP(A290, 借位!$A$1:$D$50, 4, FALSE)</f>
        <v>66</v>
      </c>
      <c r="M290">
        <v>66</v>
      </c>
      <c r="N290" t="e">
        <f>IF(J290&gt;(K290+M290), TRUE, 0)</f>
        <v>#N/A</v>
      </c>
      <c r="O290">
        <f>K290+M290</f>
        <v>112</v>
      </c>
      <c r="P290" s="24" t="e">
        <f>(J290-O290)/J290*100</f>
        <v>#N/A</v>
      </c>
      <c r="Q290" t="e">
        <f>"update entityscore set admitted=" &amp; O290 &amp; " ,vacancy=" &amp; J290 &amp; " where entityid = (select id from entity where name like '" &amp; I290 &amp; "') and year=2015;"</f>
        <v>#N/A</v>
      </c>
      <c r="R290" t="e">
        <f>"update entity set admitted=" &amp; O290 &amp; " ,vacancy=" &amp; J290 &amp; " where name = '" &amp; I290 &amp; "';"</f>
        <v>#N/A</v>
      </c>
    </row>
    <row r="291" spans="1:18" ht="22.5">
      <c r="A291" s="2">
        <v>7213</v>
      </c>
      <c r="B291" s="6" t="s">
        <v>372</v>
      </c>
      <c r="C291" s="6" t="s">
        <v>1277</v>
      </c>
      <c r="D291" s="3">
        <v>43</v>
      </c>
      <c r="E291" t="str">
        <f>VLOOKUP(C291, 自行Original!$A$1:$C$455, 1, FALSE)</f>
        <v>天水圍循道衞理小學</v>
      </c>
      <c r="F291">
        <f>VLOOKUP(C291, 自行Original!$A$1:$C$455, 3, FALSE)</f>
        <v>63</v>
      </c>
      <c r="H291" t="str">
        <f>LEFT(A291, 2)</f>
        <v>72</v>
      </c>
      <c r="I291" t="str">
        <f>C291</f>
        <v>天水圍循道衞理小學</v>
      </c>
      <c r="J291">
        <f>IF(F291*2/5=CEILING(F291*2/5, 1), F291*2, F291*2-1)</f>
        <v>125</v>
      </c>
      <c r="K291">
        <f>D291</f>
        <v>43</v>
      </c>
      <c r="L291" t="e">
        <f>VLOOKUP(A291, 借位!$A$1:$D$50, 4, FALSE)</f>
        <v>#N/A</v>
      </c>
      <c r="M291">
        <v>0</v>
      </c>
      <c r="N291" t="b">
        <f>IF(J291&gt;(K291+M291), TRUE, 0)</f>
        <v>1</v>
      </c>
      <c r="O291">
        <f>K291+M291</f>
        <v>43</v>
      </c>
      <c r="P291" s="24">
        <f>(J291-O291)/J291*100</f>
        <v>65.600000000000009</v>
      </c>
      <c r="Q291" t="str">
        <f>"update entityscore set admitted=" &amp; O291 &amp; " ,vacancy=" &amp; J291 &amp; " where entityid = (select id from entity where name like '" &amp; I291 &amp; "') and year=2015;"</f>
        <v>update entityscore set admitted=43 ,vacancy=125 where entityid = (select id from entity where name like '天水圍循道衞理小學') and year=2015;</v>
      </c>
      <c r="R291" t="str">
        <f>"update entity set admitted=" &amp; O291 &amp; " ,vacancy=" &amp; J291 &amp; " where name = '" &amp; I291 &amp; "';"</f>
        <v>update entity set admitted=43 ,vacancy=125 where name = '天水圍循道衞理小學';</v>
      </c>
    </row>
    <row r="292" spans="1:18" ht="22.5">
      <c r="A292" s="2">
        <v>7208</v>
      </c>
      <c r="B292" s="6" t="s">
        <v>367</v>
      </c>
      <c r="C292" s="6" t="s">
        <v>1272</v>
      </c>
      <c r="D292" s="3">
        <v>44</v>
      </c>
      <c r="E292" t="str">
        <f>VLOOKUP(C292, 自行Original!$A$1:$C$455, 1, FALSE)</f>
        <v>天水圍官立小學</v>
      </c>
      <c r="F292">
        <f>VLOOKUP(C292, 自行Original!$A$1:$C$455, 3, FALSE)</f>
        <v>63</v>
      </c>
      <c r="H292" t="str">
        <f>LEFT(A292, 2)</f>
        <v>72</v>
      </c>
      <c r="I292" t="str">
        <f>C292</f>
        <v>天水圍官立小學</v>
      </c>
      <c r="J292">
        <f>IF(F292*2/5=CEILING(F292*2/5, 1), F292*2, F292*2-1)</f>
        <v>125</v>
      </c>
      <c r="K292">
        <f>D292</f>
        <v>44</v>
      </c>
      <c r="L292" t="e">
        <f>VLOOKUP(A292, 借位!$A$1:$D$50, 4, FALSE)</f>
        <v>#N/A</v>
      </c>
      <c r="M292">
        <v>0</v>
      </c>
      <c r="N292" t="b">
        <f>IF(J292&gt;(K292+M292), TRUE, 0)</f>
        <v>1</v>
      </c>
      <c r="O292">
        <f>K292+M292</f>
        <v>44</v>
      </c>
      <c r="P292" s="24">
        <f>(J292-O292)/J292*100</f>
        <v>64.8</v>
      </c>
      <c r="Q292" t="str">
        <f>"update entityscore set admitted=" &amp; O292 &amp; " ,vacancy=" &amp; J292 &amp; " where entityid = (select id from entity where name like '" &amp; I292 &amp; "') and year=2015;"</f>
        <v>update entityscore set admitted=44 ,vacancy=125 where entityid = (select id from entity where name like '天水圍官立小學') and year=2015;</v>
      </c>
      <c r="R292" t="str">
        <f>"update entity set admitted=" &amp; O292 &amp; " ,vacancy=" &amp; J292 &amp; " where name = '" &amp; I292 &amp; "';"</f>
        <v>update entity set admitted=44 ,vacancy=125 where name = '天水圍官立小學';</v>
      </c>
    </row>
    <row r="293" spans="1:18" ht="22.5">
      <c r="A293" s="2">
        <v>7207</v>
      </c>
      <c r="B293" s="6" t="s">
        <v>366</v>
      </c>
      <c r="C293" s="6" t="s">
        <v>1273</v>
      </c>
      <c r="D293" s="3">
        <v>45</v>
      </c>
      <c r="E293" t="str">
        <f>VLOOKUP(C293, 自行Original!$A$1:$C$455, 1, FALSE)</f>
        <v>天水圍天主教小學</v>
      </c>
      <c r="F293">
        <f>VLOOKUP(C293, 自行Original!$A$1:$C$455, 3, FALSE)</f>
        <v>63</v>
      </c>
      <c r="H293" t="str">
        <f>LEFT(A293, 2)</f>
        <v>72</v>
      </c>
      <c r="I293" t="str">
        <f>C293</f>
        <v>天水圍天主教小學</v>
      </c>
      <c r="J293">
        <f>IF(F293*2/5=CEILING(F293*2/5, 1), F293*2, F293*2-1)</f>
        <v>125</v>
      </c>
      <c r="K293">
        <f>D293</f>
        <v>45</v>
      </c>
      <c r="L293" t="e">
        <f>VLOOKUP(A293, 借位!$A$1:$D$50, 4, FALSE)</f>
        <v>#N/A</v>
      </c>
      <c r="M293">
        <v>0</v>
      </c>
      <c r="N293" t="b">
        <f>IF(J293&gt;(K293+M293), TRUE, 0)</f>
        <v>1</v>
      </c>
      <c r="O293">
        <f>K293+M293</f>
        <v>45</v>
      </c>
      <c r="P293" s="24">
        <f>(J293-O293)/J293*100</f>
        <v>64</v>
      </c>
      <c r="Q293" t="str">
        <f>"update entityscore set admitted=" &amp; O293 &amp; " ,vacancy=" &amp; J293 &amp; " where entityid = (select id from entity where name like '" &amp; I293 &amp; "') and year=2015;"</f>
        <v>update entityscore set admitted=45 ,vacancy=125 where entityid = (select id from entity where name like '天水圍天主教小學') and year=2015;</v>
      </c>
      <c r="R293" t="str">
        <f>"update entity set admitted=" &amp; O293 &amp; " ,vacancy=" &amp; J293 &amp; " where name = '" &amp; I293 &amp; "';"</f>
        <v>update entity set admitted=45 ,vacancy=125 where name = '天水圍天主教小學';</v>
      </c>
    </row>
    <row r="294" spans="1:18" ht="33.75">
      <c r="A294" s="2">
        <v>7218</v>
      </c>
      <c r="B294" s="6" t="s">
        <v>377</v>
      </c>
      <c r="C294" s="6" t="s">
        <v>1283</v>
      </c>
      <c r="D294" s="3">
        <v>45</v>
      </c>
      <c r="E294" t="str">
        <f>VLOOKUP(C294, 自行Original!$A$1:$C$455, 1, FALSE)</f>
        <v>順德聯誼總會伍冕端小學</v>
      </c>
      <c r="F294">
        <f>VLOOKUP(C294, 自行Original!$A$1:$C$455, 3, FALSE)</f>
        <v>63</v>
      </c>
      <c r="H294" t="str">
        <f>LEFT(A294, 2)</f>
        <v>72</v>
      </c>
      <c r="I294" t="str">
        <f>C294</f>
        <v>順德聯誼總會伍冕端小學</v>
      </c>
      <c r="J294">
        <f>IF(F294*2/5=CEILING(F294*2/5, 1), F294*2, F294*2-1)</f>
        <v>125</v>
      </c>
      <c r="K294">
        <f>D294</f>
        <v>45</v>
      </c>
      <c r="L294" t="e">
        <f>VLOOKUP(A294, 借位!$A$1:$D$50, 4, FALSE)</f>
        <v>#N/A</v>
      </c>
      <c r="M294">
        <v>0</v>
      </c>
      <c r="N294" t="b">
        <f>IF(J294&gt;(K294+M294), TRUE, 0)</f>
        <v>1</v>
      </c>
      <c r="O294">
        <f>K294+M294</f>
        <v>45</v>
      </c>
      <c r="P294" s="24">
        <f>(J294-O294)/J294*100</f>
        <v>64</v>
      </c>
      <c r="Q294" t="str">
        <f>"update entityscore set admitted=" &amp; O294 &amp; " ,vacancy=" &amp; J294 &amp; " where entityid = (select id from entity where name like '" &amp; I294 &amp; "') and year=2015;"</f>
        <v>update entityscore set admitted=45 ,vacancy=125 where entityid = (select id from entity where name like '順德聯誼總會伍冕端小學') and year=2015;</v>
      </c>
      <c r="R294" t="str">
        <f>"update entity set admitted=" &amp; O294 &amp; " ,vacancy=" &amp; J294 &amp; " where name = '" &amp; I294 &amp; "';"</f>
        <v>update entity set admitted=45 ,vacancy=125 where name = '順德聯誼總會伍冕端小學';</v>
      </c>
    </row>
    <row r="295" spans="1:18" ht="22.5">
      <c r="A295" s="2">
        <v>7201</v>
      </c>
      <c r="B295" s="6" t="s">
        <v>360</v>
      </c>
      <c r="C295" s="6" t="s">
        <v>1271</v>
      </c>
      <c r="D295" s="3">
        <v>33</v>
      </c>
      <c r="E295" t="str">
        <f>VLOOKUP(C295, 自行Original!$A$1:$C$455, 1, FALSE)</f>
        <v>樂善堂梁銶琚學校</v>
      </c>
      <c r="F295">
        <f>VLOOKUP(C295, 自行Original!$A$1:$C$455, 3, FALSE)</f>
        <v>63</v>
      </c>
      <c r="H295" t="str">
        <f>LEFT(A295, 2)</f>
        <v>72</v>
      </c>
      <c r="I295" t="str">
        <f>C295</f>
        <v>樂善堂梁銶琚學校</v>
      </c>
      <c r="J295">
        <f>IF(F295*2/5=CEILING(F295*2/5, 1), F295*2, F295*2-1)</f>
        <v>125</v>
      </c>
      <c r="K295">
        <f>D295</f>
        <v>33</v>
      </c>
      <c r="L295">
        <f>VLOOKUP(A295, 借位!$A$1:$D$50, 4, FALSE)</f>
        <v>13</v>
      </c>
      <c r="M295">
        <v>13</v>
      </c>
      <c r="N295" t="b">
        <f>IF(J295&gt;(K295+M295), TRUE, 0)</f>
        <v>1</v>
      </c>
      <c r="O295">
        <f>K295+M295</f>
        <v>46</v>
      </c>
      <c r="P295" s="24">
        <f>(J295-O295)/J295*100</f>
        <v>63.2</v>
      </c>
      <c r="Q295" t="str">
        <f>"update entityscore set admitted=" &amp; O295 &amp; " ,vacancy=" &amp; J295 &amp; " where entityid = (select id from entity where name like '" &amp; I295 &amp; "') and year=2015;"</f>
        <v>update entityscore set admitted=46 ,vacancy=125 where entityid = (select id from entity where name like '樂善堂梁銶琚學校') and year=2015;</v>
      </c>
      <c r="R295" t="str">
        <f>"update entity set admitted=" &amp; O295 &amp; " ,vacancy=" &amp; J295 &amp; " where name = '" &amp; I295 &amp; "';"</f>
        <v>update entity set admitted=46 ,vacancy=125 where name = '樂善堂梁銶琚學校';</v>
      </c>
    </row>
    <row r="296" spans="1:18" ht="22.5">
      <c r="A296" s="2">
        <v>7222</v>
      </c>
      <c r="B296" s="6" t="s">
        <v>381</v>
      </c>
      <c r="C296" s="6" t="s">
        <v>1289</v>
      </c>
      <c r="D296" s="3">
        <v>32</v>
      </c>
      <c r="E296" t="str">
        <f>VLOOKUP(C296, 自行Original!$A$1:$C$455, 1, FALSE)</f>
        <v>潮陽百欣小學</v>
      </c>
      <c r="F296">
        <f>VLOOKUP(C296, 自行Original!$A$1:$C$455, 3, FALSE)</f>
        <v>63</v>
      </c>
      <c r="H296" t="str">
        <f>LEFT(A296, 2)</f>
        <v>72</v>
      </c>
      <c r="I296" t="str">
        <f>C296</f>
        <v>潮陽百欣小學</v>
      </c>
      <c r="J296">
        <f>IF(F296*2/5=CEILING(F296*2/5, 1), F296*2, F296*2-1)</f>
        <v>125</v>
      </c>
      <c r="K296">
        <f>D296</f>
        <v>32</v>
      </c>
      <c r="L296">
        <f>VLOOKUP(A296, 借位!$A$1:$D$50, 4, FALSE)</f>
        <v>15</v>
      </c>
      <c r="M296">
        <v>15</v>
      </c>
      <c r="N296" t="b">
        <f>IF(J296&gt;(K296+M296), TRUE, 0)</f>
        <v>1</v>
      </c>
      <c r="O296">
        <f>K296+M296</f>
        <v>47</v>
      </c>
      <c r="P296" s="24">
        <f>(J296-O296)/J296*100</f>
        <v>62.4</v>
      </c>
      <c r="Q296" t="str">
        <f>"update entityscore set admitted=" &amp; O296 &amp; " ,vacancy=" &amp; J296 &amp; " where entityid = (select id from entity where name like '" &amp; I296 &amp; "') and year=2015;"</f>
        <v>update entityscore set admitted=47 ,vacancy=125 where entityid = (select id from entity where name like '潮陽百欣小學') and year=2015;</v>
      </c>
      <c r="R296" t="str">
        <f>"update entity set admitted=" &amp; O296 &amp; " ,vacancy=" &amp; J296 &amp; " where name = '" &amp; I296 &amp; "';"</f>
        <v>update entity set admitted=47 ,vacancy=125 where name = '潮陽百欣小學';</v>
      </c>
    </row>
    <row r="297" spans="1:18" ht="22.5">
      <c r="A297" s="2">
        <v>7223</v>
      </c>
      <c r="B297" s="6" t="s">
        <v>382</v>
      </c>
      <c r="C297" s="6" t="s">
        <v>1269</v>
      </c>
      <c r="D297" s="3">
        <v>47</v>
      </c>
      <c r="E297" t="str">
        <f>VLOOKUP(C297, 自行Original!$A$1:$C$455, 1, FALSE)</f>
        <v>香港潮陽小學</v>
      </c>
      <c r="F297">
        <f>VLOOKUP(C297, 自行Original!$A$1:$C$455, 3, FALSE)</f>
        <v>63</v>
      </c>
      <c r="H297" t="str">
        <f>LEFT(A297, 2)</f>
        <v>72</v>
      </c>
      <c r="I297" t="str">
        <f>C297</f>
        <v>香港潮陽小學</v>
      </c>
      <c r="J297">
        <f>IF(F297*2/5=CEILING(F297*2/5, 1), F297*2, F297*2-1)</f>
        <v>125</v>
      </c>
      <c r="K297">
        <f>D297</f>
        <v>47</v>
      </c>
      <c r="L297" t="e">
        <f>VLOOKUP(A297, 借位!$A$1:$D$50, 4, FALSE)</f>
        <v>#N/A</v>
      </c>
      <c r="M297">
        <v>0</v>
      </c>
      <c r="N297" t="b">
        <f>IF(J297&gt;(K297+M297), TRUE, 0)</f>
        <v>1</v>
      </c>
      <c r="O297">
        <f>K297+M297</f>
        <v>47</v>
      </c>
      <c r="P297" s="24">
        <f>(J297-O297)/J297*100</f>
        <v>62.4</v>
      </c>
      <c r="Q297" t="str">
        <f>"update entityscore set admitted=" &amp; O297 &amp; " ,vacancy=" &amp; J297 &amp; " where entityid = (select id from entity where name like '" &amp; I297 &amp; "') and year=2015;"</f>
        <v>update entityscore set admitted=47 ,vacancy=125 where entityid = (select id from entity where name like '香港潮陽小學') and year=2015;</v>
      </c>
      <c r="R297" t="str">
        <f>"update entity set admitted=" &amp; O297 &amp; " ,vacancy=" &amp; J297 &amp; " where name = '" &amp; I297 &amp; "';"</f>
        <v>update entity set admitted=47 ,vacancy=125 where name = '香港潮陽小學';</v>
      </c>
    </row>
    <row r="298" spans="1:18" ht="33.75">
      <c r="A298" s="2">
        <v>7205</v>
      </c>
      <c r="B298" s="6" t="s">
        <v>364</v>
      </c>
      <c r="C298" s="6" t="s">
        <v>1274</v>
      </c>
      <c r="D298" s="3">
        <v>48</v>
      </c>
      <c r="E298" t="str">
        <f>VLOOKUP(C298, 自行Original!$A$1:$C$455, 1, FALSE)</f>
        <v>伊利沙伯中學舊生會小學分校</v>
      </c>
      <c r="F298">
        <f>VLOOKUP(C298, 自行Original!$A$1:$C$455, 3, FALSE)</f>
        <v>63</v>
      </c>
      <c r="H298" t="str">
        <f>LEFT(A298, 2)</f>
        <v>72</v>
      </c>
      <c r="I298" t="str">
        <f>C298</f>
        <v>伊利沙伯中學舊生會小學分校</v>
      </c>
      <c r="J298">
        <f>IF(F298*2/5=CEILING(F298*2/5, 1), F298*2, F298*2-1)</f>
        <v>125</v>
      </c>
      <c r="K298">
        <f>D298</f>
        <v>48</v>
      </c>
      <c r="L298" t="e">
        <f>VLOOKUP(A298, 借位!$A$1:$D$50, 4, FALSE)</f>
        <v>#N/A</v>
      </c>
      <c r="M298">
        <v>0</v>
      </c>
      <c r="N298" t="b">
        <f>IF(J298&gt;(K298+M298), TRUE, 0)</f>
        <v>1</v>
      </c>
      <c r="O298">
        <f>K298+M298</f>
        <v>48</v>
      </c>
      <c r="P298" s="24">
        <f>(J298-O298)/J298*100</f>
        <v>61.6</v>
      </c>
      <c r="Q298" t="str">
        <f>"update entityscore set admitted=" &amp; O298 &amp; " ,vacancy=" &amp; J298 &amp; " where entityid = (select id from entity where name like '" &amp; I298 &amp; "') and year=2015;"</f>
        <v>update entityscore set admitted=48 ,vacancy=125 where entityid = (select id from entity where name like '伊利沙伯中學舊生會小學分校') and year=2015;</v>
      </c>
      <c r="R298" t="str">
        <f>"update entity set admitted=" &amp; O298 &amp; " ,vacancy=" &amp; J298 &amp; " where name = '" &amp; I298 &amp; "';"</f>
        <v>update entity set admitted=48 ,vacancy=125 where name = '伊利沙伯中學舊生會小學分校';</v>
      </c>
    </row>
    <row r="299" spans="1:18" ht="33.75">
      <c r="A299" s="2">
        <v>7220</v>
      </c>
      <c r="B299" s="6" t="s">
        <v>379</v>
      </c>
      <c r="C299" s="6" t="s">
        <v>1278</v>
      </c>
      <c r="D299" s="3">
        <v>33</v>
      </c>
      <c r="E299" t="str">
        <f>VLOOKUP(C299, 自行Original!$A$1:$C$455, 1, FALSE)</f>
        <v>金巴崙長老會耀道小學</v>
      </c>
      <c r="F299">
        <f>VLOOKUP(C299, 自行Original!$A$1:$C$455, 3, FALSE)</f>
        <v>63</v>
      </c>
      <c r="H299" t="str">
        <f>LEFT(A299, 2)</f>
        <v>72</v>
      </c>
      <c r="I299" t="str">
        <f>C299</f>
        <v>金巴崙長老會耀道小學</v>
      </c>
      <c r="J299">
        <f>IF(F299*2/5=CEILING(F299*2/5, 1), F299*2, F299*2-1)</f>
        <v>125</v>
      </c>
      <c r="K299">
        <f>D299</f>
        <v>33</v>
      </c>
      <c r="L299">
        <f>VLOOKUP(A299, 借位!$A$1:$D$50, 4, FALSE)</f>
        <v>15</v>
      </c>
      <c r="M299">
        <v>15</v>
      </c>
      <c r="N299" t="b">
        <f>IF(J299&gt;(K299+M299), TRUE, 0)</f>
        <v>1</v>
      </c>
      <c r="O299">
        <f>K299+M299</f>
        <v>48</v>
      </c>
      <c r="P299" s="24">
        <f>(J299-O299)/J299*100</f>
        <v>61.6</v>
      </c>
      <c r="Q299" t="str">
        <f>"update entityscore set admitted=" &amp; O299 &amp; " ,vacancy=" &amp; J299 &amp; " where entityid = (select id from entity where name like '" &amp; I299 &amp; "') and year=2015;"</f>
        <v>update entityscore set admitted=48 ,vacancy=125 where entityid = (select id from entity where name like '金巴崙長老會耀道小學') and year=2015;</v>
      </c>
      <c r="R299" t="str">
        <f>"update entity set admitted=" &amp; O299 &amp; " ,vacancy=" &amp; J299 &amp; " where name = '" &amp; I299 &amp; "';"</f>
        <v>update entity set admitted=48 ,vacancy=125 where name = '金巴崙長老會耀道小學';</v>
      </c>
    </row>
    <row r="300" spans="1:18" ht="22.5">
      <c r="A300" s="2">
        <v>7204</v>
      </c>
      <c r="B300" s="6" t="s">
        <v>363</v>
      </c>
      <c r="C300" s="6" t="s">
        <v>1268</v>
      </c>
      <c r="D300" s="3">
        <v>49</v>
      </c>
      <c r="E300" t="str">
        <f>VLOOKUP(C300, 自行Original!$A$1:$C$455, 1, FALSE)</f>
        <v>伊利沙伯中學舊生會小學</v>
      </c>
      <c r="F300">
        <f>VLOOKUP(C300, 自行Original!$A$1:$C$455, 3, FALSE)</f>
        <v>63</v>
      </c>
      <c r="H300" t="str">
        <f>LEFT(A300, 2)</f>
        <v>72</v>
      </c>
      <c r="I300" t="str">
        <f>C300</f>
        <v>伊利沙伯中學舊生會小學</v>
      </c>
      <c r="J300">
        <f>IF(F300*2/5=CEILING(F300*2/5, 1), F300*2, F300*2-1)</f>
        <v>125</v>
      </c>
      <c r="K300">
        <f>D300</f>
        <v>49</v>
      </c>
      <c r="L300" t="e">
        <f>VLOOKUP(A300, 借位!$A$1:$D$50, 4, FALSE)</f>
        <v>#N/A</v>
      </c>
      <c r="M300">
        <v>0</v>
      </c>
      <c r="N300" t="b">
        <f>IF(J300&gt;(K300+M300), TRUE, 0)</f>
        <v>1</v>
      </c>
      <c r="O300">
        <f>K300+M300</f>
        <v>49</v>
      </c>
      <c r="P300" s="24">
        <f>(J300-O300)/J300*100</f>
        <v>60.8</v>
      </c>
      <c r="Q300" t="str">
        <f>"update entityscore set admitted=" &amp; O300 &amp; " ,vacancy=" &amp; J300 &amp; " where entityid = (select id from entity where name like '" &amp; I300 &amp; "') and year=2015;"</f>
        <v>update entityscore set admitted=49 ,vacancy=125 where entityid = (select id from entity where name like '伊利沙伯中學舊生會小學') and year=2015;</v>
      </c>
      <c r="R300" t="str">
        <f>"update entity set admitted=" &amp; O300 &amp; " ,vacancy=" &amp; J300 &amp; " where name = '" &amp; I300 &amp; "';"</f>
        <v>update entity set admitted=49 ,vacancy=125 where name = '伊利沙伯中學舊生會小學';</v>
      </c>
    </row>
    <row r="301" spans="1:18" ht="33.75">
      <c r="A301" s="2">
        <v>7219</v>
      </c>
      <c r="B301" s="6" t="s">
        <v>378</v>
      </c>
      <c r="C301" s="6" t="s">
        <v>1284</v>
      </c>
      <c r="D301" s="3">
        <v>49</v>
      </c>
      <c r="E301" t="str">
        <f>VLOOKUP(C301, 自行Original!$A$1:$C$455, 1, FALSE)</f>
        <v>十八鄉鄉事委員會公益社小學</v>
      </c>
      <c r="F301">
        <f>VLOOKUP(C301, 自行Original!$A$1:$C$455, 3, FALSE)</f>
        <v>63</v>
      </c>
      <c r="H301" t="str">
        <f>LEFT(A301, 2)</f>
        <v>72</v>
      </c>
      <c r="I301" t="str">
        <f>C301</f>
        <v>十八鄉鄉事委員會公益社小學</v>
      </c>
      <c r="J301">
        <f>IF(F301*2/5=CEILING(F301*2/5, 1), F301*2, F301*2-1)</f>
        <v>125</v>
      </c>
      <c r="K301">
        <f>D301</f>
        <v>49</v>
      </c>
      <c r="L301" t="e">
        <f>VLOOKUP(A301, 借位!$A$1:$D$50, 4, FALSE)</f>
        <v>#N/A</v>
      </c>
      <c r="M301">
        <v>0</v>
      </c>
      <c r="N301" t="b">
        <f>IF(J301&gt;(K301+M301), TRUE, 0)</f>
        <v>1</v>
      </c>
      <c r="O301">
        <f>K301+M301</f>
        <v>49</v>
      </c>
      <c r="P301" s="24">
        <f>(J301-O301)/J301*100</f>
        <v>60.8</v>
      </c>
      <c r="Q301" t="str">
        <f>"update entityscore set admitted=" &amp; O301 &amp; " ,vacancy=" &amp; J301 &amp; " where entityid = (select id from entity where name like '" &amp; I301 &amp; "') and year=2015;"</f>
        <v>update entityscore set admitted=49 ,vacancy=125 where entityid = (select id from entity where name like '十八鄉鄉事委員會公益社小學') and year=2015;</v>
      </c>
      <c r="R301" t="str">
        <f>"update entity set admitted=" &amp; O301 &amp; " ,vacancy=" &amp; J301 &amp; " where name = '" &amp; I301 &amp; "';"</f>
        <v>update entity set admitted=49 ,vacancy=125 where name = '十八鄉鄉事委員會公益社小學';</v>
      </c>
    </row>
    <row r="302" spans="1:18" ht="33.75">
      <c r="A302" s="2">
        <v>7202</v>
      </c>
      <c r="B302" s="6" t="s">
        <v>361</v>
      </c>
      <c r="C302" s="6" t="s">
        <v>1286</v>
      </c>
      <c r="D302" s="3">
        <v>36</v>
      </c>
      <c r="E302" t="str">
        <f>VLOOKUP(C302, 自行Original!$A$1:$C$455, 1, FALSE)</f>
        <v>樂善堂梁銶琚學校（分校）</v>
      </c>
      <c r="F302">
        <f>VLOOKUP(C302, 自行Original!$A$1:$C$455, 3, FALSE)</f>
        <v>63</v>
      </c>
      <c r="H302" t="str">
        <f>LEFT(A302, 2)</f>
        <v>72</v>
      </c>
      <c r="I302" t="str">
        <f>C302</f>
        <v>樂善堂梁銶琚學校（分校）</v>
      </c>
      <c r="J302">
        <f>IF(F302*2/5=CEILING(F302*2/5, 1), F302*2, F302*2-1)</f>
        <v>125</v>
      </c>
      <c r="K302">
        <f>D302</f>
        <v>36</v>
      </c>
      <c r="L302">
        <f>VLOOKUP(A302, 借位!$A$1:$D$50, 4, FALSE)</f>
        <v>16</v>
      </c>
      <c r="M302">
        <v>16</v>
      </c>
      <c r="N302" t="b">
        <f>IF(J302&gt;(K302+M302), TRUE, 0)</f>
        <v>1</v>
      </c>
      <c r="O302">
        <f>K302+M302</f>
        <v>52</v>
      </c>
      <c r="P302" s="24">
        <f>(J302-O302)/J302*100</f>
        <v>58.4</v>
      </c>
      <c r="Q302" t="str">
        <f>"update entityscore set admitted=" &amp; O302 &amp; " ,vacancy=" &amp; J302 &amp; " where entityid = (select id from entity where name like '" &amp; I302 &amp; "') and year=2015;"</f>
        <v>update entityscore set admitted=52 ,vacancy=125 where entityid = (select id from entity where name like '樂善堂梁銶琚學校（分校）') and year=2015;</v>
      </c>
      <c r="R302" t="str">
        <f>"update entity set admitted=" &amp; O302 &amp; " ,vacancy=" &amp; J302 &amp; " where name = '" &amp; I302 &amp; "';"</f>
        <v>update entity set admitted=52 ,vacancy=125 where name = '樂善堂梁銶琚學校（分校）';</v>
      </c>
    </row>
    <row r="303" spans="1:18" ht="33.75">
      <c r="A303" s="2">
        <v>7203</v>
      </c>
      <c r="B303" s="6" t="s">
        <v>362</v>
      </c>
      <c r="C303" s="6" t="s">
        <v>1285</v>
      </c>
      <c r="D303" s="3">
        <v>36</v>
      </c>
      <c r="E303" t="str">
        <f>VLOOKUP(C303, 自行Original!$A$1:$C$455, 1, FALSE)</f>
        <v>香港學生輔助會小學</v>
      </c>
      <c r="F303">
        <f>VLOOKUP(C303, 自行Original!$A$1:$C$455, 3, FALSE)</f>
        <v>63</v>
      </c>
      <c r="H303" t="str">
        <f>LEFT(A303, 2)</f>
        <v>72</v>
      </c>
      <c r="I303" t="str">
        <f>C303</f>
        <v>香港學生輔助會小學</v>
      </c>
      <c r="J303">
        <f>IF(F303*2/5=CEILING(F303*2/5, 1), F303*2, F303*2-1)</f>
        <v>125</v>
      </c>
      <c r="K303">
        <f>D303</f>
        <v>36</v>
      </c>
      <c r="L303">
        <f>VLOOKUP(A303, 借位!$A$1:$D$50, 4, FALSE)</f>
        <v>16</v>
      </c>
      <c r="M303">
        <v>16</v>
      </c>
      <c r="N303" t="b">
        <f>IF(J303&gt;(K303+M303), TRUE, 0)</f>
        <v>1</v>
      </c>
      <c r="O303">
        <f>K303+M303</f>
        <v>52</v>
      </c>
      <c r="P303" s="24">
        <f>(J303-O303)/J303*100</f>
        <v>58.4</v>
      </c>
      <c r="Q303" t="str">
        <f>"update entityscore set admitted=" &amp; O303 &amp; " ,vacancy=" &amp; J303 &amp; " where entityid = (select id from entity where name like '" &amp; I303 &amp; "') and year=2015;"</f>
        <v>update entityscore set admitted=52 ,vacancy=125 where entityid = (select id from entity where name like '香港學生輔助會小學') and year=2015;</v>
      </c>
      <c r="R303" t="str">
        <f>"update entity set admitted=" &amp; O303 &amp; " ,vacancy=" &amp; J303 &amp; " where name = '" &amp; I303 &amp; "';"</f>
        <v>update entity set admitted=52 ,vacancy=125 where name = '香港學生輔助會小學';</v>
      </c>
    </row>
    <row r="304" spans="1:18" ht="33.75">
      <c r="A304" s="2">
        <v>7206</v>
      </c>
      <c r="B304" s="6" t="s">
        <v>365</v>
      </c>
      <c r="C304" s="6" t="s">
        <v>1288</v>
      </c>
      <c r="D304" s="3">
        <v>36</v>
      </c>
      <c r="E304" t="str">
        <f>VLOOKUP(C304, 自行Original!$A$1:$C$455, 1, FALSE)</f>
        <v>元朗公立中學校友會英業小學</v>
      </c>
      <c r="F304">
        <f>VLOOKUP(C304, 自行Original!$A$1:$C$455, 3, FALSE)</f>
        <v>63</v>
      </c>
      <c r="H304" t="str">
        <f>LEFT(A304, 2)</f>
        <v>72</v>
      </c>
      <c r="I304" t="str">
        <f>C304</f>
        <v>元朗公立中學校友會英業小學</v>
      </c>
      <c r="J304">
        <f>IF(F304*2/5=CEILING(F304*2/5, 1), F304*2, F304*2-1)</f>
        <v>125</v>
      </c>
      <c r="K304">
        <f>D304</f>
        <v>36</v>
      </c>
      <c r="L304">
        <f>VLOOKUP(A304, 借位!$A$1:$D$50, 4, FALSE)</f>
        <v>16</v>
      </c>
      <c r="M304">
        <v>16</v>
      </c>
      <c r="N304" t="b">
        <f>IF(J304&gt;(K304+M304), TRUE, 0)</f>
        <v>1</v>
      </c>
      <c r="O304">
        <f>K304+M304</f>
        <v>52</v>
      </c>
      <c r="P304" s="24">
        <f>(J304-O304)/J304*100</f>
        <v>58.4</v>
      </c>
      <c r="Q304" t="str">
        <f>"update entityscore set admitted=" &amp; O304 &amp; " ,vacancy=" &amp; J304 &amp; " where entityid = (select id from entity where name like '" &amp; I304 &amp; "') and year=2015;"</f>
        <v>update entityscore set admitted=52 ,vacancy=125 where entityid = (select id from entity where name like '元朗公立中學校友會英業小學') and year=2015;</v>
      </c>
      <c r="R304" t="str">
        <f>"update entity set admitted=" &amp; O304 &amp; " ,vacancy=" &amp; J304 &amp; " where name = '" &amp; I304 &amp; "';"</f>
        <v>update entity set admitted=52 ,vacancy=125 where name = '元朗公立中學校友會英業小學';</v>
      </c>
    </row>
    <row r="305" spans="1:18" ht="22.5">
      <c r="A305" s="2">
        <v>7214</v>
      </c>
      <c r="B305" s="6" t="s">
        <v>373</v>
      </c>
      <c r="C305" s="6" t="s">
        <v>1279</v>
      </c>
      <c r="D305" s="3">
        <v>52</v>
      </c>
      <c r="E305" t="str">
        <f>VLOOKUP(C305, 自行Original!$A$1:$C$455, 1, FALSE)</f>
        <v>香港青年協會李兆基小學</v>
      </c>
      <c r="F305">
        <f>VLOOKUP(C305, 自行Original!$A$1:$C$455, 3, FALSE)</f>
        <v>63</v>
      </c>
      <c r="H305" t="str">
        <f>LEFT(A305, 2)</f>
        <v>72</v>
      </c>
      <c r="I305" t="str">
        <f>C305</f>
        <v>香港青年協會李兆基小學</v>
      </c>
      <c r="J305">
        <f>IF(F305*2/5=CEILING(F305*2/5, 1), F305*2, F305*2-1)</f>
        <v>125</v>
      </c>
      <c r="K305">
        <f>D305</f>
        <v>52</v>
      </c>
      <c r="L305" t="e">
        <f>VLOOKUP(A305, 借位!$A$1:$D$50, 4, FALSE)</f>
        <v>#N/A</v>
      </c>
      <c r="M305">
        <v>0</v>
      </c>
      <c r="N305" t="b">
        <f>IF(J305&gt;(K305+M305), TRUE, 0)</f>
        <v>1</v>
      </c>
      <c r="O305">
        <f>K305+M305</f>
        <v>52</v>
      </c>
      <c r="P305" s="24">
        <f>(J305-O305)/J305*100</f>
        <v>58.4</v>
      </c>
      <c r="Q305" t="str">
        <f>"update entityscore set admitted=" &amp; O305 &amp; " ,vacancy=" &amp; J305 &amp; " where entityid = (select id from entity where name like '" &amp; I305 &amp; "') and year=2015;"</f>
        <v>update entityscore set admitted=52 ,vacancy=125 where entityid = (select id from entity where name like '香港青年協會李兆基小學') and year=2015;</v>
      </c>
      <c r="R305" t="str">
        <f>"update entity set admitted=" &amp; O305 &amp; " ,vacancy=" &amp; J305 &amp; " where name = '" &amp; I305 &amp; "';"</f>
        <v>update entity set admitted=52 ,vacancy=125 where name = '香港青年協會李兆基小學';</v>
      </c>
    </row>
    <row r="306" spans="1:18" ht="33.75">
      <c r="A306" s="2">
        <v>7215</v>
      </c>
      <c r="B306" s="6" t="s">
        <v>374</v>
      </c>
      <c r="C306" s="6" t="s">
        <v>1281</v>
      </c>
      <c r="D306" s="3">
        <v>36</v>
      </c>
      <c r="E306" t="str">
        <f>VLOOKUP(C306, 自行Original!$A$1:$C$455, 1, FALSE)</f>
        <v>香港普通話研習社科技創意小學</v>
      </c>
      <c r="F306">
        <f>VLOOKUP(C306, 自行Original!$A$1:$C$455, 3, FALSE)</f>
        <v>63</v>
      </c>
      <c r="H306" t="str">
        <f>LEFT(A306, 2)</f>
        <v>72</v>
      </c>
      <c r="I306" t="str">
        <f>C306</f>
        <v>香港普通話研習社科技創意小學</v>
      </c>
      <c r="J306">
        <f>IF(F306*2/5=CEILING(F306*2/5, 1), F306*2, F306*2-1)</f>
        <v>125</v>
      </c>
      <c r="K306">
        <f>D306</f>
        <v>36</v>
      </c>
      <c r="L306">
        <f>VLOOKUP(A306, 借位!$A$1:$D$50, 4, FALSE)</f>
        <v>16</v>
      </c>
      <c r="M306">
        <v>16</v>
      </c>
      <c r="N306" t="b">
        <f>IF(J306&gt;(K306+M306), TRUE, 0)</f>
        <v>1</v>
      </c>
      <c r="O306">
        <f>K306+M306</f>
        <v>52</v>
      </c>
      <c r="P306" s="24">
        <f>(J306-O306)/J306*100</f>
        <v>58.4</v>
      </c>
      <c r="Q306" t="str">
        <f>"update entityscore set admitted=" &amp; O306 &amp; " ,vacancy=" &amp; J306 &amp; " where entityid = (select id from entity where name like '" &amp; I306 &amp; "') and year=2015;"</f>
        <v>update entityscore set admitted=52 ,vacancy=125 where entityid = (select id from entity where name like '香港普通話研習社科技創意小學') and year=2015;</v>
      </c>
      <c r="R306" t="str">
        <f>"update entity set admitted=" &amp; O306 &amp; " ,vacancy=" &amp; J306 &amp; " where name = '" &amp; I306 &amp; "';"</f>
        <v>update entity set admitted=52 ,vacancy=125 where name = '香港普通話研習社科技創意小學';</v>
      </c>
    </row>
    <row r="307" spans="1:18" ht="22.5">
      <c r="A307" s="2">
        <v>7216</v>
      </c>
      <c r="B307" s="6" t="s">
        <v>375</v>
      </c>
      <c r="C307" s="6" t="s">
        <v>1280</v>
      </c>
      <c r="D307" s="3">
        <v>36</v>
      </c>
      <c r="E307" t="str">
        <f>VLOOKUP(C307, 自行Original!$A$1:$C$455, 1, FALSE)</f>
        <v>中華基督教青年會小學</v>
      </c>
      <c r="F307">
        <f>VLOOKUP(C307, 自行Original!$A$1:$C$455, 3, FALSE)</f>
        <v>63</v>
      </c>
      <c r="H307" t="str">
        <f>LEFT(A307, 2)</f>
        <v>72</v>
      </c>
      <c r="I307" t="str">
        <f>C307</f>
        <v>中華基督教青年會小學</v>
      </c>
      <c r="J307">
        <f>IF(F307*2/5=CEILING(F307*2/5, 1), F307*2, F307*2-1)</f>
        <v>125</v>
      </c>
      <c r="K307">
        <f>D307</f>
        <v>36</v>
      </c>
      <c r="L307">
        <f>VLOOKUP(A307, 借位!$A$1:$D$50, 4, FALSE)</f>
        <v>16</v>
      </c>
      <c r="M307">
        <v>16</v>
      </c>
      <c r="N307" t="b">
        <f>IF(J307&gt;(K307+M307), TRUE, 0)</f>
        <v>1</v>
      </c>
      <c r="O307">
        <f>K307+M307</f>
        <v>52</v>
      </c>
      <c r="P307" s="24">
        <f>(J307-O307)/J307*100</f>
        <v>58.4</v>
      </c>
      <c r="Q307" t="str">
        <f>"update entityscore set admitted=" &amp; O307 &amp; " ,vacancy=" &amp; J307 &amp; " where entityid = (select id from entity where name like '" &amp; I307 &amp; "') and year=2015;"</f>
        <v>update entityscore set admitted=52 ,vacancy=125 where entityid = (select id from entity where name like '中華基督教青年會小學') and year=2015;</v>
      </c>
      <c r="R307" t="str">
        <f>"update entity set admitted=" &amp; O307 &amp; " ,vacancy=" &amp; J307 &amp; " where name = '" &amp; I307 &amp; "';"</f>
        <v>update entity set admitted=52 ,vacancy=125 where name = '中華基督教青年會小學';</v>
      </c>
    </row>
    <row r="308" spans="1:18" ht="22.5">
      <c r="A308" s="2">
        <v>7209</v>
      </c>
      <c r="B308" s="6" t="s">
        <v>368</v>
      </c>
      <c r="C308" s="6" t="s">
        <v>1266</v>
      </c>
      <c r="D308" s="3">
        <v>14</v>
      </c>
      <c r="E308" t="str">
        <f>VLOOKUP(C308, 自行Original!$A$1:$C$455, 1, FALSE)</f>
        <v>寶覺分校</v>
      </c>
      <c r="F308">
        <f>VLOOKUP(C308, 自行Original!$A$1:$C$455, 3, FALSE)</f>
        <v>25</v>
      </c>
      <c r="H308" t="str">
        <f>LEFT(A308, 2)</f>
        <v>72</v>
      </c>
      <c r="I308" t="str">
        <f>C308</f>
        <v>寶覺分校</v>
      </c>
      <c r="J308">
        <f>IF(F308*2/5=CEILING(F308*2/5, 1), F308*2, F308*2-1)</f>
        <v>50</v>
      </c>
      <c r="K308">
        <f>D308</f>
        <v>14</v>
      </c>
      <c r="L308">
        <f>VLOOKUP(A308, 借位!$A$1:$D$50, 4, FALSE)</f>
        <v>7</v>
      </c>
      <c r="M308">
        <v>7</v>
      </c>
      <c r="N308" t="b">
        <f>IF(J308&gt;(K308+M308), TRUE, 0)</f>
        <v>1</v>
      </c>
      <c r="O308">
        <f>K308+M308</f>
        <v>21</v>
      </c>
      <c r="P308" s="24">
        <f>(J308-O308)/J308*100</f>
        <v>57.999999999999993</v>
      </c>
      <c r="Q308" t="str">
        <f>"update entityscore set admitted=" &amp; O308 &amp; " ,vacancy=" &amp; J308 &amp; " where entityid = (select id from entity where name like '" &amp; I308 &amp; "') and year=2015;"</f>
        <v>update entityscore set admitted=21 ,vacancy=50 where entityid = (select id from entity where name like '寶覺分校') and year=2015;</v>
      </c>
      <c r="R308" t="str">
        <f>"update entity set admitted=" &amp; O308 &amp; " ,vacancy=" &amp; J308 &amp; " where name = '" &amp; I308 &amp; "';"</f>
        <v>update entity set admitted=21 ,vacancy=50 where name = '寶覺分校';</v>
      </c>
    </row>
    <row r="309" spans="1:18" ht="45">
      <c r="A309" s="2">
        <v>7224</v>
      </c>
      <c r="B309" s="6" t="s">
        <v>383</v>
      </c>
      <c r="C309" s="6" t="s">
        <v>1267</v>
      </c>
      <c r="D309" s="3">
        <v>29</v>
      </c>
      <c r="E309" t="str">
        <f>VLOOKUP(C309, 自行Original!$A$1:$C$455, 1, FALSE)</f>
        <v>嗇色園主辦可銘學校</v>
      </c>
      <c r="F309">
        <f>VLOOKUP(C309, 自行Original!$A$1:$C$455, 3, FALSE)</f>
        <v>50</v>
      </c>
      <c r="H309" t="str">
        <f>LEFT(A309, 2)</f>
        <v>72</v>
      </c>
      <c r="I309" t="str">
        <f>C309</f>
        <v>嗇色園主辦可銘學校</v>
      </c>
      <c r="J309">
        <f>IF(F309*2/5=CEILING(F309*2/5, 1), F309*2, F309*2-1)</f>
        <v>100</v>
      </c>
      <c r="K309">
        <f>D309</f>
        <v>29</v>
      </c>
      <c r="L309">
        <f>VLOOKUP(A309, 借位!$A$1:$D$50, 4, FALSE)</f>
        <v>13</v>
      </c>
      <c r="M309">
        <v>13</v>
      </c>
      <c r="N309" t="b">
        <f>IF(J309&gt;(K309+M309), TRUE, 0)</f>
        <v>1</v>
      </c>
      <c r="O309">
        <f>K309+M309</f>
        <v>42</v>
      </c>
      <c r="P309" s="24">
        <f>(J309-O309)/J309*100</f>
        <v>57.999999999999993</v>
      </c>
      <c r="Q309" t="str">
        <f>"update entityscore set admitted=" &amp; O309 &amp; " ,vacancy=" &amp; J309 &amp; " where entityid = (select id from entity where name like '" &amp; I309 &amp; "') and year=2015;"</f>
        <v>update entityscore set admitted=42 ,vacancy=100 where entityid = (select id from entity where name like '嗇色園主辦可銘學校') and year=2015;</v>
      </c>
      <c r="R309" t="str">
        <f>"update entity set admitted=" &amp; O309 &amp; " ,vacancy=" &amp; J309 &amp; " where name = '" &amp; I309 &amp; "';"</f>
        <v>update entity set admitted=42 ,vacancy=100 where name = '嗇色園主辦可銘學校';</v>
      </c>
    </row>
    <row r="310" spans="1:18" ht="33.75">
      <c r="A310" s="2">
        <v>7210</v>
      </c>
      <c r="B310" s="6" t="s">
        <v>369</v>
      </c>
      <c r="C310" s="6" t="s">
        <v>1270</v>
      </c>
      <c r="D310" s="3">
        <v>37</v>
      </c>
      <c r="E310" t="str">
        <f>VLOOKUP(C310, 自行Original!$A$1:$C$455, 1, FALSE)</f>
        <v>東華三院姚達之紀念小學（元朗）</v>
      </c>
      <c r="F310">
        <f>VLOOKUP(C310, 自行Original!$A$1:$C$455, 3, FALSE)</f>
        <v>63</v>
      </c>
      <c r="H310" t="str">
        <f>LEFT(A310, 2)</f>
        <v>72</v>
      </c>
      <c r="I310" t="str">
        <f>C310</f>
        <v>東華三院姚達之紀念小學（元朗）</v>
      </c>
      <c r="J310">
        <f>IF(F310*2/5=CEILING(F310*2/5, 1), F310*2, F310*2-1)</f>
        <v>125</v>
      </c>
      <c r="K310">
        <f>D310</f>
        <v>37</v>
      </c>
      <c r="L310">
        <f>VLOOKUP(A310, 借位!$A$1:$D$50, 4, FALSE)</f>
        <v>16</v>
      </c>
      <c r="M310">
        <v>16</v>
      </c>
      <c r="N310" t="b">
        <f>IF(J310&gt;(K310+M310), TRUE, 0)</f>
        <v>1</v>
      </c>
      <c r="O310">
        <f>K310+M310</f>
        <v>53</v>
      </c>
      <c r="P310" s="24">
        <f>(J310-O310)/J310*100</f>
        <v>57.599999999999994</v>
      </c>
      <c r="Q310" t="str">
        <f>"update entityscore set admitted=" &amp; O310 &amp; " ,vacancy=" &amp; J310 &amp; " where entityid = (select id from entity where name like '" &amp; I310 &amp; "') and year=2015;"</f>
        <v>update entityscore set admitted=53 ,vacancy=125 where entityid = (select id from entity where name like '東華三院姚達之紀念小學（元朗）') and year=2015;</v>
      </c>
      <c r="R310" t="str">
        <f>"update entity set admitted=" &amp; O310 &amp; " ,vacancy=" &amp; J310 &amp; " where name = '" &amp; I310 &amp; "';"</f>
        <v>update entity set admitted=53 ,vacancy=125 where name = '東華三院姚達之紀念小學（元朗）';</v>
      </c>
    </row>
    <row r="311" spans="1:18" ht="45">
      <c r="A311" s="2">
        <v>7212</v>
      </c>
      <c r="B311" s="6" t="s">
        <v>371</v>
      </c>
      <c r="C311" s="6" t="s">
        <v>1276</v>
      </c>
      <c r="D311" s="3">
        <v>37</v>
      </c>
      <c r="E311" t="str">
        <f>VLOOKUP(C311, 自行Original!$A$1:$C$455, 1, FALSE)</f>
        <v>獅子會何德心小學</v>
      </c>
      <c r="F311">
        <f>VLOOKUP(C311, 自行Original!$A$1:$C$455, 3, FALSE)</f>
        <v>63</v>
      </c>
      <c r="H311" t="str">
        <f>LEFT(A311, 2)</f>
        <v>72</v>
      </c>
      <c r="I311" t="str">
        <f>C311</f>
        <v>獅子會何德心小學</v>
      </c>
      <c r="J311">
        <f>IF(F311*2/5=CEILING(F311*2/5, 1), F311*2, F311*2-1)</f>
        <v>125</v>
      </c>
      <c r="K311">
        <f>D311</f>
        <v>37</v>
      </c>
      <c r="L311">
        <f>VLOOKUP(A311, 借位!$A$1:$D$50, 4, FALSE)</f>
        <v>16</v>
      </c>
      <c r="M311">
        <v>16</v>
      </c>
      <c r="N311" t="b">
        <f>IF(J311&gt;(K311+M311), TRUE, 0)</f>
        <v>1</v>
      </c>
      <c r="O311">
        <f>K311+M311</f>
        <v>53</v>
      </c>
      <c r="P311" s="24">
        <f>(J311-O311)/J311*100</f>
        <v>57.599999999999994</v>
      </c>
      <c r="Q311" t="str">
        <f>"update entityscore set admitted=" &amp; O311 &amp; " ,vacancy=" &amp; J311 &amp; " where entityid = (select id from entity where name like '" &amp; I311 &amp; "') and year=2015;"</f>
        <v>update entityscore set admitted=53 ,vacancy=125 where entityid = (select id from entity where name like '獅子會何德心小學') and year=2015;</v>
      </c>
      <c r="R311" t="str">
        <f>"update entity set admitted=" &amp; O311 &amp; " ,vacancy=" &amp; J311 &amp; " where name = '" &amp; I311 &amp; "';"</f>
        <v>update entity set admitted=53 ,vacancy=125 where name = '獅子會何德心小學';</v>
      </c>
    </row>
    <row r="312" spans="1:18" ht="45">
      <c r="A312" s="2">
        <v>7217</v>
      </c>
      <c r="B312" s="6" t="s">
        <v>376</v>
      </c>
      <c r="C312" s="6" t="s">
        <v>1282</v>
      </c>
      <c r="D312" s="3">
        <v>53</v>
      </c>
      <c r="E312" t="str">
        <f>VLOOKUP(C312, 自行Original!$A$1:$C$455, 1, FALSE)</f>
        <v>宣道會葉紹蔭紀念小學</v>
      </c>
      <c r="F312">
        <f>VLOOKUP(C312, 自行Original!$A$1:$C$455, 3, FALSE)</f>
        <v>63</v>
      </c>
      <c r="H312" t="str">
        <f>LEFT(A312, 2)</f>
        <v>72</v>
      </c>
      <c r="I312" t="str">
        <f>C312</f>
        <v>宣道會葉紹蔭紀念小學</v>
      </c>
      <c r="J312">
        <f>IF(F312*2/5=CEILING(F312*2/5, 1), F312*2, F312*2-1)</f>
        <v>125</v>
      </c>
      <c r="K312">
        <f>D312</f>
        <v>53</v>
      </c>
      <c r="L312" t="e">
        <f>VLOOKUP(A312, 借位!$A$1:$D$50, 4, FALSE)</f>
        <v>#N/A</v>
      </c>
      <c r="M312">
        <v>0</v>
      </c>
      <c r="N312" t="b">
        <f>IF(J312&gt;(K312+M312), TRUE, 0)</f>
        <v>1</v>
      </c>
      <c r="O312">
        <f>K312+M312</f>
        <v>53</v>
      </c>
      <c r="P312" s="24">
        <f>(J312-O312)/J312*100</f>
        <v>57.599999999999994</v>
      </c>
      <c r="Q312" t="str">
        <f>"update entityscore set admitted=" &amp; O312 &amp; " ,vacancy=" &amp; J312 &amp; " where entityid = (select id from entity where name like '" &amp; I312 &amp; "') and year=2015;"</f>
        <v>update entityscore set admitted=53 ,vacancy=125 where entityid = (select id from entity where name like '宣道會葉紹蔭紀念小學') and year=2015;</v>
      </c>
      <c r="R312" t="str">
        <f>"update entity set admitted=" &amp; O312 &amp; " ,vacancy=" &amp; J312 &amp; " where name = '" &amp; I312 &amp; "';"</f>
        <v>update entity set admitted=53 ,vacancy=125 where name = '宣道會葉紹蔭紀念小學';</v>
      </c>
    </row>
    <row r="313" spans="1:18" ht="22.5">
      <c r="A313" s="2">
        <v>7221</v>
      </c>
      <c r="B313" s="6" t="s">
        <v>380</v>
      </c>
      <c r="C313" s="6" t="s">
        <v>1287</v>
      </c>
      <c r="D313" s="3">
        <v>40</v>
      </c>
      <c r="E313" t="str">
        <f>VLOOKUP(C313, 自行Original!$A$1:$C$455, 1, FALSE)</f>
        <v>聖公會天水圍靈愛小學</v>
      </c>
      <c r="F313">
        <f>VLOOKUP(C313, 自行Original!$A$1:$C$455, 3, FALSE)</f>
        <v>63</v>
      </c>
      <c r="H313" t="str">
        <f>LEFT(A313, 2)</f>
        <v>72</v>
      </c>
      <c r="I313" t="str">
        <f>C313</f>
        <v>聖公會天水圍靈愛小學</v>
      </c>
      <c r="J313">
        <f>IF(F313*2/5=CEILING(F313*2/5, 1), F313*2, F313*2-1)</f>
        <v>125</v>
      </c>
      <c r="K313">
        <f>D313</f>
        <v>40</v>
      </c>
      <c r="L313">
        <f>VLOOKUP(A313, 借位!$A$1:$D$50, 4, FALSE)</f>
        <v>18</v>
      </c>
      <c r="M313">
        <v>18</v>
      </c>
      <c r="N313" t="b">
        <f>IF(J313&gt;(K313+M313), TRUE, 0)</f>
        <v>1</v>
      </c>
      <c r="O313">
        <f>K313+M313</f>
        <v>58</v>
      </c>
      <c r="P313" s="24">
        <f>(J313-O313)/J313*100</f>
        <v>53.6</v>
      </c>
      <c r="Q313" t="str">
        <f>"update entityscore set admitted=" &amp; O313 &amp; " ,vacancy=" &amp; J313 &amp; " where entityid = (select id from entity where name like '" &amp; I313 &amp; "') and year=2015;"</f>
        <v>update entityscore set admitted=58 ,vacancy=125 where entityid = (select id from entity where name like '聖公會天水圍靈愛小學') and year=2015;</v>
      </c>
      <c r="R313" t="str">
        <f>"update entity set admitted=" &amp; O313 &amp; " ,vacancy=" &amp; J313 &amp; " where name = '" &amp; I313 &amp; "';"</f>
        <v>update entity set admitted=58 ,vacancy=125 where name = '聖公會天水圍靈愛小學';</v>
      </c>
    </row>
    <row r="314" spans="1:18" ht="22.5">
      <c r="A314" s="2">
        <v>7211</v>
      </c>
      <c r="B314" s="6" t="s">
        <v>370</v>
      </c>
      <c r="C314" s="6" t="s">
        <v>1275</v>
      </c>
      <c r="D314" s="3">
        <v>43</v>
      </c>
      <c r="E314" t="str">
        <f>VLOOKUP(C314, 自行Original!$A$1:$C$455, 1, FALSE)</f>
        <v>東華三院李東海小學</v>
      </c>
      <c r="F314">
        <f>VLOOKUP(C314, 自行Original!$A$1:$C$455, 3, FALSE)</f>
        <v>63</v>
      </c>
      <c r="H314" t="str">
        <f>LEFT(A314, 2)</f>
        <v>72</v>
      </c>
      <c r="I314" t="str">
        <f>C314</f>
        <v>東華三院李東海小學</v>
      </c>
      <c r="J314">
        <f>IF(F314*2/5=CEILING(F314*2/5, 1), F314*2, F314*2-1)</f>
        <v>125</v>
      </c>
      <c r="K314">
        <f>D314</f>
        <v>43</v>
      </c>
      <c r="L314">
        <f>VLOOKUP(A314, 借位!$A$1:$D$50, 4, FALSE)</f>
        <v>20</v>
      </c>
      <c r="M314">
        <v>20</v>
      </c>
      <c r="N314" t="b">
        <f>IF(J314&gt;(K314+M314), TRUE, 0)</f>
        <v>1</v>
      </c>
      <c r="O314">
        <f>K314+M314</f>
        <v>63</v>
      </c>
      <c r="P314" s="24">
        <f>(J314-O314)/J314*100</f>
        <v>49.6</v>
      </c>
      <c r="Q314" t="str">
        <f>"update entityscore set admitted=" &amp; O314 &amp; " ,vacancy=" &amp; J314 &amp; " where entityid = (select id from entity where name like '" &amp; I314 &amp; "') and year=2015;"</f>
        <v>update entityscore set admitted=63 ,vacancy=125 where entityid = (select id from entity where name like '東華三院李東海小學') and year=2015;</v>
      </c>
      <c r="R314" t="str">
        <f>"update entity set admitted=" &amp; O314 &amp; " ,vacancy=" &amp; J314 &amp; " where name = '" &amp; I314 &amp; "';"</f>
        <v>update entity set admitted=63 ,vacancy=125 where name = '東華三院李東海小學';</v>
      </c>
    </row>
    <row r="315" spans="1:18" ht="33.75">
      <c r="A315" s="2">
        <v>7309</v>
      </c>
      <c r="B315" s="6" t="s">
        <v>393</v>
      </c>
      <c r="C315" s="6" t="s">
        <v>1298</v>
      </c>
      <c r="D315" s="3">
        <v>29</v>
      </c>
      <c r="E315" t="str">
        <f>VLOOKUP(C315, 自行Original!$A$1:$C$455, 1, FALSE)</f>
        <v>南元朗官立小學</v>
      </c>
      <c r="F315">
        <f>VLOOKUP(C315, 自行Original!$A$1:$C$455, 3, FALSE)</f>
        <v>63</v>
      </c>
      <c r="H315" t="str">
        <f>LEFT(A315, 2)</f>
        <v>73</v>
      </c>
      <c r="I315" t="str">
        <f>C315</f>
        <v>南元朗官立小學</v>
      </c>
      <c r="J315">
        <f>IF(F315*2/5=CEILING(F315*2/5, 1), F315*2, F315*2-1)</f>
        <v>125</v>
      </c>
      <c r="K315">
        <f>D315</f>
        <v>29</v>
      </c>
      <c r="L315" t="e">
        <f>VLOOKUP(A315, 借位!$A$1:$D$50, 4, FALSE)</f>
        <v>#N/A</v>
      </c>
      <c r="M315">
        <v>0</v>
      </c>
      <c r="N315" t="b">
        <f>IF(J315&gt;(K315+M315), TRUE, 0)</f>
        <v>1</v>
      </c>
      <c r="O315">
        <f>K315+M315</f>
        <v>29</v>
      </c>
      <c r="P315" s="24">
        <f>(J315-O315)/J315*100</f>
        <v>76.8</v>
      </c>
      <c r="Q315" t="str">
        <f>"update entityscore set admitted=" &amp; O315 &amp; " ,vacancy=" &amp; J315 &amp; " where entityid = (select id from entity where name like '" &amp; I315 &amp; "') and year=2015;"</f>
        <v>update entityscore set admitted=29 ,vacancy=125 where entityid = (select id from entity where name like '南元朗官立小學') and year=2015;</v>
      </c>
      <c r="R315" t="str">
        <f>"update entity set admitted=" &amp; O315 &amp; " ,vacancy=" &amp; J315 &amp; " where name = '" &amp; I315 &amp; "';"</f>
        <v>update entity set admitted=29 ,vacancy=125 where name = '南元朗官立小學';</v>
      </c>
    </row>
    <row r="316" spans="1:18" ht="33.75">
      <c r="A316" s="2">
        <v>7306</v>
      </c>
      <c r="B316" s="6" t="s">
        <v>390</v>
      </c>
      <c r="C316" s="6" t="s">
        <v>1294</v>
      </c>
      <c r="D316" s="3">
        <v>45</v>
      </c>
      <c r="E316" t="str">
        <f>VLOOKUP(C316, 自行Original!$A$1:$C$455, 1, FALSE)</f>
        <v>元朗公立中學校友會小學</v>
      </c>
      <c r="F316">
        <f>VLOOKUP(C316, 自行Original!$A$1:$C$455, 3, FALSE)</f>
        <v>50</v>
      </c>
      <c r="H316" t="str">
        <f>LEFT(A316, 2)</f>
        <v>73</v>
      </c>
      <c r="I316" t="str">
        <f>C316</f>
        <v>元朗公立中學校友會小學</v>
      </c>
      <c r="J316">
        <f>IF(F316*2/5=CEILING(F316*2/5, 1), F316*2, F316*2-1)</f>
        <v>100</v>
      </c>
      <c r="K316">
        <f>D316</f>
        <v>45</v>
      </c>
      <c r="L316" t="e">
        <f>VLOOKUP(A316, 借位!$A$1:$D$50, 4, FALSE)</f>
        <v>#N/A</v>
      </c>
      <c r="M316">
        <v>0</v>
      </c>
      <c r="N316" t="b">
        <f>IF(J316&gt;(K316+M316), TRUE, 0)</f>
        <v>1</v>
      </c>
      <c r="O316">
        <f>K316+M316</f>
        <v>45</v>
      </c>
      <c r="P316" s="24">
        <f>(J316-O316)/J316*100</f>
        <v>55.000000000000007</v>
      </c>
      <c r="Q316" t="str">
        <f>"update entityscore set admitted=" &amp; O316 &amp; " ,vacancy=" &amp; J316 &amp; " where entityid = (select id from entity where name like '" &amp; I316 &amp; "') and year=2015;"</f>
        <v>update entityscore set admitted=45 ,vacancy=100 where entityid = (select id from entity where name like '元朗公立中學校友會小學') and year=2015;</v>
      </c>
      <c r="R316" t="str">
        <f>"update entity set admitted=" &amp; O316 &amp; " ,vacancy=" &amp; J316 &amp; " where name = '" &amp; I316 &amp; "';"</f>
        <v>update entity set admitted=45 ,vacancy=100 where name = '元朗公立中學校友會小學';</v>
      </c>
    </row>
    <row r="317" spans="1:18">
      <c r="A317" s="2">
        <v>7302</v>
      </c>
      <c r="B317" s="9" t="s">
        <v>386</v>
      </c>
      <c r="C317" s="9" t="s">
        <v>1293</v>
      </c>
      <c r="D317" s="3">
        <v>46</v>
      </c>
      <c r="E317" t="str">
        <f>VLOOKUP(C317, 自行Original!$A$1:$C$455, 1, FALSE)</f>
        <v>博愛醫院歷屆總理聯誼會梁省德學校</v>
      </c>
      <c r="F317">
        <f>VLOOKUP(C317, 自行Original!$A$1:$C$455, 3, FALSE)</f>
        <v>50</v>
      </c>
      <c r="H317" t="str">
        <f>LEFT(A317, 2)</f>
        <v>73</v>
      </c>
      <c r="I317" t="str">
        <f>C317</f>
        <v>博愛醫院歷屆總理聯誼會梁省德學校</v>
      </c>
      <c r="J317">
        <f>IF(F317*2/5=CEILING(F317*2/5, 1), F317*2, F317*2-1)</f>
        <v>100</v>
      </c>
      <c r="K317">
        <f>D317</f>
        <v>46</v>
      </c>
      <c r="L317" t="e">
        <f>VLOOKUP(A317, 借位!$A$1:$D$50, 4, FALSE)</f>
        <v>#N/A</v>
      </c>
      <c r="M317">
        <v>0</v>
      </c>
      <c r="N317" t="b">
        <f>IF(J317&gt;(K317+M317), TRUE, 0)</f>
        <v>1</v>
      </c>
      <c r="O317">
        <f>K317+M317</f>
        <v>46</v>
      </c>
      <c r="P317" s="24">
        <f>(J317-O317)/J317*100</f>
        <v>54</v>
      </c>
      <c r="Q317" t="str">
        <f>"update entityscore set admitted=" &amp; O317 &amp; " ,vacancy=" &amp; J317 &amp; " where entityid = (select id from entity where name like '" &amp; I317 &amp; "') and year=2015;"</f>
        <v>update entityscore set admitted=46 ,vacancy=100 where entityid = (select id from entity where name like '博愛醫院歷屆總理聯誼會梁省德學校') and year=2015;</v>
      </c>
      <c r="R317" t="str">
        <f>"update entity set admitted=" &amp; O317 &amp; " ,vacancy=" &amp; J317 &amp; " where name = '" &amp; I317 &amp; "';"</f>
        <v>update entity set admitted=46 ,vacancy=100 where name = '博愛醫院歷屆總理聯誼會梁省德學校';</v>
      </c>
    </row>
    <row r="318" spans="1:18" ht="33.75">
      <c r="A318" s="2">
        <v>7305</v>
      </c>
      <c r="B318" s="6" t="s">
        <v>389</v>
      </c>
      <c r="C318" s="6" t="s">
        <v>1296</v>
      </c>
      <c r="D318" s="3">
        <v>46</v>
      </c>
      <c r="E318" t="str">
        <f>VLOOKUP(C318, 自行Original!$A$1:$C$455, 1, FALSE)</f>
        <v>元朗商會小學</v>
      </c>
      <c r="F318">
        <f>VLOOKUP(C318, 自行Original!$A$1:$C$455, 3, FALSE)</f>
        <v>50</v>
      </c>
      <c r="H318" t="str">
        <f>LEFT(A318, 2)</f>
        <v>73</v>
      </c>
      <c r="I318" t="str">
        <f>C318</f>
        <v>元朗商會小學</v>
      </c>
      <c r="J318">
        <f>IF(F318*2/5=CEILING(F318*2/5, 1), F318*2, F318*2-1)</f>
        <v>100</v>
      </c>
      <c r="K318">
        <f>D318</f>
        <v>46</v>
      </c>
      <c r="L318" t="e">
        <f>VLOOKUP(A318, 借位!$A$1:$D$50, 4, FALSE)</f>
        <v>#N/A</v>
      </c>
      <c r="M318">
        <v>0</v>
      </c>
      <c r="N318" t="b">
        <f>IF(J318&gt;(K318+M318), TRUE, 0)</f>
        <v>1</v>
      </c>
      <c r="O318">
        <f>K318+M318</f>
        <v>46</v>
      </c>
      <c r="P318" s="24">
        <f>(J318-O318)/J318*100</f>
        <v>54</v>
      </c>
      <c r="Q318" t="str">
        <f>"update entityscore set admitted=" &amp; O318 &amp; " ,vacancy=" &amp; J318 &amp; " where entityid = (select id from entity where name like '" &amp; I318 &amp; "') and year=2015;"</f>
        <v>update entityscore set admitted=46 ,vacancy=100 where entityid = (select id from entity where name like '元朗商會小學') and year=2015;</v>
      </c>
      <c r="R318" t="str">
        <f>"update entity set admitted=" &amp; O318 &amp; " ,vacancy=" &amp; J318 &amp; " where name = '" &amp; I318 &amp; "';"</f>
        <v>update entity set admitted=46 ,vacancy=100 where name = '元朗商會小學';</v>
      </c>
    </row>
    <row r="319" spans="1:18" ht="22.5">
      <c r="A319" s="2">
        <v>7303</v>
      </c>
      <c r="B319" s="6" t="s">
        <v>387</v>
      </c>
      <c r="C319" s="6" t="s">
        <v>1290</v>
      </c>
      <c r="D319" s="3">
        <v>58</v>
      </c>
      <c r="E319" t="str">
        <f>VLOOKUP(C319, 自行Original!$A$1:$C$455, 1, FALSE)</f>
        <v>光明學校</v>
      </c>
      <c r="F319">
        <f>VLOOKUP(C319, 自行Original!$A$1:$C$455, 3, FALSE)</f>
        <v>63</v>
      </c>
      <c r="H319" t="str">
        <f>LEFT(A319, 2)</f>
        <v>73</v>
      </c>
      <c r="I319" t="str">
        <f>C319</f>
        <v>光明學校</v>
      </c>
      <c r="J319">
        <f>IF(F319*2/5=CEILING(F319*2/5, 1), F319*2, F319*2-1)</f>
        <v>125</v>
      </c>
      <c r="K319">
        <f>D319</f>
        <v>58</v>
      </c>
      <c r="L319" t="e">
        <f>VLOOKUP(A319, 借位!$A$1:$D$50, 4, FALSE)</f>
        <v>#N/A</v>
      </c>
      <c r="M319">
        <v>0</v>
      </c>
      <c r="N319" t="b">
        <f>IF(J319&gt;(K319+M319), TRUE, 0)</f>
        <v>1</v>
      </c>
      <c r="O319">
        <f>K319+M319</f>
        <v>58</v>
      </c>
      <c r="P319" s="24">
        <f>(J319-O319)/J319*100</f>
        <v>53.6</v>
      </c>
      <c r="Q319" t="str">
        <f>"update entityscore set admitted=" &amp; O319 &amp; " ,vacancy=" &amp; J319 &amp; " where entityid = (select id from entity where name like '" &amp; I319 &amp; "') and year=2015;"</f>
        <v>update entityscore set admitted=58 ,vacancy=125 where entityid = (select id from entity where name like '光明學校') and year=2015;</v>
      </c>
      <c r="R319" t="str">
        <f>"update entity set admitted=" &amp; O319 &amp; " ,vacancy=" &amp; J319 &amp; " where name = '" &amp; I319 &amp; "';"</f>
        <v>update entity set admitted=58 ,vacancy=125 where name = '光明學校';</v>
      </c>
    </row>
    <row r="320" spans="1:18" ht="22.5">
      <c r="A320" s="2">
        <v>7304</v>
      </c>
      <c r="B320" s="6" t="s">
        <v>388</v>
      </c>
      <c r="C320" s="6" t="s">
        <v>1295</v>
      </c>
      <c r="D320" s="3">
        <v>28</v>
      </c>
      <c r="E320" t="str">
        <f>VLOOKUP(C320, 自行Original!$A$1:$C$455, 1, FALSE)</f>
        <v>聖公會靈愛小學</v>
      </c>
      <c r="F320">
        <f>VLOOKUP(C320, 自行Original!$A$1:$C$455, 3, FALSE)</f>
        <v>30</v>
      </c>
      <c r="H320" t="str">
        <f>LEFT(A320, 2)</f>
        <v>73</v>
      </c>
      <c r="I320" t="str">
        <f>C320</f>
        <v>聖公會靈愛小學</v>
      </c>
      <c r="J320">
        <f>IF(F320*2/5=CEILING(F320*2/5, 1), F320*2, F320*2-1)</f>
        <v>60</v>
      </c>
      <c r="K320">
        <f>D320</f>
        <v>28</v>
      </c>
      <c r="L320" t="e">
        <f>VLOOKUP(A320, 借位!$A$1:$D$50, 4, FALSE)</f>
        <v>#N/A</v>
      </c>
      <c r="M320">
        <v>0</v>
      </c>
      <c r="N320" t="b">
        <f>IF(J320&gt;(K320+M320), TRUE, 0)</f>
        <v>1</v>
      </c>
      <c r="O320">
        <f>K320+M320</f>
        <v>28</v>
      </c>
      <c r="P320" s="24">
        <f>(J320-O320)/J320*100</f>
        <v>53.333333333333336</v>
      </c>
      <c r="Q320" t="str">
        <f>"update entityscore set admitted=" &amp; O320 &amp; " ,vacancy=" &amp; J320 &amp; " where entityid = (select id from entity where name like '" &amp; I320 &amp; "') and year=2015;"</f>
        <v>update entityscore set admitted=28 ,vacancy=60 where entityid = (select id from entity where name like '聖公會靈愛小學') and year=2015;</v>
      </c>
      <c r="R320" t="str">
        <f>"update entity set admitted=" &amp; O320 &amp; " ,vacancy=" &amp; J320 &amp; " where name = '" &amp; I320 &amp; "';"</f>
        <v>update entity set admitted=28 ,vacancy=60 where name = '聖公會靈愛小學';</v>
      </c>
    </row>
    <row r="321" spans="1:18" ht="22.5">
      <c r="A321" s="2">
        <v>7308</v>
      </c>
      <c r="B321" s="6" t="s">
        <v>392</v>
      </c>
      <c r="C321" s="6" t="s">
        <v>1297</v>
      </c>
      <c r="D321" s="3">
        <v>47</v>
      </c>
      <c r="E321" t="str">
        <f>VLOOKUP(C321, 自行Original!$A$1:$C$455, 1, FALSE)</f>
        <v>佛教陳榮根紀念學校</v>
      </c>
      <c r="F321">
        <f>VLOOKUP(C321, 自行Original!$A$1:$C$455, 3, FALSE)</f>
        <v>50</v>
      </c>
      <c r="H321" t="str">
        <f>LEFT(A321, 2)</f>
        <v>73</v>
      </c>
      <c r="I321" t="str">
        <f>C321</f>
        <v>佛教陳榮根紀念學校</v>
      </c>
      <c r="J321">
        <f>IF(F321*2/5=CEILING(F321*2/5, 1), F321*2, F321*2-1)</f>
        <v>100</v>
      </c>
      <c r="K321">
        <f>D321</f>
        <v>47</v>
      </c>
      <c r="L321" t="e">
        <f>VLOOKUP(A321, 借位!$A$1:$D$50, 4, FALSE)</f>
        <v>#N/A</v>
      </c>
      <c r="M321">
        <v>0</v>
      </c>
      <c r="N321" t="b">
        <f>IF(J321&gt;(K321+M321), TRUE, 0)</f>
        <v>1</v>
      </c>
      <c r="O321">
        <f>K321+M321</f>
        <v>47</v>
      </c>
      <c r="P321" s="24">
        <f>(J321-O321)/J321*100</f>
        <v>53</v>
      </c>
      <c r="Q321" t="str">
        <f>"update entityscore set admitted=" &amp; O321 &amp; " ,vacancy=" &amp; J321 &amp; " where entityid = (select id from entity where name like '" &amp; I321 &amp; "') and year=2015;"</f>
        <v>update entityscore set admitted=47 ,vacancy=100 where entityid = (select id from entity where name like '佛教陳榮根紀念學校') and year=2015;</v>
      </c>
      <c r="R321" t="str">
        <f>"update entity set admitted=" &amp; O321 &amp; " ,vacancy=" &amp; J321 &amp; " where name = '" &amp; I321 &amp; "';"</f>
        <v>update entity set admitted=47 ,vacancy=100 where name = '佛教陳榮根紀念學校';</v>
      </c>
    </row>
    <row r="322" spans="1:18" ht="33.75">
      <c r="A322" s="2">
        <v>7301</v>
      </c>
      <c r="B322" s="6" t="s">
        <v>385</v>
      </c>
      <c r="C322" s="6" t="s">
        <v>1291</v>
      </c>
      <c r="D322" s="3">
        <v>37</v>
      </c>
      <c r="E322" t="str">
        <f>VLOOKUP(C322, 自行Original!$A$1:$C$455, 1, FALSE)</f>
        <v>元朗朗屏邨東莞學校</v>
      </c>
      <c r="F322">
        <f>VLOOKUP(C322, 自行Original!$A$1:$C$455, 3, FALSE)</f>
        <v>38</v>
      </c>
      <c r="H322" t="str">
        <f>LEFT(A322, 2)</f>
        <v>73</v>
      </c>
      <c r="I322" t="str">
        <f>C322</f>
        <v>元朗朗屏邨東莞學校</v>
      </c>
      <c r="J322">
        <f>IF(F322*2/5=CEILING(F322*2/5, 1), F322*2, F322*2-1)</f>
        <v>75</v>
      </c>
      <c r="K322">
        <f>D322</f>
        <v>37</v>
      </c>
      <c r="L322" t="e">
        <f>VLOOKUP(A322, 借位!$A$1:$D$50, 4, FALSE)</f>
        <v>#N/A</v>
      </c>
      <c r="M322">
        <v>0</v>
      </c>
      <c r="N322" t="b">
        <f>IF(J322&gt;(K322+M322), TRUE, 0)</f>
        <v>1</v>
      </c>
      <c r="O322">
        <f>K322+M322</f>
        <v>37</v>
      </c>
      <c r="P322" s="24">
        <f>(J322-O322)/J322*100</f>
        <v>50.666666666666671</v>
      </c>
      <c r="Q322" t="str">
        <f>"update entityscore set admitted=" &amp; O322 &amp; " ,vacancy=" &amp; J322 &amp; " where entityid = (select id from entity where name like '" &amp; I322 &amp; "') and year=2015;"</f>
        <v>update entityscore set admitted=37 ,vacancy=75 where entityid = (select id from entity where name like '元朗朗屏邨東莞學校') and year=2015;</v>
      </c>
      <c r="R322" t="str">
        <f>"update entity set admitted=" &amp; O322 &amp; " ,vacancy=" &amp; J322 &amp; " where name = '" &amp; I322 &amp; "';"</f>
        <v>update entity set admitted=37 ,vacancy=75 where name = '元朗朗屏邨東莞學校';</v>
      </c>
    </row>
    <row r="323" spans="1:18" ht="22.5">
      <c r="A323" s="2">
        <v>7307</v>
      </c>
      <c r="B323" s="6" t="s">
        <v>391</v>
      </c>
      <c r="C323" s="6" t="s">
        <v>1292</v>
      </c>
      <c r="D323" s="3">
        <v>46</v>
      </c>
      <c r="E323" t="str">
        <f>VLOOKUP(C323, 自行Original!$A$1:$C$455, 1, FALSE)</f>
        <v>元朗朗屏邨惠州學校</v>
      </c>
      <c r="F323">
        <f>VLOOKUP(C323, 自行Original!$A$1:$C$455, 3, FALSE)</f>
        <v>38</v>
      </c>
      <c r="H323" t="str">
        <f>LEFT(A323, 2)</f>
        <v>73</v>
      </c>
      <c r="I323" t="str">
        <f>C323</f>
        <v>元朗朗屏邨惠州學校</v>
      </c>
      <c r="J323">
        <f>IF(F323*2/5=CEILING(F323*2/5, 1), F323*2, F323*2-1)</f>
        <v>75</v>
      </c>
      <c r="K323">
        <f>D323</f>
        <v>46</v>
      </c>
      <c r="L323" t="e">
        <f>VLOOKUP(A323, 借位!$A$1:$D$50, 4, FALSE)</f>
        <v>#N/A</v>
      </c>
      <c r="M323">
        <v>0</v>
      </c>
      <c r="N323" t="b">
        <f>IF(J323&gt;(K323+M323), TRUE, 0)</f>
        <v>1</v>
      </c>
      <c r="O323">
        <f>K323+M323</f>
        <v>46</v>
      </c>
      <c r="P323" s="24">
        <f>(J323-O323)/J323*100</f>
        <v>38.666666666666664</v>
      </c>
      <c r="Q323" t="str">
        <f>"update entityscore set admitted=" &amp; O323 &amp; " ,vacancy=" &amp; J323 &amp; " where entityid = (select id from entity where name like '" &amp; I323 &amp; "') and year=2015;"</f>
        <v>update entityscore set admitted=46 ,vacancy=75 where entityid = (select id from entity where name like '元朗朗屏邨惠州學校') and year=2015;</v>
      </c>
      <c r="R323" t="str">
        <f>"update entity set admitted=" &amp; O323 &amp; " ,vacancy=" &amp; J323 &amp; " where name = '" &amp; I323 &amp; "';"</f>
        <v>update entity set admitted=46 ,vacancy=75 where name = '元朗朗屏邨惠州學校';</v>
      </c>
    </row>
    <row r="324" spans="1:18" ht="22.5">
      <c r="A324" s="2">
        <v>7403</v>
      </c>
      <c r="B324" s="6" t="s">
        <v>411</v>
      </c>
      <c r="C324" s="6" t="s">
        <v>1309</v>
      </c>
      <c r="D324" s="3">
        <v>25</v>
      </c>
      <c r="E324" t="str">
        <f>VLOOKUP(C324, 自行Original!$A$1:$C$455, 1, FALSE)</f>
        <v>光明英來學校</v>
      </c>
      <c r="F324">
        <f>VLOOKUP(C324, 自行Original!$A$1:$C$455, 3, FALSE)</f>
        <v>63</v>
      </c>
      <c r="H324" t="str">
        <f>LEFT(A324, 2)</f>
        <v>74</v>
      </c>
      <c r="I324" t="str">
        <f>C324</f>
        <v>光明英來學校</v>
      </c>
      <c r="J324">
        <f>IF(F324*2/5=CEILING(F324*2/5, 1), F324*2, F324*2-1)</f>
        <v>125</v>
      </c>
      <c r="K324">
        <f>D324</f>
        <v>25</v>
      </c>
      <c r="L324" t="e">
        <f>VLOOKUP(A324, 借位!$A$1:$D$50, 4, FALSE)</f>
        <v>#N/A</v>
      </c>
      <c r="M324">
        <v>0</v>
      </c>
      <c r="N324" t="b">
        <f>IF(J324&gt;(K324+M324), TRUE, 0)</f>
        <v>1</v>
      </c>
      <c r="O324">
        <f>K324+M324</f>
        <v>25</v>
      </c>
      <c r="P324" s="24">
        <f>(J324-O324)/J324*100</f>
        <v>80</v>
      </c>
      <c r="Q324" t="str">
        <f>"update entityscore set admitted=" &amp; O324 &amp; " ,vacancy=" &amp; J324 &amp; " where entityid = (select id from entity where name like '" &amp; I324 &amp; "') and year=2015;"</f>
        <v>update entityscore set admitted=25 ,vacancy=125 where entityid = (select id from entity where name like '光明英來學校') and year=2015;</v>
      </c>
      <c r="R324" t="str">
        <f>"update entity set admitted=" &amp; O324 &amp; " ,vacancy=" &amp; J324 &amp; " where name = '" &amp; I324 &amp; "';"</f>
        <v>update entity set admitted=25 ,vacancy=125 where name = '光明英來學校';</v>
      </c>
    </row>
    <row r="325" spans="1:18" ht="33.75">
      <c r="A325" s="2">
        <v>7409</v>
      </c>
      <c r="B325" s="6" t="s">
        <v>417</v>
      </c>
      <c r="C325" s="6" t="s">
        <v>1308</v>
      </c>
      <c r="D325" s="3">
        <v>35</v>
      </c>
      <c r="E325" t="str">
        <f>VLOOKUP(C325, 自行Original!$A$1:$C$455, 1, FALSE)</f>
        <v>基督教宣道會徐澤林紀念小學</v>
      </c>
      <c r="F325">
        <f>VLOOKUP(C325, 自行Original!$A$1:$C$455, 3, FALSE)</f>
        <v>60</v>
      </c>
      <c r="H325" t="str">
        <f>LEFT(A325, 2)</f>
        <v>74</v>
      </c>
      <c r="I325" t="str">
        <f>C325</f>
        <v>基督教宣道會徐澤林紀念小學</v>
      </c>
      <c r="J325">
        <f>IF(F325*2/5=CEILING(F325*2/5, 1), F325*2, F325*2-1)</f>
        <v>120</v>
      </c>
      <c r="K325">
        <f>D325</f>
        <v>35</v>
      </c>
      <c r="L325" t="e">
        <f>VLOOKUP(A325, 借位!$A$1:$D$50, 4, FALSE)</f>
        <v>#N/A</v>
      </c>
      <c r="M325">
        <v>0</v>
      </c>
      <c r="N325" t="b">
        <f>IF(J325&gt;(K325+M325), TRUE, 0)</f>
        <v>1</v>
      </c>
      <c r="O325">
        <f>K325+M325</f>
        <v>35</v>
      </c>
      <c r="P325" s="24">
        <f>(J325-O325)/J325*100</f>
        <v>70.833333333333343</v>
      </c>
      <c r="Q325" t="str">
        <f>"update entityscore set admitted=" &amp; O325 &amp; " ,vacancy=" &amp; J325 &amp; " where entityid = (select id from entity where name like '" &amp; I325 &amp; "') and year=2015;"</f>
        <v>update entityscore set admitted=35 ,vacancy=120 where entityid = (select id from entity where name like '基督教宣道會徐澤林紀念小學') and year=2015;</v>
      </c>
      <c r="R325" t="str">
        <f>"update entity set admitted=" &amp; O325 &amp; " ,vacancy=" &amp; J325 &amp; " where name = '" &amp; I325 &amp; "';"</f>
        <v>update entity set admitted=35 ,vacancy=120 where name = '基督教宣道會徐澤林紀念小學';</v>
      </c>
    </row>
    <row r="326" spans="1:18" ht="22.5">
      <c r="A326" s="2">
        <v>7411</v>
      </c>
      <c r="B326" s="6" t="s">
        <v>419</v>
      </c>
      <c r="C326" s="6" t="s">
        <v>1303</v>
      </c>
      <c r="D326" s="3">
        <v>41</v>
      </c>
      <c r="E326" t="str">
        <f>VLOOKUP(C326, 自行Original!$A$1:$C$455, 1, FALSE)</f>
        <v>元朗官立小學</v>
      </c>
      <c r="F326">
        <f>VLOOKUP(C326, 自行Original!$A$1:$C$455, 3, FALSE)</f>
        <v>63</v>
      </c>
      <c r="H326" t="str">
        <f>LEFT(A326, 2)</f>
        <v>74</v>
      </c>
      <c r="I326" t="str">
        <f>C326</f>
        <v>元朗官立小學</v>
      </c>
      <c r="J326">
        <f>IF(F326*2/5=CEILING(F326*2/5, 1), F326*2, F326*2-1)</f>
        <v>125</v>
      </c>
      <c r="K326">
        <f>D326</f>
        <v>41</v>
      </c>
      <c r="L326" t="e">
        <f>VLOOKUP(A326, 借位!$A$1:$D$50, 4, FALSE)</f>
        <v>#N/A</v>
      </c>
      <c r="M326">
        <v>0</v>
      </c>
      <c r="N326" t="b">
        <f>IF(J326&gt;(K326+M326), TRUE, 0)</f>
        <v>1</v>
      </c>
      <c r="O326">
        <f>K326+M326</f>
        <v>41</v>
      </c>
      <c r="P326" s="24">
        <f>(J326-O326)/J326*100</f>
        <v>67.2</v>
      </c>
      <c r="Q326" t="str">
        <f>"update entityscore set admitted=" &amp; O326 &amp; " ,vacancy=" &amp; J326 &amp; " where entityid = (select id from entity where name like '" &amp; I326 &amp; "') and year=2015;"</f>
        <v>update entityscore set admitted=41 ,vacancy=125 where entityid = (select id from entity where name like '元朗官立小學') and year=2015;</v>
      </c>
      <c r="R326" t="str">
        <f>"update entity set admitted=" &amp; O326 &amp; " ,vacancy=" &amp; J326 &amp; " where name = '" &amp; I326 &amp; "';"</f>
        <v>update entity set admitted=41 ,vacancy=125 where name = '元朗官立小學';</v>
      </c>
    </row>
    <row r="327" spans="1:18" ht="22.5">
      <c r="A327" s="2">
        <v>7405</v>
      </c>
      <c r="B327" s="6" t="s">
        <v>413</v>
      </c>
      <c r="C327" s="6" t="s">
        <v>1306</v>
      </c>
      <c r="D327" s="3">
        <v>9</v>
      </c>
      <c r="E327" t="str">
        <f>VLOOKUP(C327, 自行Original!$A$1:$C$455, 1, FALSE)</f>
        <v>八鄉中心小學</v>
      </c>
      <c r="F327">
        <f>VLOOKUP(C327, 自行Original!$A$1:$C$455, 3, FALSE)</f>
        <v>13</v>
      </c>
      <c r="H327" t="str">
        <f>LEFT(A327, 2)</f>
        <v>74</v>
      </c>
      <c r="I327" t="str">
        <f>C327</f>
        <v>八鄉中心小學</v>
      </c>
      <c r="J327">
        <f>IF(F327*2/5=CEILING(F327*2/5, 1), F327*2, F327*2-1)</f>
        <v>25</v>
      </c>
      <c r="K327">
        <f>D327</f>
        <v>9</v>
      </c>
      <c r="L327" t="e">
        <f>VLOOKUP(A327, 借位!$A$1:$D$50, 4, FALSE)</f>
        <v>#N/A</v>
      </c>
      <c r="M327">
        <v>0</v>
      </c>
      <c r="N327" t="b">
        <f>IF(J327&gt;(K327+M327), TRUE, 0)</f>
        <v>1</v>
      </c>
      <c r="O327">
        <f>K327+M327</f>
        <v>9</v>
      </c>
      <c r="P327" s="24">
        <f>(J327-O327)/J327*100</f>
        <v>64</v>
      </c>
      <c r="Q327" t="str">
        <f>"update entityscore set admitted=" &amp; O327 &amp; " ,vacancy=" &amp; J327 &amp; " where entityid = (select id from entity where name like '" &amp; I327 &amp; "') and year=2015;"</f>
        <v>update entityscore set admitted=9 ,vacancy=25 where entityid = (select id from entity where name like '八鄉中心小學') and year=2015;</v>
      </c>
      <c r="R327" t="str">
        <f>"update entity set admitted=" &amp; O327 &amp; " ,vacancy=" &amp; J327 &amp; " where name = '" &amp; I327 &amp; "';"</f>
        <v>update entity set admitted=9 ,vacancy=25 where name = '八鄉中心小學';</v>
      </c>
    </row>
    <row r="328" spans="1:18" ht="22.5">
      <c r="A328" s="2">
        <v>7401</v>
      </c>
      <c r="B328" s="6" t="s">
        <v>409</v>
      </c>
      <c r="C328" s="6" t="s">
        <v>1304</v>
      </c>
      <c r="D328" s="3">
        <v>55</v>
      </c>
      <c r="E328" t="str">
        <f>VLOOKUP(C328, 自行Original!$A$1:$C$455, 1, FALSE)</f>
        <v>鐘聲學校</v>
      </c>
      <c r="F328">
        <f>VLOOKUP(C328, 自行Original!$A$1:$C$455, 3, FALSE)</f>
        <v>75</v>
      </c>
      <c r="H328" t="str">
        <f>LEFT(A328, 2)</f>
        <v>74</v>
      </c>
      <c r="I328" t="str">
        <f>C328</f>
        <v>鐘聲學校</v>
      </c>
      <c r="J328">
        <f>IF(F328*2/5=CEILING(F328*2/5, 1), F328*2, F328*2-1)</f>
        <v>150</v>
      </c>
      <c r="K328">
        <f>D328</f>
        <v>55</v>
      </c>
      <c r="L328" t="e">
        <f>VLOOKUP(A328, 借位!$A$1:$D$50, 4, FALSE)</f>
        <v>#N/A</v>
      </c>
      <c r="M328">
        <v>0</v>
      </c>
      <c r="N328" t="b">
        <f>IF(J328&gt;(K328+M328), TRUE, 0)</f>
        <v>1</v>
      </c>
      <c r="O328">
        <f>K328+M328</f>
        <v>55</v>
      </c>
      <c r="P328" s="24">
        <f>(J328-O328)/J328*100</f>
        <v>63.333333333333329</v>
      </c>
      <c r="Q328" t="str">
        <f>"update entityscore set admitted=" &amp; O328 &amp; " ,vacancy=" &amp; J328 &amp; " where entityid = (select id from entity where name like '" &amp; I328 &amp; "') and year=2015;"</f>
        <v>update entityscore set admitted=55 ,vacancy=150 where entityid = (select id from entity where name like '鐘聲學校') and year=2015;</v>
      </c>
      <c r="R328" t="str">
        <f>"update entity set admitted=" &amp; O328 &amp; " ,vacancy=" &amp; J328 &amp; " where name = '" &amp; I328 &amp; "';"</f>
        <v>update entity set admitted=55 ,vacancy=150 where name = '鐘聲學校';</v>
      </c>
    </row>
    <row r="329" spans="1:18" ht="22.5">
      <c r="A329" s="2">
        <v>7406</v>
      </c>
      <c r="B329" s="6" t="s">
        <v>414</v>
      </c>
      <c r="C329" s="6" t="s">
        <v>1307</v>
      </c>
      <c r="D329" s="3">
        <v>19</v>
      </c>
      <c r="E329" t="str">
        <f>VLOOKUP(C329, 自行Original!$A$1:$C$455, 1, FALSE)</f>
        <v>惇裕學校</v>
      </c>
      <c r="F329">
        <f>VLOOKUP(C329, 自行Original!$A$1:$C$455, 3, FALSE)</f>
        <v>25</v>
      </c>
      <c r="H329" t="str">
        <f>LEFT(A329, 2)</f>
        <v>74</v>
      </c>
      <c r="I329" t="str">
        <f>C329</f>
        <v>惇裕學校</v>
      </c>
      <c r="J329">
        <f>IF(F329*2/5=CEILING(F329*2/5, 1), F329*2, F329*2-1)</f>
        <v>50</v>
      </c>
      <c r="K329">
        <f>D329</f>
        <v>19</v>
      </c>
      <c r="L329" t="e">
        <f>VLOOKUP(A329, 借位!$A$1:$D$50, 4, FALSE)</f>
        <v>#N/A</v>
      </c>
      <c r="M329">
        <v>0</v>
      </c>
      <c r="N329" t="b">
        <f>IF(J329&gt;(K329+M329), TRUE, 0)</f>
        <v>1</v>
      </c>
      <c r="O329">
        <f>K329+M329</f>
        <v>19</v>
      </c>
      <c r="P329" s="24">
        <f>(J329-O329)/J329*100</f>
        <v>62</v>
      </c>
      <c r="Q329" t="str">
        <f>"update entityscore set admitted=" &amp; O329 &amp; " ,vacancy=" &amp; J329 &amp; " where entityid = (select id from entity where name like '" &amp; I329 &amp; "') and year=2015;"</f>
        <v>update entityscore set admitted=19 ,vacancy=50 where entityid = (select id from entity where name like '惇裕學校') and year=2015;</v>
      </c>
      <c r="R329" t="str">
        <f>"update entity set admitted=" &amp; O329 &amp; " ,vacancy=" &amp; J329 &amp; " where name = '" &amp; I329 &amp; "';"</f>
        <v>update entity set admitted=19 ,vacancy=50 where name = '惇裕學校';</v>
      </c>
    </row>
    <row r="330" spans="1:18" ht="33.75">
      <c r="A330" s="2">
        <v>7407</v>
      </c>
      <c r="B330" s="6" t="s">
        <v>415</v>
      </c>
      <c r="C330" s="6" t="s">
        <v>1300</v>
      </c>
      <c r="D330" s="3">
        <v>19</v>
      </c>
      <c r="E330" t="str">
        <f>VLOOKUP(C330, 自行Original!$A$1:$C$455, 1, FALSE)</f>
        <v>港澳信義會黃陳淑英紀念學校</v>
      </c>
      <c r="F330">
        <f>VLOOKUP(C330, 自行Original!$A$1:$C$455, 3, FALSE)</f>
        <v>25</v>
      </c>
      <c r="H330" t="str">
        <f>LEFT(A330, 2)</f>
        <v>74</v>
      </c>
      <c r="I330" t="str">
        <f>C330</f>
        <v>港澳信義會黃陳淑英紀念學校</v>
      </c>
      <c r="J330">
        <f>IF(F330*2/5=CEILING(F330*2/5, 1), F330*2, F330*2-1)</f>
        <v>50</v>
      </c>
      <c r="K330">
        <f>D330</f>
        <v>19</v>
      </c>
      <c r="L330" t="e">
        <f>VLOOKUP(A330, 借位!$A$1:$D$50, 4, FALSE)</f>
        <v>#N/A</v>
      </c>
      <c r="M330">
        <v>0</v>
      </c>
      <c r="N330" t="b">
        <f>IF(J330&gt;(K330+M330), TRUE, 0)</f>
        <v>1</v>
      </c>
      <c r="O330">
        <f>K330+M330</f>
        <v>19</v>
      </c>
      <c r="P330" s="24">
        <f>(J330-O330)/J330*100</f>
        <v>62</v>
      </c>
      <c r="Q330" t="str">
        <f>"update entityscore set admitted=" &amp; O330 &amp; " ,vacancy=" &amp; J330 &amp; " where entityid = (select id from entity where name like '" &amp; I330 &amp; "') and year=2015;"</f>
        <v>update entityscore set admitted=19 ,vacancy=50 where entityid = (select id from entity where name like '港澳信義會黃陳淑英紀念學校') and year=2015;</v>
      </c>
      <c r="R330" t="str">
        <f>"update entity set admitted=" &amp; O330 &amp; " ,vacancy=" &amp; J330 &amp; " where name = '" &amp; I330 &amp; "';"</f>
        <v>update entity set admitted=19 ,vacancy=50 where name = '港澳信義會黃陳淑英紀念學校';</v>
      </c>
    </row>
    <row r="331" spans="1:18" ht="22.5">
      <c r="A331" s="2">
        <v>7412</v>
      </c>
      <c r="B331" s="6" t="s">
        <v>420</v>
      </c>
      <c r="C331" s="6" t="s">
        <v>1301</v>
      </c>
      <c r="D331" s="3">
        <v>48</v>
      </c>
      <c r="E331" t="str">
        <f>VLOOKUP(C331, 自行Original!$A$1:$C$455, 1, FALSE)</f>
        <v>佛教榮茵學校</v>
      </c>
      <c r="F331">
        <f>VLOOKUP(C331, 自行Original!$A$1:$C$455, 3, FALSE)</f>
        <v>63</v>
      </c>
      <c r="H331" t="str">
        <f>LEFT(A331, 2)</f>
        <v>74</v>
      </c>
      <c r="I331" t="str">
        <f>C331</f>
        <v>佛教榮茵學校</v>
      </c>
      <c r="J331">
        <f>IF(F331*2/5=CEILING(F331*2/5, 1), F331*2, F331*2-1)</f>
        <v>125</v>
      </c>
      <c r="K331">
        <f>D331</f>
        <v>48</v>
      </c>
      <c r="L331" t="e">
        <f>VLOOKUP(A331, 借位!$A$1:$D$50, 4, FALSE)</f>
        <v>#N/A</v>
      </c>
      <c r="M331">
        <v>0</v>
      </c>
      <c r="N331" t="b">
        <f>IF(J331&gt;(K331+M331), TRUE, 0)</f>
        <v>1</v>
      </c>
      <c r="O331">
        <f>K331+M331</f>
        <v>48</v>
      </c>
      <c r="P331" s="24">
        <f>(J331-O331)/J331*100</f>
        <v>61.6</v>
      </c>
      <c r="Q331" t="str">
        <f>"update entityscore set admitted=" &amp; O331 &amp; " ,vacancy=" &amp; J331 &amp; " where entityid = (select id from entity where name like '" &amp; I331 &amp; "') and year=2015;"</f>
        <v>update entityscore set admitted=48 ,vacancy=125 where entityid = (select id from entity where name like '佛教榮茵學校') and year=2015;</v>
      </c>
      <c r="R331" t="str">
        <f>"update entity set admitted=" &amp; O331 &amp; " ,vacancy=" &amp; J331 &amp; " where name = '" &amp; I331 &amp; "';"</f>
        <v>update entity set admitted=48 ,vacancy=125 where name = '佛教榮茵學校';</v>
      </c>
    </row>
    <row r="332" spans="1:18" ht="21.75">
      <c r="A332" s="2">
        <v>7404</v>
      </c>
      <c r="B332" s="6" t="s">
        <v>412</v>
      </c>
      <c r="C332" s="6" t="s">
        <v>992</v>
      </c>
      <c r="D332" s="3">
        <v>24</v>
      </c>
      <c r="E332" t="str">
        <f>VLOOKUP(C332, 自行Original!$A$1:$C$455, 1, FALSE)</f>
        <v xml:space="preserve">中華基督教會元朗真光小學
</v>
      </c>
      <c r="F332">
        <f>VLOOKUP(C332, 自行Original!$A$1:$C$455, 3, FALSE)</f>
        <v>30</v>
      </c>
      <c r="H332" t="str">
        <f>LEFT(A332, 2)</f>
        <v>74</v>
      </c>
      <c r="I332" t="str">
        <f>C332</f>
        <v xml:space="preserve">中華基督教會元朗真光小學
</v>
      </c>
      <c r="J332">
        <f>IF(F332*2/5=CEILING(F332*2/5, 1), F332*2, F332*2-1)</f>
        <v>60</v>
      </c>
      <c r="K332">
        <f>D332</f>
        <v>24</v>
      </c>
      <c r="L332" t="e">
        <f>VLOOKUP(A332, 借位!$A$1:$D$50, 4, FALSE)</f>
        <v>#N/A</v>
      </c>
      <c r="M332">
        <v>0</v>
      </c>
      <c r="N332" t="b">
        <f>IF(J332&gt;(K332+M332), TRUE, 0)</f>
        <v>1</v>
      </c>
      <c r="O332">
        <f>K332+M332</f>
        <v>24</v>
      </c>
      <c r="P332" s="24">
        <f>(J332-O332)/J332*100</f>
        <v>60</v>
      </c>
      <c r="Q332" t="str">
        <f>"update entityscore set admitted=" &amp; O332 &amp; " ,vacancy=" &amp; J332 &amp; " where entityid = (select id from entity where name like '" &amp; I332 &amp; "') and year=2015;"</f>
        <v>update entityscore set admitted=24 ,vacancy=60 where entityid = (select id from entity where name like '中華基督教會元朗真光小學
') and year=2015;</v>
      </c>
      <c r="R332" t="str">
        <f>"update entity set admitted=" &amp; O332 &amp; " ,vacancy=" &amp; J332 &amp; " where name = '" &amp; I332 &amp; "';"</f>
        <v>update entity set admitted=24 ,vacancy=60 where name = '中華基督教會元朗真光小學
';</v>
      </c>
    </row>
    <row r="333" spans="1:18" ht="22.5">
      <c r="A333" s="2">
        <v>7410</v>
      </c>
      <c r="B333" s="6" t="s">
        <v>418</v>
      </c>
      <c r="C333" s="6" t="s">
        <v>1302</v>
      </c>
      <c r="D333" s="3">
        <v>26</v>
      </c>
      <c r="E333" t="str">
        <f>VLOOKUP(C333, 自行Original!$A$1:$C$455, 1, FALSE)</f>
        <v>聖公會聖約瑟小學</v>
      </c>
      <c r="F333">
        <f>VLOOKUP(C333, 自行Original!$A$1:$C$455, 3, FALSE)</f>
        <v>30</v>
      </c>
      <c r="H333" t="str">
        <f>LEFT(A333, 2)</f>
        <v>74</v>
      </c>
      <c r="I333" t="str">
        <f>C333</f>
        <v>聖公會聖約瑟小學</v>
      </c>
      <c r="J333">
        <f>IF(F333*2/5=CEILING(F333*2/5, 1), F333*2, F333*2-1)</f>
        <v>60</v>
      </c>
      <c r="K333">
        <f>D333</f>
        <v>26</v>
      </c>
      <c r="L333" t="e">
        <f>VLOOKUP(A333, 借位!$A$1:$D$50, 4, FALSE)</f>
        <v>#N/A</v>
      </c>
      <c r="M333">
        <v>0</v>
      </c>
      <c r="N333" t="b">
        <f>IF(J333&gt;(K333+M333), TRUE, 0)</f>
        <v>1</v>
      </c>
      <c r="O333">
        <f>K333+M333</f>
        <v>26</v>
      </c>
      <c r="P333" s="24">
        <f>(J333-O333)/J333*100</f>
        <v>56.666666666666664</v>
      </c>
      <c r="Q333" t="str">
        <f>"update entityscore set admitted=" &amp; O333 &amp; " ,vacancy=" &amp; J333 &amp; " where entityid = (select id from entity where name like '" &amp; I333 &amp; "') and year=2015;"</f>
        <v>update entityscore set admitted=26 ,vacancy=60 where entityid = (select id from entity where name like '聖公會聖約瑟小學') and year=2015;</v>
      </c>
      <c r="R333" t="str">
        <f>"update entity set admitted=" &amp; O333 &amp; " ,vacancy=" &amp; J333 &amp; " where name = '" &amp; I333 &amp; "';"</f>
        <v>update entity set admitted=26 ,vacancy=60 where name = '聖公會聖約瑟小學';</v>
      </c>
    </row>
    <row r="334" spans="1:18" ht="22.5">
      <c r="A334" s="2">
        <v>7402</v>
      </c>
      <c r="B334" s="6" t="s">
        <v>410</v>
      </c>
      <c r="C334" s="6" t="s">
        <v>1305</v>
      </c>
      <c r="D334" s="3">
        <v>13</v>
      </c>
      <c r="E334" t="str">
        <f>VLOOKUP(C334, 自行Original!$A$1:$C$455, 1, FALSE)</f>
        <v>錦田公立蒙養學校</v>
      </c>
      <c r="F334">
        <f>VLOOKUP(C334, 自行Original!$A$1:$C$455, 3, FALSE)</f>
        <v>13</v>
      </c>
      <c r="H334" t="str">
        <f>LEFT(A334, 2)</f>
        <v>74</v>
      </c>
      <c r="I334" t="str">
        <f>C334</f>
        <v>錦田公立蒙養學校</v>
      </c>
      <c r="J334">
        <f>IF(F334*2/5=CEILING(F334*2/5, 1), F334*2, F334*2-1)</f>
        <v>25</v>
      </c>
      <c r="K334">
        <f>D334</f>
        <v>13</v>
      </c>
      <c r="L334" t="e">
        <f>VLOOKUP(A334, 借位!$A$1:$D$50, 4, FALSE)</f>
        <v>#N/A</v>
      </c>
      <c r="M334">
        <v>0</v>
      </c>
      <c r="N334" t="b">
        <f>IF(J334&gt;(K334+M334), TRUE, 0)</f>
        <v>1</v>
      </c>
      <c r="O334">
        <f>K334+M334</f>
        <v>13</v>
      </c>
      <c r="P334" s="24">
        <f>(J334-O334)/J334*100</f>
        <v>48</v>
      </c>
      <c r="Q334" t="str">
        <f>"update entityscore set admitted=" &amp; O334 &amp; " ,vacancy=" &amp; J334 &amp; " where entityid = (select id from entity where name like '" &amp; I334 &amp; "') and year=2015;"</f>
        <v>update entityscore set admitted=13 ,vacancy=25 where entityid = (select id from entity where name like '錦田公立蒙養學校') and year=2015;</v>
      </c>
      <c r="R334" t="str">
        <f>"update entity set admitted=" &amp; O334 &amp; " ,vacancy=" &amp; J334 &amp; " where name = '" &amp; I334 &amp; "';"</f>
        <v>update entity set admitted=13 ,vacancy=25 where name = '錦田公立蒙養學校';</v>
      </c>
    </row>
    <row r="335" spans="1:18" ht="22.5">
      <c r="A335" s="2">
        <v>7408</v>
      </c>
      <c r="B335" s="6" t="s">
        <v>416</v>
      </c>
      <c r="C335" s="6" t="s">
        <v>1299</v>
      </c>
      <c r="D335" s="3">
        <v>14</v>
      </c>
      <c r="E335" t="str">
        <f>VLOOKUP(C335, 自行Original!$A$1:$C$455, 1, FALSE)</f>
        <v>通德學校</v>
      </c>
      <c r="F335">
        <f>VLOOKUP(C335, 自行Original!$A$1:$C$455, 3, FALSE)</f>
        <v>13</v>
      </c>
      <c r="H335" t="str">
        <f>LEFT(A335, 2)</f>
        <v>74</v>
      </c>
      <c r="I335" t="str">
        <f>C335</f>
        <v>通德學校</v>
      </c>
      <c r="J335">
        <f>IF(F335*2/5=CEILING(F335*2/5, 1), F335*2, F335*2-1)</f>
        <v>25</v>
      </c>
      <c r="K335">
        <f>D335</f>
        <v>14</v>
      </c>
      <c r="L335" t="e">
        <f>VLOOKUP(A335, 借位!$A$1:$D$50, 4, FALSE)</f>
        <v>#N/A</v>
      </c>
      <c r="M335">
        <v>0</v>
      </c>
      <c r="N335" t="b">
        <f>IF(J335&gt;(K335+M335), TRUE, 0)</f>
        <v>1</v>
      </c>
      <c r="O335">
        <f>K335+M335</f>
        <v>14</v>
      </c>
      <c r="P335" s="24">
        <f>(J335-O335)/J335*100</f>
        <v>44</v>
      </c>
      <c r="Q335" t="str">
        <f>"update entityscore set admitted=" &amp; O335 &amp; " ,vacancy=" &amp; J335 &amp; " where entityid = (select id from entity where name like '" &amp; I335 &amp; "') and year=2015;"</f>
        <v>update entityscore set admitted=14 ,vacancy=25 where entityid = (select id from entity where name like '通德學校') and year=2015;</v>
      </c>
      <c r="R335" t="str">
        <f>"update entity set admitted=" &amp; O335 &amp; " ,vacancy=" &amp; J335 &amp; " where name = '" &amp; I335 &amp; "';"</f>
        <v>update entity set admitted=14 ,vacancy=25 where name = '通德學校';</v>
      </c>
    </row>
    <row r="336" spans="1:18">
      <c r="A336" s="2">
        <v>8005</v>
      </c>
      <c r="B336" s="9" t="s">
        <v>429</v>
      </c>
      <c r="C336" s="9" t="s">
        <v>1314</v>
      </c>
      <c r="D336" s="3">
        <v>39</v>
      </c>
      <c r="E336" t="str">
        <f>VLOOKUP(C336, 自行Original!$A$1:$C$455, 1, FALSE)</f>
        <v>石湖墟公立學校</v>
      </c>
      <c r="F336">
        <f>VLOOKUP(C336, 自行Original!$A$1:$C$455, 3, FALSE)</f>
        <v>50</v>
      </c>
      <c r="H336" t="str">
        <f>LEFT(A336, 2)</f>
        <v>80</v>
      </c>
      <c r="I336" t="str">
        <f>C336</f>
        <v>石湖墟公立學校</v>
      </c>
      <c r="J336">
        <f>IF(F336*2/5=CEILING(F336*2/5, 1), F336*2, F336*2-1)</f>
        <v>100</v>
      </c>
      <c r="K336">
        <f>D336</f>
        <v>39</v>
      </c>
      <c r="L336" t="e">
        <f>VLOOKUP(A336, 借位!$A$1:$D$50, 4, FALSE)</f>
        <v>#N/A</v>
      </c>
      <c r="M336">
        <v>0</v>
      </c>
      <c r="N336" t="b">
        <f>IF(J336&gt;(K336+M336), TRUE, 0)</f>
        <v>1</v>
      </c>
      <c r="O336">
        <f>K336+M336</f>
        <v>39</v>
      </c>
      <c r="P336" s="24">
        <f>(J336-O336)/J336*100</f>
        <v>61</v>
      </c>
      <c r="Q336" t="str">
        <f>"update entityscore set admitted=" &amp; O336 &amp; " ,vacancy=" &amp; J336 &amp; " where entityid = (select id from entity where name like '" &amp; I336 &amp; "') and year=2015;"</f>
        <v>update entityscore set admitted=39 ,vacancy=100 where entityid = (select id from entity where name like '石湖墟公立學校') and year=2015;</v>
      </c>
      <c r="R336" t="str">
        <f>"update entity set admitted=" &amp; O336 &amp; " ,vacancy=" &amp; J336 &amp; " where name = '" &amp; I336 &amp; "';"</f>
        <v>update entity set admitted=39 ,vacancy=100 where name = '石湖墟公立學校';</v>
      </c>
    </row>
    <row r="337" spans="1:18">
      <c r="A337" s="2">
        <v>8013</v>
      </c>
      <c r="B337" s="9" t="s">
        <v>437</v>
      </c>
      <c r="C337" s="9" t="s">
        <v>1315</v>
      </c>
      <c r="D337" s="3">
        <v>39</v>
      </c>
      <c r="E337" t="str">
        <f>VLOOKUP(C337, 自行Original!$A$1:$C$455, 1, FALSE)</f>
        <v>東華三院港九電器商聯會小學</v>
      </c>
      <c r="F337">
        <f>VLOOKUP(C337, 自行Original!$A$1:$C$455, 3, FALSE)</f>
        <v>50</v>
      </c>
      <c r="H337" t="str">
        <f>LEFT(A337, 2)</f>
        <v>80</v>
      </c>
      <c r="I337" t="str">
        <f>C337</f>
        <v>東華三院港九電器商聯會小學</v>
      </c>
      <c r="J337">
        <f>IF(F337*2/5=CEILING(F337*2/5, 1), F337*2, F337*2-1)</f>
        <v>100</v>
      </c>
      <c r="K337">
        <f>D337</f>
        <v>39</v>
      </c>
      <c r="L337" t="e">
        <f>VLOOKUP(A337, 借位!$A$1:$D$50, 4, FALSE)</f>
        <v>#N/A</v>
      </c>
      <c r="M337">
        <v>0</v>
      </c>
      <c r="N337" t="b">
        <f>IF(J337&gt;(K337+M337), TRUE, 0)</f>
        <v>1</v>
      </c>
      <c r="O337">
        <f>K337+M337</f>
        <v>39</v>
      </c>
      <c r="P337" s="24">
        <f>(J337-O337)/J337*100</f>
        <v>61</v>
      </c>
      <c r="Q337" t="str">
        <f>"update entityscore set admitted=" &amp; O337 &amp; " ,vacancy=" &amp; J337 &amp; " where entityid = (select id from entity where name like '" &amp; I337 &amp; "') and year=2015;"</f>
        <v>update entityscore set admitted=39 ,vacancy=100 where entityid = (select id from entity where name like '東華三院港九電器商聯會小學') and year=2015;</v>
      </c>
      <c r="R337" t="str">
        <f>"update entity set admitted=" &amp; O337 &amp; " ,vacancy=" &amp; J337 &amp; " where name = '" &amp; I337 &amp; "';"</f>
        <v>update entity set admitted=39 ,vacancy=100 where name = '東華三院港九電器商聯會小學';</v>
      </c>
    </row>
    <row r="338" spans="1:18" ht="33.75">
      <c r="A338" s="2">
        <v>8014</v>
      </c>
      <c r="B338" s="6" t="s">
        <v>438</v>
      </c>
      <c r="C338" s="6" t="s">
        <v>1322</v>
      </c>
      <c r="D338" s="3">
        <v>39</v>
      </c>
      <c r="E338" t="str">
        <f>VLOOKUP(C338, 自行Original!$A$1:$C$455, 1, FALSE)</f>
        <v>東華三院馬錦燦紀念小學</v>
      </c>
      <c r="F338">
        <f>VLOOKUP(C338, 自行Original!$A$1:$C$455, 3, FALSE)</f>
        <v>50</v>
      </c>
      <c r="H338" t="str">
        <f>LEFT(A338, 2)</f>
        <v>80</v>
      </c>
      <c r="I338" t="str">
        <f>C338</f>
        <v>東華三院馬錦燦紀念小學</v>
      </c>
      <c r="J338">
        <f>IF(F338*2/5=CEILING(F338*2/5, 1), F338*2, F338*2-1)</f>
        <v>100</v>
      </c>
      <c r="K338">
        <f>D338</f>
        <v>39</v>
      </c>
      <c r="L338" t="e">
        <f>VLOOKUP(A338, 借位!$A$1:$D$50, 4, FALSE)</f>
        <v>#N/A</v>
      </c>
      <c r="M338">
        <v>0</v>
      </c>
      <c r="N338" t="b">
        <f>IF(J338&gt;(K338+M338), TRUE, 0)</f>
        <v>1</v>
      </c>
      <c r="O338">
        <f>K338+M338</f>
        <v>39</v>
      </c>
      <c r="P338" s="24">
        <f>(J338-O338)/J338*100</f>
        <v>61</v>
      </c>
      <c r="Q338" t="str">
        <f>"update entityscore set admitted=" &amp; O338 &amp; " ,vacancy=" &amp; J338 &amp; " where entityid = (select id from entity where name like '" &amp; I338 &amp; "') and year=2015;"</f>
        <v>update entityscore set admitted=39 ,vacancy=100 where entityid = (select id from entity where name like '東華三院馬錦燦紀念小學') and year=2015;</v>
      </c>
      <c r="R338" t="str">
        <f>"update entity set admitted=" &amp; O338 &amp; " ,vacancy=" &amp; J338 &amp; " where name = '" &amp; I338 &amp; "';"</f>
        <v>update entity set admitted=39 ,vacancy=100 where name = '東華三院馬錦燦紀念小學';</v>
      </c>
    </row>
    <row r="339" spans="1:18" ht="22.5">
      <c r="A339" s="2">
        <v>8002</v>
      </c>
      <c r="B339" s="6" t="s">
        <v>426</v>
      </c>
      <c r="C339" s="6" t="s">
        <v>1321</v>
      </c>
      <c r="D339" s="3">
        <v>48</v>
      </c>
      <c r="E339" t="str">
        <f>VLOOKUP(C339, 自行Original!$A$1:$C$455, 1, FALSE)</f>
        <v>鳳溪創新小學</v>
      </c>
      <c r="F339">
        <f>VLOOKUP(C339, 自行Original!$A$1:$C$455, 3, FALSE)</f>
        <v>60</v>
      </c>
      <c r="H339" t="str">
        <f>LEFT(A339, 2)</f>
        <v>80</v>
      </c>
      <c r="I339" t="str">
        <f>C339</f>
        <v>鳳溪創新小學</v>
      </c>
      <c r="J339">
        <f>IF(F339*2/5=CEILING(F339*2/5, 1), F339*2, F339*2-1)</f>
        <v>120</v>
      </c>
      <c r="K339">
        <f>D339</f>
        <v>48</v>
      </c>
      <c r="L339" t="e">
        <f>VLOOKUP(A339, 借位!$A$1:$D$50, 4, FALSE)</f>
        <v>#N/A</v>
      </c>
      <c r="M339">
        <v>0</v>
      </c>
      <c r="N339" t="b">
        <f>IF(J339&gt;(K339+M339), TRUE, 0)</f>
        <v>1</v>
      </c>
      <c r="O339">
        <f>K339+M339</f>
        <v>48</v>
      </c>
      <c r="P339" s="24">
        <f>(J339-O339)/J339*100</f>
        <v>60</v>
      </c>
      <c r="Q339" t="str">
        <f>"update entityscore set admitted=" &amp; O339 &amp; " ,vacancy=" &amp; J339 &amp; " where entityid = (select id from entity where name like '" &amp; I339 &amp; "') and year=2015;"</f>
        <v>update entityscore set admitted=48 ,vacancy=120 where entityid = (select id from entity where name like '鳳溪創新小學') and year=2015;</v>
      </c>
      <c r="R339" t="str">
        <f>"update entity set admitted=" &amp; O339 &amp; " ,vacancy=" &amp; J339 &amp; " where name = '" &amp; I339 &amp; "';"</f>
        <v>update entity set admitted=48 ,vacancy=120 where name = '鳳溪創新小學';</v>
      </c>
    </row>
    <row r="340" spans="1:18" ht="33.75">
      <c r="A340" s="2">
        <v>8003</v>
      </c>
      <c r="B340" s="6" t="s">
        <v>427</v>
      </c>
      <c r="C340" s="6" t="s">
        <v>1312</v>
      </c>
      <c r="D340" s="3">
        <v>50</v>
      </c>
      <c r="E340" t="str">
        <f>VLOOKUP(C340, 自行Original!$A$1:$C$455, 1, FALSE)</f>
        <v>香海正覺蓮社佛教陳式宏學校</v>
      </c>
      <c r="F340">
        <f>VLOOKUP(C340, 自行Original!$A$1:$C$455, 3, FALSE)</f>
        <v>63</v>
      </c>
      <c r="H340" t="str">
        <f>LEFT(A340, 2)</f>
        <v>80</v>
      </c>
      <c r="I340" t="str">
        <f>C340</f>
        <v>香海正覺蓮社佛教陳式宏學校</v>
      </c>
      <c r="J340">
        <f>IF(F340*2/5=CEILING(F340*2/5, 1), F340*2, F340*2-1)</f>
        <v>125</v>
      </c>
      <c r="K340">
        <f>D340</f>
        <v>50</v>
      </c>
      <c r="L340" t="e">
        <f>VLOOKUP(A340, 借位!$A$1:$D$50, 4, FALSE)</f>
        <v>#N/A</v>
      </c>
      <c r="M340">
        <v>0</v>
      </c>
      <c r="N340" t="b">
        <f>IF(J340&gt;(K340+M340), TRUE, 0)</f>
        <v>1</v>
      </c>
      <c r="O340">
        <f>K340+M340</f>
        <v>50</v>
      </c>
      <c r="P340" s="24">
        <f>(J340-O340)/J340*100</f>
        <v>60</v>
      </c>
      <c r="Q340" t="str">
        <f>"update entityscore set admitted=" &amp; O340 &amp; " ,vacancy=" &amp; J340 &amp; " where entityid = (select id from entity where name like '" &amp; I340 &amp; "') and year=2015;"</f>
        <v>update entityscore set admitted=50 ,vacancy=125 where entityid = (select id from entity where name like '香海正覺蓮社佛教陳式宏學校') and year=2015;</v>
      </c>
      <c r="R340" t="str">
        <f>"update entity set admitted=" &amp; O340 &amp; " ,vacancy=" &amp; J340 &amp; " where name = '" &amp; I340 &amp; "';"</f>
        <v>update entity set admitted=50 ,vacancy=125 where name = '香海正覺蓮社佛教陳式宏學校';</v>
      </c>
    </row>
    <row r="341" spans="1:18">
      <c r="A341" s="2">
        <v>8004</v>
      </c>
      <c r="B341" s="9" t="s">
        <v>428</v>
      </c>
      <c r="C341" s="9" t="s">
        <v>1319</v>
      </c>
      <c r="D341" s="3">
        <v>60</v>
      </c>
      <c r="E341" t="str">
        <f>VLOOKUP(C341, 自行Original!$A$1:$C$455, 1, FALSE)</f>
        <v>香海正覺蓮社佛教正慧小學</v>
      </c>
      <c r="F341">
        <f>VLOOKUP(C341, 自行Original!$A$1:$C$455, 3, FALSE)</f>
        <v>75</v>
      </c>
      <c r="H341" t="str">
        <f>LEFT(A341, 2)</f>
        <v>80</v>
      </c>
      <c r="I341" t="str">
        <f>C341</f>
        <v>香海正覺蓮社佛教正慧小學</v>
      </c>
      <c r="J341">
        <f>IF(F341*2/5=CEILING(F341*2/5, 1), F341*2, F341*2-1)</f>
        <v>150</v>
      </c>
      <c r="K341">
        <f>D341</f>
        <v>60</v>
      </c>
      <c r="L341" t="e">
        <f>VLOOKUP(A341, 借位!$A$1:$D$50, 4, FALSE)</f>
        <v>#N/A</v>
      </c>
      <c r="M341">
        <v>0</v>
      </c>
      <c r="N341" t="b">
        <f>IF(J341&gt;(K341+M341), TRUE, 0)</f>
        <v>1</v>
      </c>
      <c r="O341">
        <f>K341+M341</f>
        <v>60</v>
      </c>
      <c r="P341" s="24">
        <f>(J341-O341)/J341*100</f>
        <v>60</v>
      </c>
      <c r="Q341" t="str">
        <f>"update entityscore set admitted=" &amp; O341 &amp; " ,vacancy=" &amp; J341 &amp; " where entityid = (select id from entity where name like '" &amp; I341 &amp; "') and year=2015;"</f>
        <v>update entityscore set admitted=60 ,vacancy=150 where entityid = (select id from entity where name like '香海正覺蓮社佛教正慧小學') and year=2015;</v>
      </c>
      <c r="R341" t="str">
        <f>"update entity set admitted=" &amp; O341 &amp; " ,vacancy=" &amp; J341 &amp; " where name = '" &amp; I341 &amp; "';"</f>
        <v>update entity set admitted=60 ,vacancy=150 where name = '香海正覺蓮社佛教正慧小學';</v>
      </c>
    </row>
    <row r="342" spans="1:18" ht="22.5">
      <c r="A342" s="2">
        <v>8006</v>
      </c>
      <c r="B342" s="6" t="s">
        <v>430</v>
      </c>
      <c r="C342" s="6" t="s">
        <v>1313</v>
      </c>
      <c r="D342" s="3">
        <v>60</v>
      </c>
      <c r="E342" t="str">
        <f>VLOOKUP(C342, 自行Original!$A$1:$C$455, 1, FALSE)</f>
        <v>上水惠州公立學校</v>
      </c>
      <c r="F342">
        <f>VLOOKUP(C342, 自行Original!$A$1:$C$455, 3, FALSE)</f>
        <v>75</v>
      </c>
      <c r="H342" t="str">
        <f>LEFT(A342, 2)</f>
        <v>80</v>
      </c>
      <c r="I342" t="str">
        <f>C342</f>
        <v>上水惠州公立學校</v>
      </c>
      <c r="J342">
        <f>IF(F342*2/5=CEILING(F342*2/5, 1), F342*2, F342*2-1)</f>
        <v>150</v>
      </c>
      <c r="K342">
        <f>D342</f>
        <v>60</v>
      </c>
      <c r="L342" t="e">
        <f>VLOOKUP(A342, 借位!$A$1:$D$50, 4, FALSE)</f>
        <v>#N/A</v>
      </c>
      <c r="M342">
        <v>0</v>
      </c>
      <c r="N342" t="b">
        <f>IF(J342&gt;(K342+M342), TRUE, 0)</f>
        <v>1</v>
      </c>
      <c r="O342">
        <f>K342+M342</f>
        <v>60</v>
      </c>
      <c r="P342" s="24">
        <f>(J342-O342)/J342*100</f>
        <v>60</v>
      </c>
      <c r="Q342" t="str">
        <f>"update entityscore set admitted=" &amp; O342 &amp; " ,vacancy=" &amp; J342 &amp; " where entityid = (select id from entity where name like '" &amp; I342 &amp; "') and year=2015;"</f>
        <v>update entityscore set admitted=60 ,vacancy=150 where entityid = (select id from entity where name like '上水惠州公立學校') and year=2015;</v>
      </c>
      <c r="R342" t="str">
        <f>"update entity set admitted=" &amp; O342 &amp; " ,vacancy=" &amp; J342 &amp; " where name = '" &amp; I342 &amp; "';"</f>
        <v>update entity set admitted=60 ,vacancy=150 where name = '上水惠州公立學校';</v>
      </c>
    </row>
    <row r="343" spans="1:18">
      <c r="A343" s="2">
        <v>8007</v>
      </c>
      <c r="B343" s="9" t="s">
        <v>431</v>
      </c>
      <c r="C343" s="9" t="s">
        <v>1318</v>
      </c>
      <c r="D343" s="3">
        <v>10</v>
      </c>
      <c r="E343" t="str">
        <f>VLOOKUP(C343, 自行Original!$A$1:$C$455, 1, FALSE)</f>
        <v>育賢學校</v>
      </c>
      <c r="F343">
        <f>VLOOKUP(C343, 自行Original!$A$1:$C$455, 3, FALSE)</f>
        <v>13</v>
      </c>
      <c r="H343" t="str">
        <f>LEFT(A343, 2)</f>
        <v>80</v>
      </c>
      <c r="I343" t="str">
        <f>C343</f>
        <v>育賢學校</v>
      </c>
      <c r="J343">
        <f>IF(F343*2/5=CEILING(F343*2/5, 1), F343*2, F343*2-1)</f>
        <v>25</v>
      </c>
      <c r="K343">
        <f>D343</f>
        <v>10</v>
      </c>
      <c r="L343" t="e">
        <f>VLOOKUP(A343, 借位!$A$1:$D$50, 4, FALSE)</f>
        <v>#N/A</v>
      </c>
      <c r="M343">
        <v>0</v>
      </c>
      <c r="N343" t="b">
        <f>IF(J343&gt;(K343+M343), TRUE, 0)</f>
        <v>1</v>
      </c>
      <c r="O343">
        <f>K343+M343</f>
        <v>10</v>
      </c>
      <c r="P343" s="24">
        <f>(J343-O343)/J343*100</f>
        <v>60</v>
      </c>
      <c r="Q343" t="str">
        <f>"update entityscore set admitted=" &amp; O343 &amp; " ,vacancy=" &amp; J343 &amp; " where entityid = (select id from entity where name like '" &amp; I343 &amp; "') and year=2015;"</f>
        <v>update entityscore set admitted=10 ,vacancy=25 where entityid = (select id from entity where name like '育賢學校') and year=2015;</v>
      </c>
      <c r="R343" t="str">
        <f>"update entity set admitted=" &amp; O343 &amp; " ,vacancy=" &amp; J343 &amp; " where name = '" &amp; I343 &amp; "';"</f>
        <v>update entity set admitted=10 ,vacancy=25 where name = '育賢學校';</v>
      </c>
    </row>
    <row r="344" spans="1:18" ht="21.75">
      <c r="A344" s="2">
        <v>8010</v>
      </c>
      <c r="B344" s="6" t="s">
        <v>434</v>
      </c>
      <c r="C344" s="6" t="s">
        <v>993</v>
      </c>
      <c r="D344" s="3">
        <v>48</v>
      </c>
      <c r="E344" t="str">
        <f>VLOOKUP(C344, 自行Original!$A$1:$C$455, 1, FALSE)</f>
        <v xml:space="preserve">聖公會榮真小學
</v>
      </c>
      <c r="F344">
        <f>VLOOKUP(C344, 自行Original!$A$1:$C$455, 3, FALSE)</f>
        <v>60</v>
      </c>
      <c r="H344" t="str">
        <f>LEFT(A344, 2)</f>
        <v>80</v>
      </c>
      <c r="I344" t="str">
        <f>C344</f>
        <v xml:space="preserve">聖公會榮真小學
</v>
      </c>
      <c r="J344">
        <f>IF(F344*2/5=CEILING(F344*2/5, 1), F344*2, F344*2-1)</f>
        <v>120</v>
      </c>
      <c r="K344">
        <f>D344</f>
        <v>48</v>
      </c>
      <c r="L344" t="e">
        <f>VLOOKUP(A344, 借位!$A$1:$D$50, 4, FALSE)</f>
        <v>#N/A</v>
      </c>
      <c r="M344">
        <v>0</v>
      </c>
      <c r="N344" t="b">
        <f>IF(J344&gt;(K344+M344), TRUE, 0)</f>
        <v>1</v>
      </c>
      <c r="O344">
        <f>K344+M344</f>
        <v>48</v>
      </c>
      <c r="P344" s="24">
        <f>(J344-O344)/J344*100</f>
        <v>60</v>
      </c>
      <c r="Q344" t="str">
        <f>"update entityscore set admitted=" &amp; O344 &amp; " ,vacancy=" &amp; J344 &amp; " where entityid = (select id from entity where name like '" &amp; I344 &amp; "') and year=2015;"</f>
        <v>update entityscore set admitted=48 ,vacancy=120 where entityid = (select id from entity where name like '聖公會榮真小學
') and year=2015;</v>
      </c>
      <c r="R344" t="str">
        <f>"update entity set admitted=" &amp; O344 &amp; " ,vacancy=" &amp; J344 &amp; " where name = '" &amp; I344 &amp; "';"</f>
        <v>update entity set admitted=48 ,vacancy=120 where name = '聖公會榮真小學
';</v>
      </c>
    </row>
    <row r="345" spans="1:18" ht="22.5">
      <c r="A345" s="2">
        <v>8011</v>
      </c>
      <c r="B345" s="6" t="s">
        <v>435</v>
      </c>
      <c r="C345" s="6" t="s">
        <v>1320</v>
      </c>
      <c r="D345" s="3">
        <v>60</v>
      </c>
      <c r="E345" t="str">
        <f>VLOOKUP(C345, 自行Original!$A$1:$C$455, 1, FALSE)</f>
        <v>曾梅千禧學校</v>
      </c>
      <c r="F345">
        <f>VLOOKUP(C345, 自行Original!$A$1:$C$455, 3, FALSE)</f>
        <v>75</v>
      </c>
      <c r="H345" t="str">
        <f>LEFT(A345, 2)</f>
        <v>80</v>
      </c>
      <c r="I345" t="str">
        <f>C345</f>
        <v>曾梅千禧學校</v>
      </c>
      <c r="J345">
        <f>IF(F345*2/5=CEILING(F345*2/5, 1), F345*2, F345*2-1)</f>
        <v>150</v>
      </c>
      <c r="K345">
        <f>D345</f>
        <v>60</v>
      </c>
      <c r="L345" t="e">
        <f>VLOOKUP(A345, 借位!$A$1:$D$50, 4, FALSE)</f>
        <v>#N/A</v>
      </c>
      <c r="M345">
        <v>0</v>
      </c>
      <c r="N345" t="b">
        <f>IF(J345&gt;(K345+M345), TRUE, 0)</f>
        <v>1</v>
      </c>
      <c r="O345">
        <f>K345+M345</f>
        <v>60</v>
      </c>
      <c r="P345" s="24">
        <f>(J345-O345)/J345*100</f>
        <v>60</v>
      </c>
      <c r="Q345" t="str">
        <f>"update entityscore set admitted=" &amp; O345 &amp; " ,vacancy=" &amp; J345 &amp; " where entityid = (select id from entity where name like '" &amp; I345 &amp; "') and year=2015;"</f>
        <v>update entityscore set admitted=60 ,vacancy=150 where entityid = (select id from entity where name like '曾梅千禧學校') and year=2015;</v>
      </c>
      <c r="R345" t="str">
        <f>"update entity set admitted=" &amp; O345 &amp; " ,vacancy=" &amp; J345 &amp; " where name = '" &amp; I345 &amp; "';"</f>
        <v>update entity set admitted=60 ,vacancy=150 where name = '曾梅千禧學校';</v>
      </c>
    </row>
    <row r="346" spans="1:18" ht="22.5">
      <c r="A346" s="2">
        <v>8012</v>
      </c>
      <c r="B346" s="6" t="s">
        <v>436</v>
      </c>
      <c r="C346" s="6" t="s">
        <v>1316</v>
      </c>
      <c r="D346" s="3">
        <v>60</v>
      </c>
      <c r="E346" t="str">
        <f>VLOOKUP(C346, 自行Original!$A$1:$C$455, 1, FALSE)</f>
        <v>李志達紀念學校</v>
      </c>
      <c r="F346">
        <f>VLOOKUP(C346, 自行Original!$A$1:$C$455, 3, FALSE)</f>
        <v>75</v>
      </c>
      <c r="H346" t="str">
        <f>LEFT(A346, 2)</f>
        <v>80</v>
      </c>
      <c r="I346" t="str">
        <f>C346</f>
        <v>李志達紀念學校</v>
      </c>
      <c r="J346">
        <f>IF(F346*2/5=CEILING(F346*2/5, 1), F346*2, F346*2-1)</f>
        <v>150</v>
      </c>
      <c r="K346">
        <f>D346</f>
        <v>60</v>
      </c>
      <c r="L346" t="e">
        <f>VLOOKUP(A346, 借位!$A$1:$D$50, 4, FALSE)</f>
        <v>#N/A</v>
      </c>
      <c r="M346">
        <v>0</v>
      </c>
      <c r="N346" t="b">
        <f>IF(J346&gt;(K346+M346), TRUE, 0)</f>
        <v>1</v>
      </c>
      <c r="O346">
        <f>K346+M346</f>
        <v>60</v>
      </c>
      <c r="P346" s="24">
        <f>(J346-O346)/J346*100</f>
        <v>60</v>
      </c>
      <c r="Q346" t="str">
        <f>"update entityscore set admitted=" &amp; O346 &amp; " ,vacancy=" &amp; J346 &amp; " where entityid = (select id from entity where name like '" &amp; I346 &amp; "') and year=2015;"</f>
        <v>update entityscore set admitted=60 ,vacancy=150 where entityid = (select id from entity where name like '李志達紀念學校') and year=2015;</v>
      </c>
      <c r="R346" t="str">
        <f>"update entity set admitted=" &amp; O346 &amp; " ,vacancy=" &amp; J346 &amp; " where name = '" &amp; I346 &amp; "';"</f>
        <v>update entity set admitted=60 ,vacancy=150 where name = '李志達紀念學校';</v>
      </c>
    </row>
    <row r="347" spans="1:18" ht="22.5">
      <c r="A347" s="2">
        <v>8008</v>
      </c>
      <c r="B347" s="6" t="s">
        <v>432</v>
      </c>
      <c r="C347" s="6" t="s">
        <v>1317</v>
      </c>
      <c r="D347" s="3">
        <v>21</v>
      </c>
      <c r="E347" t="str">
        <f>VLOOKUP(C347, 自行Original!$A$1:$C$455, 1, FALSE)</f>
        <v>金錢村何東學校</v>
      </c>
      <c r="F347">
        <f>VLOOKUP(C347, 自行Original!$A$1:$C$455, 3, FALSE)</f>
        <v>25</v>
      </c>
      <c r="H347" t="str">
        <f>LEFT(A347, 2)</f>
        <v>80</v>
      </c>
      <c r="I347" t="str">
        <f>C347</f>
        <v>金錢村何東學校</v>
      </c>
      <c r="J347">
        <f>IF(F347*2/5=CEILING(F347*2/5, 1), F347*2, F347*2-1)</f>
        <v>50</v>
      </c>
      <c r="K347">
        <f>D347</f>
        <v>21</v>
      </c>
      <c r="L347" t="e">
        <f>VLOOKUP(A347, 借位!$A$1:$D$50, 4, FALSE)</f>
        <v>#N/A</v>
      </c>
      <c r="M347">
        <v>0</v>
      </c>
      <c r="N347" t="b">
        <f>IF(J347&gt;(K347+M347), TRUE, 0)</f>
        <v>1</v>
      </c>
      <c r="O347">
        <f>K347+M347</f>
        <v>21</v>
      </c>
      <c r="P347" s="24">
        <f>(J347-O347)/J347*100</f>
        <v>57.999999999999993</v>
      </c>
      <c r="Q347" t="str">
        <f>"update entityscore set admitted=" &amp; O347 &amp; " ,vacancy=" &amp; J347 &amp; " where entityid = (select id from entity where name like '" &amp; I347 &amp; "') and year=2015;"</f>
        <v>update entityscore set admitted=21 ,vacancy=50 where entityid = (select id from entity where name like '金錢村何東學校') and year=2015;</v>
      </c>
      <c r="R347" t="str">
        <f>"update entity set admitted=" &amp; O347 &amp; " ,vacancy=" &amp; J347 &amp; " where name = '" &amp; I347 &amp; "';"</f>
        <v>update entity set admitted=21 ,vacancy=50 where name = '金錢村何東學校';</v>
      </c>
    </row>
    <row r="348" spans="1:18" ht="22.5">
      <c r="A348" s="2">
        <v>8001</v>
      </c>
      <c r="B348" s="6" t="s">
        <v>425</v>
      </c>
      <c r="C348" s="6" t="s">
        <v>1311</v>
      </c>
      <c r="D348" s="3">
        <v>70</v>
      </c>
      <c r="E348" t="str">
        <f>VLOOKUP(C348, 自行Original!$A$1:$C$455, 1, FALSE)</f>
        <v>鳳溪第一小學</v>
      </c>
      <c r="F348">
        <f>VLOOKUP(C348, 自行Original!$A$1:$C$455, 3, FALSE)</f>
        <v>90</v>
      </c>
      <c r="H348" t="str">
        <f>LEFT(A348, 2)</f>
        <v>80</v>
      </c>
      <c r="I348" t="str">
        <f>C348</f>
        <v>鳳溪第一小學</v>
      </c>
      <c r="J348">
        <f>IF(F348*2/5=CEILING(F348*2/5, 1), F348*2, F348*2-1)</f>
        <v>180</v>
      </c>
      <c r="K348">
        <f>D348</f>
        <v>70</v>
      </c>
      <c r="L348">
        <f>VLOOKUP(A348, 借位!$A$1:$D$50, 4, FALSE)</f>
        <v>30</v>
      </c>
      <c r="M348">
        <v>30</v>
      </c>
      <c r="N348" t="b">
        <f>IF(J348&gt;(K348+M348), TRUE, 0)</f>
        <v>1</v>
      </c>
      <c r="O348">
        <f>K348+M348</f>
        <v>100</v>
      </c>
      <c r="P348" s="24">
        <f>(J348-O348)/J348*100</f>
        <v>44.444444444444443</v>
      </c>
      <c r="Q348" t="str">
        <f>"update entityscore set admitted=" &amp; O348 &amp; " ,vacancy=" &amp; J348 &amp; " where entityid = (select id from entity where name like '" &amp; I348 &amp; "') and year=2015;"</f>
        <v>update entityscore set admitted=100 ,vacancy=180 where entityid = (select id from entity where name like '鳳溪第一小學') and year=2015;</v>
      </c>
      <c r="R348" t="str">
        <f>"update entity set admitted=" &amp; O348 &amp; " ,vacancy=" &amp; J348 &amp; " where name = '" &amp; I348 &amp; "';"</f>
        <v>update entity set admitted=100 ,vacancy=180 where name = '鳳溪第一小學';</v>
      </c>
    </row>
    <row r="349" spans="1:18">
      <c r="A349" s="2">
        <v>8009</v>
      </c>
      <c r="B349" s="9" t="s">
        <v>433</v>
      </c>
      <c r="C349" s="9" t="s">
        <v>1310</v>
      </c>
      <c r="D349" s="3">
        <v>18</v>
      </c>
      <c r="E349" t="str">
        <f>VLOOKUP(C349, 自行Original!$A$1:$C$455, 1, FALSE)</f>
        <v>東莞學校</v>
      </c>
      <c r="F349">
        <f>VLOOKUP(C349, 自行Original!$A$1:$C$455, 3, FALSE)</f>
        <v>25</v>
      </c>
      <c r="H349" t="str">
        <f>LEFT(A349, 2)</f>
        <v>80</v>
      </c>
      <c r="I349" t="str">
        <f>C349</f>
        <v>東莞學校</v>
      </c>
      <c r="J349">
        <f>IF(F349*2/5=CEILING(F349*2/5, 1), F349*2, F349*2-1)</f>
        <v>50</v>
      </c>
      <c r="K349">
        <f>D349</f>
        <v>18</v>
      </c>
      <c r="L349">
        <f>VLOOKUP(A349, 借位!$A$1:$D$50, 4, FALSE)</f>
        <v>30</v>
      </c>
      <c r="M349">
        <v>30</v>
      </c>
      <c r="N349" t="b">
        <f>IF(J349&gt;(K349+M349), TRUE, 0)</f>
        <v>1</v>
      </c>
      <c r="O349">
        <f>K349+M349</f>
        <v>48</v>
      </c>
      <c r="P349" s="24">
        <f>(J349-O349)/J349*100</f>
        <v>4</v>
      </c>
      <c r="Q349" t="str">
        <f>"update entityscore set admitted=" &amp; O349 &amp; " ,vacancy=" &amp; J349 &amp; " where entityid = (select id from entity where name like '" &amp; I349 &amp; "') and year=2015;"</f>
        <v>update entityscore set admitted=48 ,vacancy=50 where entityid = (select id from entity where name like '東莞學校') and year=2015;</v>
      </c>
      <c r="R349" t="str">
        <f>"update entity set admitted=" &amp; O349 &amp; " ,vacancy=" &amp; J349 &amp; " where name = '" &amp; I349 &amp; "';"</f>
        <v>update entity set admitted=48 ,vacancy=50 where name = '東莞學校';</v>
      </c>
    </row>
    <row r="350" spans="1:18" ht="22.5">
      <c r="A350" s="2">
        <v>8105</v>
      </c>
      <c r="B350" s="6" t="s">
        <v>443</v>
      </c>
      <c r="C350" s="6" t="s">
        <v>1323</v>
      </c>
      <c r="D350" s="3">
        <v>22</v>
      </c>
      <c r="E350" t="str">
        <f>VLOOKUP(C350, 自行Original!$A$1:$C$455, 1, FALSE)</f>
        <v>寶血會培靈學校</v>
      </c>
      <c r="F350">
        <f>VLOOKUP(C350, 自行Original!$A$1:$C$455, 3, FALSE)</f>
        <v>38</v>
      </c>
      <c r="H350" t="str">
        <f>LEFT(A350, 2)</f>
        <v>81</v>
      </c>
      <c r="I350" t="str">
        <f>C350</f>
        <v>寶血會培靈學校</v>
      </c>
      <c r="J350">
        <f>IF(F350*2/5=CEILING(F350*2/5, 1), F350*2, F350*2-1)</f>
        <v>75</v>
      </c>
      <c r="K350">
        <f>D350</f>
        <v>22</v>
      </c>
      <c r="L350" t="e">
        <f>VLOOKUP(A350, 借位!$A$1:$D$50, 4, FALSE)</f>
        <v>#N/A</v>
      </c>
      <c r="M350">
        <v>0</v>
      </c>
      <c r="N350" t="b">
        <f>IF(J350&gt;(K350+M350), TRUE, 0)</f>
        <v>1</v>
      </c>
      <c r="O350">
        <f>K350+M350</f>
        <v>22</v>
      </c>
      <c r="P350" s="24">
        <f>(J350-O350)/J350*100</f>
        <v>70.666666666666671</v>
      </c>
      <c r="Q350" t="str">
        <f>"update entityscore set admitted=" &amp; O350 &amp; " ,vacancy=" &amp; J350 &amp; " where entityid = (select id from entity where name like '" &amp; I350 &amp; "') and year=2015;"</f>
        <v>update entityscore set admitted=22 ,vacancy=75 where entityid = (select id from entity where name like '寶血會培靈學校') and year=2015;</v>
      </c>
      <c r="R350" t="str">
        <f>"update entity set admitted=" &amp; O350 &amp; " ,vacancy=" &amp; J350 &amp; " where name = '" &amp; I350 &amp; "';"</f>
        <v>update entity set admitted=22 ,vacancy=75 where name = '寶血會培靈學校';</v>
      </c>
    </row>
    <row r="351" spans="1:18" ht="22.5">
      <c r="A351" s="2">
        <v>8109</v>
      </c>
      <c r="B351" s="6" t="s">
        <v>447</v>
      </c>
      <c r="C351" s="6" t="s">
        <v>1325</v>
      </c>
      <c r="D351" s="3">
        <v>33</v>
      </c>
      <c r="E351" t="str">
        <f>VLOOKUP(C351, 自行Original!$A$1:$C$455, 1, FALSE)</f>
        <v>五旬節靳茂生小學</v>
      </c>
      <c r="F351">
        <f>VLOOKUP(C351, 自行Original!$A$1:$C$455, 3, FALSE)</f>
        <v>50</v>
      </c>
      <c r="H351" t="str">
        <f>LEFT(A351, 2)</f>
        <v>81</v>
      </c>
      <c r="I351" t="str">
        <f>C351</f>
        <v>五旬節靳茂生小學</v>
      </c>
      <c r="J351">
        <f>IF(F351*2/5=CEILING(F351*2/5, 1), F351*2, F351*2-1)</f>
        <v>100</v>
      </c>
      <c r="K351">
        <f>D351</f>
        <v>33</v>
      </c>
      <c r="L351" t="e">
        <f>VLOOKUP(A351, 借位!$A$1:$D$50, 4, FALSE)</f>
        <v>#N/A</v>
      </c>
      <c r="M351">
        <v>0</v>
      </c>
      <c r="N351" t="b">
        <f>IF(J351&gt;(K351+M351), TRUE, 0)</f>
        <v>1</v>
      </c>
      <c r="O351">
        <f>K351+M351</f>
        <v>33</v>
      </c>
      <c r="P351" s="24">
        <f>(J351-O351)/J351*100</f>
        <v>67</v>
      </c>
      <c r="Q351" t="str">
        <f>"update entityscore set admitted=" &amp; O351 &amp; " ,vacancy=" &amp; J351 &amp; " where entityid = (select id from entity where name like '" &amp; I351 &amp; "') and year=2015;"</f>
        <v>update entityscore set admitted=33 ,vacancy=100 where entityid = (select id from entity where name like '五旬節靳茂生小學') and year=2015;</v>
      </c>
      <c r="R351" t="str">
        <f>"update entity set admitted=" &amp; O351 &amp; " ,vacancy=" &amp; J351 &amp; " where name = '" &amp; I351 &amp; "';"</f>
        <v>update entity set admitted=33 ,vacancy=100 where name = '五旬節靳茂生小學';</v>
      </c>
    </row>
    <row r="352" spans="1:18" ht="22.5">
      <c r="A352" s="2">
        <v>8111</v>
      </c>
      <c r="B352" s="6" t="s">
        <v>449</v>
      </c>
      <c r="C352" s="6" t="s">
        <v>1332</v>
      </c>
      <c r="D352" s="3">
        <v>40</v>
      </c>
      <c r="E352" t="str">
        <f>VLOOKUP(C352, 自行Original!$A$1:$C$455, 1, FALSE)</f>
        <v>聖公會嘉福榮真小學</v>
      </c>
      <c r="F352">
        <f>VLOOKUP(C352, 自行Original!$A$1:$C$455, 3, FALSE)</f>
        <v>60</v>
      </c>
      <c r="H352" t="str">
        <f>LEFT(A352, 2)</f>
        <v>81</v>
      </c>
      <c r="I352" t="str">
        <f>C352</f>
        <v>聖公會嘉福榮真小學</v>
      </c>
      <c r="J352">
        <f>IF(F352*2/5=CEILING(F352*2/5, 1), F352*2, F352*2-1)</f>
        <v>120</v>
      </c>
      <c r="K352">
        <f>D352</f>
        <v>40</v>
      </c>
      <c r="L352" t="e">
        <f>VLOOKUP(A352, 借位!$A$1:$D$50, 4, FALSE)</f>
        <v>#N/A</v>
      </c>
      <c r="M352">
        <v>0</v>
      </c>
      <c r="N352" t="b">
        <f>IF(J352&gt;(K352+M352), TRUE, 0)</f>
        <v>1</v>
      </c>
      <c r="O352">
        <f>K352+M352</f>
        <v>40</v>
      </c>
      <c r="P352" s="24">
        <f>(J352-O352)/J352*100</f>
        <v>66.666666666666657</v>
      </c>
      <c r="Q352" t="str">
        <f>"update entityscore set admitted=" &amp; O352 &amp; " ,vacancy=" &amp; J352 &amp; " where entityid = (select id from entity where name like '" &amp; I352 &amp; "') and year=2015;"</f>
        <v>update entityscore set admitted=40 ,vacancy=120 where entityid = (select id from entity where name like '聖公會嘉福榮真小學') and year=2015;</v>
      </c>
      <c r="R352" t="str">
        <f>"update entity set admitted=" &amp; O352 &amp; " ,vacancy=" &amp; J352 &amp; " where name = '" &amp; I352 &amp; "';"</f>
        <v>update entity set admitted=40 ,vacancy=120 where name = '聖公會嘉福榮真小學';</v>
      </c>
    </row>
    <row r="353" spans="1:18" ht="22.5">
      <c r="A353" s="2">
        <v>8108</v>
      </c>
      <c r="B353" s="6" t="s">
        <v>446</v>
      </c>
      <c r="C353" s="6" t="s">
        <v>1330</v>
      </c>
      <c r="D353" s="3">
        <v>19</v>
      </c>
      <c r="E353" t="str">
        <f>VLOOKUP(C353, 自行Original!$A$1:$C$455, 1, FALSE)</f>
        <v>打鼓嶺嶺英公立學校</v>
      </c>
      <c r="F353">
        <f>VLOOKUP(C353, 自行Original!$A$1:$C$455, 3, FALSE)</f>
        <v>25</v>
      </c>
      <c r="H353" t="str">
        <f>LEFT(A353, 2)</f>
        <v>81</v>
      </c>
      <c r="I353" t="str">
        <f>C353</f>
        <v>打鼓嶺嶺英公立學校</v>
      </c>
      <c r="J353">
        <f>IF(F353*2/5=CEILING(F353*2/5, 1), F353*2, F353*2-1)</f>
        <v>50</v>
      </c>
      <c r="K353">
        <f>D353</f>
        <v>19</v>
      </c>
      <c r="L353" t="e">
        <f>VLOOKUP(A353, 借位!$A$1:$D$50, 4, FALSE)</f>
        <v>#N/A</v>
      </c>
      <c r="M353">
        <v>0</v>
      </c>
      <c r="N353" t="b">
        <f>IF(J353&gt;(K353+M353), TRUE, 0)</f>
        <v>1</v>
      </c>
      <c r="O353">
        <f>K353+M353</f>
        <v>19</v>
      </c>
      <c r="P353" s="24">
        <f>(J353-O353)/J353*100</f>
        <v>62</v>
      </c>
      <c r="Q353" t="str">
        <f>"update entityscore set admitted=" &amp; O353 &amp; " ,vacancy=" &amp; J353 &amp; " where entityid = (select id from entity where name like '" &amp; I353 &amp; "') and year=2015;"</f>
        <v>update entityscore set admitted=19 ,vacancy=50 where entityid = (select id from entity where name like '打鼓嶺嶺英公立學校') and year=2015;</v>
      </c>
      <c r="R353" t="str">
        <f>"update entity set admitted=" &amp; O353 &amp; " ,vacancy=" &amp; J353 &amp; " where name = '" &amp; I353 &amp; "';"</f>
        <v>update entity set admitted=19 ,vacancy=50 where name = '打鼓嶺嶺英公立學校';</v>
      </c>
    </row>
    <row r="354" spans="1:18" ht="22.5">
      <c r="A354" s="2">
        <v>8110</v>
      </c>
      <c r="B354" s="6" t="s">
        <v>448</v>
      </c>
      <c r="C354" s="6" t="s">
        <v>1331</v>
      </c>
      <c r="D354" s="3">
        <v>48</v>
      </c>
      <c r="E354" t="str">
        <f>VLOOKUP(C354, 自行Original!$A$1:$C$455, 1, FALSE)</f>
        <v>五旬節于良發小學</v>
      </c>
      <c r="F354">
        <f>VLOOKUP(C354, 自行Original!$A$1:$C$455, 3, FALSE)</f>
        <v>63</v>
      </c>
      <c r="H354" t="str">
        <f>LEFT(A354, 2)</f>
        <v>81</v>
      </c>
      <c r="I354" t="str">
        <f>C354</f>
        <v>五旬節于良發小學</v>
      </c>
      <c r="J354">
        <f>IF(F354*2/5=CEILING(F354*2/5, 1), F354*2, F354*2-1)</f>
        <v>125</v>
      </c>
      <c r="K354">
        <f>D354</f>
        <v>48</v>
      </c>
      <c r="L354" t="e">
        <f>VLOOKUP(A354, 借位!$A$1:$D$50, 4, FALSE)</f>
        <v>#N/A</v>
      </c>
      <c r="M354">
        <v>0</v>
      </c>
      <c r="N354" t="b">
        <f>IF(J354&gt;(K354+M354), TRUE, 0)</f>
        <v>1</v>
      </c>
      <c r="O354">
        <f>K354+M354</f>
        <v>48</v>
      </c>
      <c r="P354" s="24">
        <f>(J354-O354)/J354*100</f>
        <v>61.6</v>
      </c>
      <c r="Q354" t="str">
        <f>"update entityscore set admitted=" &amp; O354 &amp; " ,vacancy=" &amp; J354 &amp; " where entityid = (select id from entity where name like '" &amp; I354 &amp; "') and year=2015;"</f>
        <v>update entityscore set admitted=48 ,vacancy=125 where entityid = (select id from entity where name like '五旬節于良發小學') and year=2015;</v>
      </c>
      <c r="R354" t="str">
        <f>"update entity set admitted=" &amp; O354 &amp; " ,vacancy=" &amp; J354 &amp; " where name = '" &amp; I354 &amp; "';"</f>
        <v>update entity set admitted=48 ,vacancy=125 where name = '五旬節于良發小學';</v>
      </c>
    </row>
    <row r="355" spans="1:18" ht="21.75">
      <c r="A355" s="2">
        <v>8102</v>
      </c>
      <c r="B355" s="6" t="s">
        <v>440</v>
      </c>
      <c r="C355" s="6" t="s">
        <v>994</v>
      </c>
      <c r="D355" s="3">
        <v>24</v>
      </c>
      <c r="E355" t="str">
        <f>VLOOKUP(C355, 自行Original!$A$1:$C$455, 1, FALSE)</f>
        <v xml:space="preserve">粉嶺公立學校
</v>
      </c>
      <c r="F355">
        <f>VLOOKUP(C355, 自行Original!$A$1:$C$455, 3, FALSE)</f>
        <v>30</v>
      </c>
      <c r="H355" t="str">
        <f>LEFT(A355, 2)</f>
        <v>81</v>
      </c>
      <c r="I355" t="str">
        <f>C355</f>
        <v xml:space="preserve">粉嶺公立學校
</v>
      </c>
      <c r="J355">
        <f>IF(F355*2/5=CEILING(F355*2/5, 1), F355*2, F355*2-1)</f>
        <v>60</v>
      </c>
      <c r="K355">
        <f>D355</f>
        <v>24</v>
      </c>
      <c r="L355" t="e">
        <f>VLOOKUP(A355, 借位!$A$1:$D$50, 4, FALSE)</f>
        <v>#N/A</v>
      </c>
      <c r="M355">
        <v>0</v>
      </c>
      <c r="N355" t="b">
        <f>IF(J355&gt;(K355+M355), TRUE, 0)</f>
        <v>1</v>
      </c>
      <c r="O355">
        <f>K355+M355</f>
        <v>24</v>
      </c>
      <c r="P355" s="24">
        <f>(J355-O355)/J355*100</f>
        <v>60</v>
      </c>
      <c r="Q355" t="str">
        <f>"update entityscore set admitted=" &amp; O355 &amp; " ,vacancy=" &amp; J355 &amp; " where entityid = (select id from entity where name like '" &amp; I355 &amp; "') and year=2015;"</f>
        <v>update entityscore set admitted=24 ,vacancy=60 where entityid = (select id from entity where name like '粉嶺公立學校
') and year=2015;</v>
      </c>
      <c r="R355" t="str">
        <f>"update entity set admitted=" &amp; O355 &amp; " ,vacancy=" &amp; J355 &amp; " where name = '" &amp; I355 &amp; "';"</f>
        <v>update entity set admitted=24 ,vacancy=60 where name = '粉嶺公立學校
';</v>
      </c>
    </row>
    <row r="356" spans="1:18" ht="22.5">
      <c r="A356" s="2">
        <v>8104</v>
      </c>
      <c r="B356" s="6" t="s">
        <v>442</v>
      </c>
      <c r="C356" s="6" t="s">
        <v>1324</v>
      </c>
      <c r="D356" s="3">
        <v>36</v>
      </c>
      <c r="E356" t="str">
        <f>VLOOKUP(C356, 自行Original!$A$1:$C$455, 1, FALSE)</f>
        <v>上水宣道小學</v>
      </c>
      <c r="F356">
        <f>VLOOKUP(C356, 自行Original!$A$1:$C$455, 3, FALSE)</f>
        <v>45</v>
      </c>
      <c r="H356" t="str">
        <f>LEFT(A356, 2)</f>
        <v>81</v>
      </c>
      <c r="I356" t="str">
        <f>C356</f>
        <v>上水宣道小學</v>
      </c>
      <c r="J356">
        <f>IF(F356*2/5=CEILING(F356*2/5, 1), F356*2, F356*2-1)</f>
        <v>90</v>
      </c>
      <c r="K356">
        <f>D356</f>
        <v>36</v>
      </c>
      <c r="L356" t="e">
        <f>VLOOKUP(A356, 借位!$A$1:$D$50, 4, FALSE)</f>
        <v>#N/A</v>
      </c>
      <c r="M356">
        <v>0</v>
      </c>
      <c r="N356" t="b">
        <f>IF(J356&gt;(K356+M356), TRUE, 0)</f>
        <v>1</v>
      </c>
      <c r="O356">
        <f>K356+M356</f>
        <v>36</v>
      </c>
      <c r="P356" s="24">
        <f>(J356-O356)/J356*100</f>
        <v>60</v>
      </c>
      <c r="Q356" t="str">
        <f>"update entityscore set admitted=" &amp; O356 &amp; " ,vacancy=" &amp; J356 &amp; " where entityid = (select id from entity where name like '" &amp; I356 &amp; "') and year=2015;"</f>
        <v>update entityscore set admitted=36 ,vacancy=90 where entityid = (select id from entity where name like '上水宣道小學') and year=2015;</v>
      </c>
      <c r="R356" t="str">
        <f>"update entity set admitted=" &amp; O356 &amp; " ,vacancy=" &amp; J356 &amp; " where name = '" &amp; I356 &amp; "';"</f>
        <v>update entity set admitted=36 ,vacancy=90 where name = '上水宣道小學';</v>
      </c>
    </row>
    <row r="357" spans="1:18" ht="33.75">
      <c r="A357" s="2">
        <v>8101</v>
      </c>
      <c r="B357" s="6" t="s">
        <v>439</v>
      </c>
      <c r="C357" s="6" t="s">
        <v>1326</v>
      </c>
      <c r="D357" s="3">
        <v>52</v>
      </c>
      <c r="E357" t="str">
        <f>VLOOKUP(C357, 自行Original!$A$1:$C$455, 1, FALSE)</f>
        <v>香海正覺蓮社佛教正覺蓮社學校</v>
      </c>
      <c r="F357">
        <f>VLOOKUP(C357, 自行Original!$A$1:$C$455, 3, FALSE)</f>
        <v>63</v>
      </c>
      <c r="H357" t="str">
        <f>LEFT(A357, 2)</f>
        <v>81</v>
      </c>
      <c r="I357" t="str">
        <f>C357</f>
        <v>香海正覺蓮社佛教正覺蓮社學校</v>
      </c>
      <c r="J357">
        <f>IF(F357*2/5=CEILING(F357*2/5, 1), F357*2, F357*2-1)</f>
        <v>125</v>
      </c>
      <c r="K357">
        <f>D357</f>
        <v>52</v>
      </c>
      <c r="L357" t="e">
        <f>VLOOKUP(A357, 借位!$A$1:$D$50, 4, FALSE)</f>
        <v>#N/A</v>
      </c>
      <c r="M357">
        <v>0</v>
      </c>
      <c r="N357" t="b">
        <f>IF(J357&gt;(K357+M357), TRUE, 0)</f>
        <v>1</v>
      </c>
      <c r="O357">
        <f>K357+M357</f>
        <v>52</v>
      </c>
      <c r="P357" s="24">
        <f>(J357-O357)/J357*100</f>
        <v>58.4</v>
      </c>
      <c r="Q357" t="str">
        <f>"update entityscore set admitted=" &amp; O357 &amp; " ,vacancy=" &amp; J357 &amp; " where entityid = (select id from entity where name like '" &amp; I357 &amp; "') and year=2015;"</f>
        <v>update entityscore set admitted=52 ,vacancy=125 where entityid = (select id from entity where name like '香海正覺蓮社佛教正覺蓮社學校') and year=2015;</v>
      </c>
      <c r="R357" t="str">
        <f>"update entity set admitted=" &amp; O357 &amp; " ,vacancy=" &amp; J357 &amp; " where name = '" &amp; I357 &amp; "';"</f>
        <v>update entity set admitted=52 ,vacancy=125 where name = '香海正覺蓮社佛教正覺蓮社學校';</v>
      </c>
    </row>
    <row r="358" spans="1:18" ht="22.5">
      <c r="A358" s="2">
        <v>8103</v>
      </c>
      <c r="B358" s="6" t="s">
        <v>441</v>
      </c>
      <c r="C358" s="6" t="s">
        <v>1329</v>
      </c>
      <c r="D358" s="3">
        <v>42</v>
      </c>
      <c r="E358" t="str">
        <f>VLOOKUP(C358, 自行Original!$A$1:$C$455, 1, FALSE)</f>
        <v>粉嶺官立小學</v>
      </c>
      <c r="F358">
        <f>VLOOKUP(C358, 自行Original!$A$1:$C$455, 3, FALSE)</f>
        <v>50</v>
      </c>
      <c r="H358" t="str">
        <f>LEFT(A358, 2)</f>
        <v>81</v>
      </c>
      <c r="I358" t="str">
        <f>C358</f>
        <v>粉嶺官立小學</v>
      </c>
      <c r="J358">
        <f>IF(F358*2/5=CEILING(F358*2/5, 1), F358*2, F358*2-1)</f>
        <v>100</v>
      </c>
      <c r="K358">
        <f>D358</f>
        <v>42</v>
      </c>
      <c r="L358" t="e">
        <f>VLOOKUP(A358, 借位!$A$1:$D$50, 4, FALSE)</f>
        <v>#N/A</v>
      </c>
      <c r="M358">
        <v>0</v>
      </c>
      <c r="N358" t="b">
        <f>IF(J358&gt;(K358+M358), TRUE, 0)</f>
        <v>1</v>
      </c>
      <c r="O358">
        <f>K358+M358</f>
        <v>42</v>
      </c>
      <c r="P358" s="24">
        <f>(J358-O358)/J358*100</f>
        <v>57.999999999999993</v>
      </c>
      <c r="Q358" t="str">
        <f>"update entityscore set admitted=" &amp; O358 &amp; " ,vacancy=" &amp; J358 &amp; " where entityid = (select id from entity where name like '" &amp; I358 &amp; "') and year=2015;"</f>
        <v>update entityscore set admitted=42 ,vacancy=100 where entityid = (select id from entity where name like '粉嶺官立小學') and year=2015;</v>
      </c>
      <c r="R358" t="str">
        <f>"update entity set admitted=" &amp; O358 &amp; " ,vacancy=" &amp; J358 &amp; " where name = '" &amp; I358 &amp; "';"</f>
        <v>update entity set admitted=42 ,vacancy=100 where name = '粉嶺官立小學';</v>
      </c>
    </row>
    <row r="359" spans="1:18" ht="33.75">
      <c r="A359" s="2">
        <v>8112</v>
      </c>
      <c r="B359" s="6" t="s">
        <v>450</v>
      </c>
      <c r="C359" s="6" t="s">
        <v>1333</v>
      </c>
      <c r="D359" s="3">
        <v>42</v>
      </c>
      <c r="E359" t="str">
        <f>VLOOKUP(C359, 自行Original!$A$1:$C$455, 1, FALSE)</f>
        <v>基督教粉嶺神召會小學</v>
      </c>
      <c r="F359">
        <f>VLOOKUP(C359, 自行Original!$A$1:$C$455, 3, FALSE)</f>
        <v>50</v>
      </c>
      <c r="H359" t="str">
        <f>LEFT(A359, 2)</f>
        <v>81</v>
      </c>
      <c r="I359" t="str">
        <f>C359</f>
        <v>基督教粉嶺神召會小學</v>
      </c>
      <c r="J359">
        <f>IF(F359*2/5=CEILING(F359*2/5, 1), F359*2, F359*2-1)</f>
        <v>100</v>
      </c>
      <c r="K359">
        <f>D359</f>
        <v>42</v>
      </c>
      <c r="L359" t="e">
        <f>VLOOKUP(A359, 借位!$A$1:$D$50, 4, FALSE)</f>
        <v>#N/A</v>
      </c>
      <c r="M359">
        <v>0</v>
      </c>
      <c r="N359" t="b">
        <f>IF(J359&gt;(K359+M359), TRUE, 0)</f>
        <v>1</v>
      </c>
      <c r="O359">
        <f>K359+M359</f>
        <v>42</v>
      </c>
      <c r="P359" s="24">
        <f>(J359-O359)/J359*100</f>
        <v>57.999999999999993</v>
      </c>
      <c r="Q359" t="str">
        <f>"update entityscore set admitted=" &amp; O359 &amp; " ,vacancy=" &amp; J359 &amp; " where entityid = (select id from entity where name like '" &amp; I359 &amp; "') and year=2015;"</f>
        <v>update entityscore set admitted=42 ,vacancy=100 where entityid = (select id from entity where name like '基督教粉嶺神召會小學') and year=2015;</v>
      </c>
      <c r="R359" t="str">
        <f>"update entity set admitted=" &amp; O359 &amp; " ,vacancy=" &amp; J359 &amp; " where name = '" &amp; I359 &amp; "';"</f>
        <v>update entity set admitted=42 ,vacancy=100 where name = '基督教粉嶺神召會小學';</v>
      </c>
    </row>
    <row r="360" spans="1:18" ht="22.5">
      <c r="A360" s="2">
        <v>8107</v>
      </c>
      <c r="B360" s="6" t="s">
        <v>445</v>
      </c>
      <c r="C360" s="6" t="s">
        <v>1327</v>
      </c>
      <c r="D360" s="3">
        <v>61</v>
      </c>
      <c r="E360" t="str">
        <f>VLOOKUP(C360, 自行Original!$A$1:$C$455, 1, FALSE)</f>
        <v>鳳溪廖潤琛紀念學校</v>
      </c>
      <c r="F360">
        <f>VLOOKUP(C360, 自行Original!$A$1:$C$455, 3, FALSE)</f>
        <v>63</v>
      </c>
      <c r="H360" t="str">
        <f>LEFT(A360, 2)</f>
        <v>81</v>
      </c>
      <c r="I360" t="str">
        <f>C360</f>
        <v>鳳溪廖潤琛紀念學校</v>
      </c>
      <c r="J360">
        <f>IF(F360*2/5=CEILING(F360*2/5, 1), F360*2, F360*2-1)</f>
        <v>125</v>
      </c>
      <c r="K360">
        <f>D360</f>
        <v>61</v>
      </c>
      <c r="L360" t="e">
        <f>VLOOKUP(A360, 借位!$A$1:$D$50, 4, FALSE)</f>
        <v>#N/A</v>
      </c>
      <c r="M360">
        <v>0</v>
      </c>
      <c r="N360" t="b">
        <f>IF(J360&gt;(K360+M360), TRUE, 0)</f>
        <v>1</v>
      </c>
      <c r="O360">
        <f>K360+M360</f>
        <v>61</v>
      </c>
      <c r="P360" s="24">
        <f>(J360-O360)/J360*100</f>
        <v>51.2</v>
      </c>
      <c r="Q360" t="str">
        <f>"update entityscore set admitted=" &amp; O360 &amp; " ,vacancy=" &amp; J360 &amp; " where entityid = (select id from entity where name like '" &amp; I360 &amp; "') and year=2015;"</f>
        <v>update entityscore set admitted=61 ,vacancy=125 where entityid = (select id from entity where name like '鳳溪廖潤琛紀念學校') and year=2015;</v>
      </c>
      <c r="R360" t="str">
        <f>"update entity set admitted=" &amp; O360 &amp; " ,vacancy=" &amp; J360 &amp; " where name = '" &amp; I360 &amp; "';"</f>
        <v>update entity set admitted=61 ,vacancy=125 where name = '鳳溪廖潤琛紀念學校';</v>
      </c>
    </row>
    <row r="361" spans="1:18" ht="22.5">
      <c r="A361" s="2">
        <v>8106</v>
      </c>
      <c r="B361" s="6" t="s">
        <v>444</v>
      </c>
      <c r="C361" s="6" t="s">
        <v>1328</v>
      </c>
      <c r="D361" s="3">
        <v>74</v>
      </c>
      <c r="E361" t="str">
        <f>VLOOKUP(C361, 自行Original!$A$1:$C$455, 1, FALSE)</f>
        <v>方樹福堂基金方樹泉小學</v>
      </c>
      <c r="F361">
        <f>VLOOKUP(C361, 自行Original!$A$1:$C$455, 3, FALSE)</f>
        <v>63</v>
      </c>
      <c r="H361" t="str">
        <f>LEFT(A361, 2)</f>
        <v>81</v>
      </c>
      <c r="I361" t="str">
        <f>C361</f>
        <v>方樹福堂基金方樹泉小學</v>
      </c>
      <c r="J361">
        <f>IF(F361*2/5=CEILING(F361*2/5, 1), F361*2, F361*2-1)</f>
        <v>125</v>
      </c>
      <c r="K361">
        <f>D361</f>
        <v>74</v>
      </c>
      <c r="L361" t="e">
        <f>VLOOKUP(A361, 借位!$A$1:$D$50, 4, FALSE)</f>
        <v>#N/A</v>
      </c>
      <c r="M361">
        <v>0</v>
      </c>
      <c r="N361" t="b">
        <f>IF(J361&gt;(K361+M361), TRUE, 0)</f>
        <v>1</v>
      </c>
      <c r="O361">
        <f>K361+M361</f>
        <v>74</v>
      </c>
      <c r="P361" s="24">
        <f>(J361-O361)/J361*100</f>
        <v>40.799999999999997</v>
      </c>
      <c r="Q361" t="str">
        <f>"update entityscore set admitted=" &amp; O361 &amp; " ,vacancy=" &amp; J361 &amp; " where entityid = (select id from entity where name like '" &amp; I361 &amp; "') and year=2015;"</f>
        <v>update entityscore set admitted=74 ,vacancy=125 where entityid = (select id from entity where name like '方樹福堂基金方樹泉小學') and year=2015;</v>
      </c>
      <c r="R361" t="str">
        <f>"update entity set admitted=" &amp; O361 &amp; " ,vacancy=" &amp; J361 &amp; " where name = '" &amp; I361 &amp; "';"</f>
        <v>update entity set admitted=74 ,vacancy=125 where name = '方樹福堂基金方樹泉小學';</v>
      </c>
    </row>
    <row r="362" spans="1:18" ht="22.5">
      <c r="A362" s="2">
        <v>8301</v>
      </c>
      <c r="B362" s="6" t="s">
        <v>453</v>
      </c>
      <c r="C362" s="6" t="s">
        <v>1334</v>
      </c>
      <c r="D362" s="3">
        <v>11</v>
      </c>
      <c r="E362" t="str">
        <f>VLOOKUP(C362, 自行Original!$A$1:$C$455, 1, FALSE)</f>
        <v>山咀公立學校</v>
      </c>
      <c r="F362">
        <f>VLOOKUP(C362, 自行Original!$A$1:$C$455, 3, FALSE)</f>
        <v>25</v>
      </c>
      <c r="H362" t="str">
        <f>LEFT(A362, 2)</f>
        <v>83</v>
      </c>
      <c r="I362" t="str">
        <f>C362</f>
        <v>山咀公立學校</v>
      </c>
      <c r="J362">
        <f>IF(F362*2/5=CEILING(F362*2/5, 1), F362*2, F362*2-1)</f>
        <v>50</v>
      </c>
      <c r="K362">
        <f>D362</f>
        <v>11</v>
      </c>
      <c r="L362" t="e">
        <f>VLOOKUP(A362, 借位!$A$1:$D$50, 4, FALSE)</f>
        <v>#N/A</v>
      </c>
      <c r="M362">
        <v>0</v>
      </c>
      <c r="N362" t="b">
        <f>IF(J362&gt;(K362+M362), TRUE, 0)</f>
        <v>1</v>
      </c>
      <c r="O362">
        <f>K362+M362</f>
        <v>11</v>
      </c>
      <c r="P362" s="24">
        <f>(J362-O362)/J362*100</f>
        <v>78</v>
      </c>
      <c r="Q362" t="str">
        <f>"update entityscore set admitted=" &amp; O362 &amp; " ,vacancy=" &amp; J362 &amp; " where entityid = (select id from entity where name like '" &amp; I362 &amp; "') and year=2015;"</f>
        <v>update entityscore set admitted=11 ,vacancy=50 where entityid = (select id from entity where name like '山咀公立學校') and year=2015;</v>
      </c>
      <c r="R362" t="str">
        <f>"update entity set admitted=" &amp; O362 &amp; " ,vacancy=" &amp; J362 &amp; " where name = '" &amp; I362 &amp; "';"</f>
        <v>update entity set admitted=11 ,vacancy=50 where name = '山咀公立學校';</v>
      </c>
    </row>
    <row r="363" spans="1:18" ht="22.5">
      <c r="A363" s="2">
        <v>8302</v>
      </c>
      <c r="B363" s="6" t="s">
        <v>454</v>
      </c>
      <c r="C363" s="6" t="s">
        <v>1335</v>
      </c>
      <c r="D363" s="3">
        <v>11</v>
      </c>
      <c r="E363" t="str">
        <f>VLOOKUP(C363, 自行Original!$A$1:$C$455, 1, FALSE)</f>
        <v>沙頭角中心小學</v>
      </c>
      <c r="F363">
        <f>VLOOKUP(C363, 自行Original!$A$1:$C$455, 3, FALSE)</f>
        <v>25</v>
      </c>
      <c r="H363" t="str">
        <f>LEFT(A363, 2)</f>
        <v>83</v>
      </c>
      <c r="I363" t="str">
        <f>C363</f>
        <v>沙頭角中心小學</v>
      </c>
      <c r="J363">
        <f>IF(F363*2/5=CEILING(F363*2/5, 1), F363*2, F363*2-1)</f>
        <v>50</v>
      </c>
      <c r="K363">
        <f>D363</f>
        <v>11</v>
      </c>
      <c r="L363" t="e">
        <f>VLOOKUP(A363, 借位!$A$1:$D$50, 4, FALSE)</f>
        <v>#N/A</v>
      </c>
      <c r="M363">
        <v>0</v>
      </c>
      <c r="N363" t="b">
        <f>IF(J363&gt;(K363+M363), TRUE, 0)</f>
        <v>1</v>
      </c>
      <c r="O363">
        <f>K363+M363</f>
        <v>11</v>
      </c>
      <c r="P363" s="24">
        <f>(J363-O363)/J363*100</f>
        <v>78</v>
      </c>
      <c r="Q363" t="str">
        <f>"update entityscore set admitted=" &amp; O363 &amp; " ,vacancy=" &amp; J363 &amp; " where entityid = (select id from entity where name like '" &amp; I363 &amp; "') and year=2015;"</f>
        <v>update entityscore set admitted=11 ,vacancy=50 where entityid = (select id from entity where name like '沙頭角中心小學') and year=2015;</v>
      </c>
      <c r="R363" t="str">
        <f>"update entity set admitted=" &amp; O363 &amp; " ,vacancy=" &amp; J363 &amp; " where name = '" &amp; I363 &amp; "';"</f>
        <v>update entity set admitted=11 ,vacancy=50 where name = '沙頭角中心小學';</v>
      </c>
    </row>
    <row r="364" spans="1:18" ht="22.5">
      <c r="A364" s="2">
        <v>8416</v>
      </c>
      <c r="B364" s="6" t="s">
        <v>470</v>
      </c>
      <c r="C364" s="6" t="s">
        <v>1349</v>
      </c>
      <c r="D364" s="3">
        <v>23</v>
      </c>
      <c r="E364" t="str">
        <f>VLOOKUP(C364, 自行Original!$A$1:$C$455, 1, FALSE)</f>
        <v>香港教育學院賽馬會小學</v>
      </c>
      <c r="F364">
        <f>VLOOKUP(C364, 自行Original!$A$1:$C$455, 3, FALSE)</f>
        <v>38</v>
      </c>
      <c r="H364" t="str">
        <f>LEFT(A364, 2)</f>
        <v>84</v>
      </c>
      <c r="I364" t="str">
        <f>C364</f>
        <v>香港教育學院賽馬會小學</v>
      </c>
      <c r="J364">
        <f>IF(F364*2/5=CEILING(F364*2/5, 1), F364*2, F364*2-1)</f>
        <v>75</v>
      </c>
      <c r="K364">
        <f>D364</f>
        <v>23</v>
      </c>
      <c r="L364" t="e">
        <f>VLOOKUP(A364, 借位!$A$1:$D$50, 4, FALSE)</f>
        <v>#N/A</v>
      </c>
      <c r="M364">
        <v>0</v>
      </c>
      <c r="N364" t="b">
        <f>IF(J364&gt;(K364+M364), TRUE, 0)</f>
        <v>1</v>
      </c>
      <c r="O364">
        <f>K364+M364</f>
        <v>23</v>
      </c>
      <c r="P364" s="24">
        <f>(J364-O364)/J364*100</f>
        <v>69.333333333333343</v>
      </c>
      <c r="Q364" t="str">
        <f>"update entityscore set admitted=" &amp; O364 &amp; " ,vacancy=" &amp; J364 &amp; " where entityid = (select id from entity where name like '" &amp; I364 &amp; "') and year=2015;"</f>
        <v>update entityscore set admitted=23 ,vacancy=75 where entityid = (select id from entity where name like '香港教育學院賽馬會小學') and year=2015;</v>
      </c>
      <c r="R364" t="str">
        <f>"update entity set admitted=" &amp; O364 &amp; " ,vacancy=" &amp; J364 &amp; " where name = '" &amp; I364 &amp; "';"</f>
        <v>update entity set admitted=23 ,vacancy=75 where name = '香港教育學院賽馬會小學';</v>
      </c>
    </row>
    <row r="365" spans="1:18" ht="33.75">
      <c r="A365" s="2">
        <v>8406</v>
      </c>
      <c r="B365" s="6" t="s">
        <v>460</v>
      </c>
      <c r="C365" s="6" t="s">
        <v>1340</v>
      </c>
      <c r="D365" s="3">
        <v>31</v>
      </c>
      <c r="E365" t="str">
        <f>VLOOKUP(C365, 自行Original!$A$1:$C$455, 1, FALSE)</f>
        <v>大埔崇德黃建常紀念學校</v>
      </c>
      <c r="F365">
        <f>VLOOKUP(C365, 自行Original!$A$1:$C$455, 3, FALSE)</f>
        <v>50</v>
      </c>
      <c r="H365" t="str">
        <f>LEFT(A365, 2)</f>
        <v>84</v>
      </c>
      <c r="I365" t="str">
        <f>C365</f>
        <v>大埔崇德黃建常紀念學校</v>
      </c>
      <c r="J365">
        <f>IF(F365*2/5=CEILING(F365*2/5, 1), F365*2, F365*2-1)</f>
        <v>100</v>
      </c>
      <c r="K365">
        <f>D365</f>
        <v>31</v>
      </c>
      <c r="L365" t="e">
        <f>VLOOKUP(A365, 借位!$A$1:$D$50, 4, FALSE)</f>
        <v>#N/A</v>
      </c>
      <c r="M365">
        <v>0</v>
      </c>
      <c r="N365" t="b">
        <f>IF(J365&gt;(K365+M365), TRUE, 0)</f>
        <v>1</v>
      </c>
      <c r="O365">
        <f>K365+M365</f>
        <v>31</v>
      </c>
      <c r="P365" s="24">
        <f>(J365-O365)/J365*100</f>
        <v>69</v>
      </c>
      <c r="Q365" t="str">
        <f>"update entityscore set admitted=" &amp; O365 &amp; " ,vacancy=" &amp; J365 &amp; " where entityid = (select id from entity where name like '" &amp; I365 &amp; "') and year=2015;"</f>
        <v>update entityscore set admitted=31 ,vacancy=100 where entityid = (select id from entity where name like '大埔崇德黃建常紀念學校') and year=2015;</v>
      </c>
      <c r="R365" t="str">
        <f>"update entity set admitted=" &amp; O365 &amp; " ,vacancy=" &amp; J365 &amp; " where name = '" &amp; I365 &amp; "';"</f>
        <v>update entity set admitted=31 ,vacancy=100 where name = '大埔崇德黃建常紀念學校';</v>
      </c>
    </row>
    <row r="366" spans="1:18" ht="33.75">
      <c r="A366" s="2">
        <v>8409</v>
      </c>
      <c r="B366" s="6" t="s">
        <v>463</v>
      </c>
      <c r="C366" s="6" t="s">
        <v>1338</v>
      </c>
      <c r="D366" s="3">
        <v>40</v>
      </c>
      <c r="E366" t="str">
        <f>VLOOKUP(C366, 自行Original!$A$1:$C$455, 1, FALSE)</f>
        <v>聖公會阮鄭夢芹小學</v>
      </c>
      <c r="F366">
        <f>VLOOKUP(C366, 自行Original!$A$1:$C$455, 3, FALSE)</f>
        <v>63</v>
      </c>
      <c r="H366" t="str">
        <f>LEFT(A366, 2)</f>
        <v>84</v>
      </c>
      <c r="I366" t="str">
        <f>C366</f>
        <v>聖公會阮鄭夢芹小學</v>
      </c>
      <c r="J366">
        <f>IF(F366*2/5=CEILING(F366*2/5, 1), F366*2, F366*2-1)</f>
        <v>125</v>
      </c>
      <c r="K366">
        <f>D366</f>
        <v>40</v>
      </c>
      <c r="L366" t="e">
        <f>VLOOKUP(A366, 借位!$A$1:$D$50, 4, FALSE)</f>
        <v>#N/A</v>
      </c>
      <c r="M366">
        <v>0</v>
      </c>
      <c r="N366" t="b">
        <f>IF(J366&gt;(K366+M366), TRUE, 0)</f>
        <v>1</v>
      </c>
      <c r="O366">
        <f>K366+M366</f>
        <v>40</v>
      </c>
      <c r="P366" s="24">
        <f>(J366-O366)/J366*100</f>
        <v>68</v>
      </c>
      <c r="Q366" t="str">
        <f>"update entityscore set admitted=" &amp; O366 &amp; " ,vacancy=" &amp; J366 &amp; " where entityid = (select id from entity where name like '" &amp; I366 &amp; "') and year=2015;"</f>
        <v>update entityscore set admitted=40 ,vacancy=125 where entityid = (select id from entity where name like '聖公會阮鄭夢芹小學') and year=2015;</v>
      </c>
      <c r="R366" t="str">
        <f>"update entity set admitted=" &amp; O366 &amp; " ,vacancy=" &amp; J366 &amp; " where name = '" &amp; I366 &amp; "';"</f>
        <v>update entity set admitted=40 ,vacancy=125 where name = '聖公會阮鄭夢芹小學';</v>
      </c>
    </row>
    <row r="367" spans="1:18" ht="33.75">
      <c r="A367" s="2">
        <v>8413</v>
      </c>
      <c r="B367" s="6" t="s">
        <v>467</v>
      </c>
      <c r="C367" s="6" t="s">
        <v>1351</v>
      </c>
      <c r="D367" s="3">
        <v>44</v>
      </c>
      <c r="E367" t="str">
        <f>VLOOKUP(C367, 自行Original!$A$1:$C$455, 1, FALSE)</f>
        <v>保良局田家炳千禧小學</v>
      </c>
      <c r="F367">
        <f>VLOOKUP(C367, 自行Original!$A$1:$C$455, 3, FALSE)</f>
        <v>63</v>
      </c>
      <c r="H367" t="str">
        <f>LEFT(A367, 2)</f>
        <v>84</v>
      </c>
      <c r="I367" t="str">
        <f>C367</f>
        <v>保良局田家炳千禧小學</v>
      </c>
      <c r="J367">
        <f>IF(F367*2/5=CEILING(F367*2/5, 1), F367*2, F367*2-1)</f>
        <v>125</v>
      </c>
      <c r="K367">
        <f>D367</f>
        <v>44</v>
      </c>
      <c r="L367" t="e">
        <f>VLOOKUP(A367, 借位!$A$1:$D$50, 4, FALSE)</f>
        <v>#N/A</v>
      </c>
      <c r="M367">
        <v>0</v>
      </c>
      <c r="N367" t="b">
        <f>IF(J367&gt;(K367+M367), TRUE, 0)</f>
        <v>1</v>
      </c>
      <c r="O367">
        <f>K367+M367</f>
        <v>44</v>
      </c>
      <c r="P367" s="24">
        <f>(J367-O367)/J367*100</f>
        <v>64.8</v>
      </c>
      <c r="Q367" t="str">
        <f>"update entityscore set admitted=" &amp; O367 &amp; " ,vacancy=" &amp; J367 &amp; " where entityid = (select id from entity where name like '" &amp; I367 &amp; "') and year=2015;"</f>
        <v>update entityscore set admitted=44 ,vacancy=125 where entityid = (select id from entity where name like '保良局田家炳千禧小學') and year=2015;</v>
      </c>
      <c r="R367" t="str">
        <f>"update entity set admitted=" &amp; O367 &amp; " ,vacancy=" &amp; J367 &amp; " where name = '" &amp; I367 &amp; "';"</f>
        <v>update entity set admitted=44 ,vacancy=125 where name = '保良局田家炳千禧小學';</v>
      </c>
    </row>
    <row r="368" spans="1:18" ht="21.75">
      <c r="A368" s="2">
        <v>8407</v>
      </c>
      <c r="B368" s="6" t="s">
        <v>461</v>
      </c>
      <c r="C368" s="6" t="s">
        <v>995</v>
      </c>
      <c r="D368" s="3">
        <v>43</v>
      </c>
      <c r="E368" t="str">
        <f>VLOOKUP(C368, 自行Original!$A$1:$C$455, 1, FALSE)</f>
        <v xml:space="preserve">大埔舊墟公立學校
</v>
      </c>
      <c r="F368">
        <f>VLOOKUP(C368, 自行Original!$A$1:$C$455, 3, FALSE)</f>
        <v>60</v>
      </c>
      <c r="H368" t="str">
        <f>LEFT(A368, 2)</f>
        <v>84</v>
      </c>
      <c r="I368" t="str">
        <f>C368</f>
        <v xml:space="preserve">大埔舊墟公立學校
</v>
      </c>
      <c r="J368">
        <f>IF(F368*2/5=CEILING(F368*2/5, 1), F368*2, F368*2-1)</f>
        <v>120</v>
      </c>
      <c r="K368">
        <f>D368</f>
        <v>43</v>
      </c>
      <c r="L368" t="e">
        <f>VLOOKUP(A368, 借位!$A$1:$D$50, 4, FALSE)</f>
        <v>#N/A</v>
      </c>
      <c r="M368">
        <v>0</v>
      </c>
      <c r="N368" t="b">
        <f>IF(J368&gt;(K368+M368), TRUE, 0)</f>
        <v>1</v>
      </c>
      <c r="O368">
        <f>K368+M368</f>
        <v>43</v>
      </c>
      <c r="P368" s="24">
        <f>(J368-O368)/J368*100</f>
        <v>64.166666666666671</v>
      </c>
      <c r="Q368" t="str">
        <f>"update entityscore set admitted=" &amp; O368 &amp; " ,vacancy=" &amp; J368 &amp; " where entityid = (select id from entity where name like '" &amp; I368 &amp; "') and year=2015;"</f>
        <v>update entityscore set admitted=43 ,vacancy=120 where entityid = (select id from entity where name like '大埔舊墟公立學校
') and year=2015;</v>
      </c>
      <c r="R368" t="str">
        <f>"update entity set admitted=" &amp; O368 &amp; " ,vacancy=" &amp; J368 &amp; " where name = '" &amp; I368 &amp; "';"</f>
        <v>update entity set admitted=43 ,vacancy=120 where name = '大埔舊墟公立學校
';</v>
      </c>
    </row>
    <row r="369" spans="1:18" ht="33.75">
      <c r="A369" s="2">
        <v>8410</v>
      </c>
      <c r="B369" s="6" t="s">
        <v>464</v>
      </c>
      <c r="C369" s="6" t="s">
        <v>1342</v>
      </c>
      <c r="D369" s="3">
        <v>37</v>
      </c>
      <c r="E369" t="str">
        <f>VLOOKUP(C369, 自行Original!$A$1:$C$455, 1, FALSE)</f>
        <v>港九街坊婦女會孫方中小學</v>
      </c>
      <c r="F369">
        <f>VLOOKUP(C369, 自行Original!$A$1:$C$455, 3, FALSE)</f>
        <v>50</v>
      </c>
      <c r="H369" t="str">
        <f>LEFT(A369, 2)</f>
        <v>84</v>
      </c>
      <c r="I369" t="str">
        <f>C369</f>
        <v>港九街坊婦女會孫方中小學</v>
      </c>
      <c r="J369">
        <f>IF(F369*2/5=CEILING(F369*2/5, 1), F369*2, F369*2-1)</f>
        <v>100</v>
      </c>
      <c r="K369">
        <f>D369</f>
        <v>37</v>
      </c>
      <c r="L369" t="e">
        <f>VLOOKUP(A369, 借位!$A$1:$D$50, 4, FALSE)</f>
        <v>#N/A</v>
      </c>
      <c r="M369">
        <v>0</v>
      </c>
      <c r="N369" t="b">
        <f>IF(J369&gt;(K369+M369), TRUE, 0)</f>
        <v>1</v>
      </c>
      <c r="O369">
        <f>K369+M369</f>
        <v>37</v>
      </c>
      <c r="P369" s="24">
        <f>(J369-O369)/J369*100</f>
        <v>63</v>
      </c>
      <c r="Q369" t="str">
        <f>"update entityscore set admitted=" &amp; O369 &amp; " ,vacancy=" &amp; J369 &amp; " where entityid = (select id from entity where name like '" &amp; I369 &amp; "') and year=2015;"</f>
        <v>update entityscore set admitted=37 ,vacancy=100 where entityid = (select id from entity where name like '港九街坊婦女會孫方中小學') and year=2015;</v>
      </c>
      <c r="R369" t="str">
        <f>"update entity set admitted=" &amp; O369 &amp; " ,vacancy=" &amp; J369 &amp; " where name = '" &amp; I369 &amp; "';"</f>
        <v>update entity set admitted=37 ,vacancy=100 where name = '港九街坊婦女會孫方中小學';</v>
      </c>
    </row>
    <row r="370" spans="1:18" ht="33.75">
      <c r="A370" s="2">
        <v>8418</v>
      </c>
      <c r="B370" s="6" t="s">
        <v>472</v>
      </c>
      <c r="C370" s="6" t="s">
        <v>1352</v>
      </c>
      <c r="D370" s="3">
        <v>37</v>
      </c>
      <c r="E370" t="str">
        <f>VLOOKUP(C370, 自行Original!$A$1:$C$455, 1, FALSE)</f>
        <v>聖公會阮鄭夢芹銀禧小學</v>
      </c>
      <c r="F370">
        <f>VLOOKUP(C370, 自行Original!$A$1:$C$455, 3, FALSE)</f>
        <v>50</v>
      </c>
      <c r="H370" t="str">
        <f>LEFT(A370, 2)</f>
        <v>84</v>
      </c>
      <c r="I370" t="str">
        <f>C370</f>
        <v>聖公會阮鄭夢芹銀禧小學</v>
      </c>
      <c r="J370">
        <f>IF(F370*2/5=CEILING(F370*2/5, 1), F370*2, F370*2-1)</f>
        <v>100</v>
      </c>
      <c r="K370">
        <f>D370</f>
        <v>37</v>
      </c>
      <c r="L370" t="e">
        <f>VLOOKUP(A370, 借位!$A$1:$D$50, 4, FALSE)</f>
        <v>#N/A</v>
      </c>
      <c r="M370">
        <v>0</v>
      </c>
      <c r="N370" t="b">
        <f>IF(J370&gt;(K370+M370), TRUE, 0)</f>
        <v>1</v>
      </c>
      <c r="O370">
        <f>K370+M370</f>
        <v>37</v>
      </c>
      <c r="P370" s="24">
        <f>(J370-O370)/J370*100</f>
        <v>63</v>
      </c>
      <c r="Q370" t="str">
        <f>"update entityscore set admitted=" &amp; O370 &amp; " ,vacancy=" &amp; J370 &amp; " where entityid = (select id from entity where name like '" &amp; I370 &amp; "') and year=2015;"</f>
        <v>update entityscore set admitted=37 ,vacancy=100 where entityid = (select id from entity where name like '聖公會阮鄭夢芹銀禧小學') and year=2015;</v>
      </c>
      <c r="R370" t="str">
        <f>"update entity set admitted=" &amp; O370 &amp; " ,vacancy=" &amp; J370 &amp; " where name = '" &amp; I370 &amp; "';"</f>
        <v>update entity set admitted=37 ,vacancy=100 where name = '聖公會阮鄭夢芹銀禧小學';</v>
      </c>
    </row>
    <row r="371" spans="1:18" ht="22.5">
      <c r="A371" s="2">
        <v>8412</v>
      </c>
      <c r="B371" s="6" t="s">
        <v>466</v>
      </c>
      <c r="C371" s="6" t="s">
        <v>1346</v>
      </c>
      <c r="D371" s="3">
        <v>48</v>
      </c>
      <c r="E371" t="str">
        <f>VLOOKUP(C371, 自行Original!$A$1:$C$455, 1, FALSE)</f>
        <v>大埔循道衛理小學</v>
      </c>
      <c r="F371">
        <f>VLOOKUP(C371, 自行Original!$A$1:$C$455, 3, FALSE)</f>
        <v>63</v>
      </c>
      <c r="H371" t="str">
        <f>LEFT(A371, 2)</f>
        <v>84</v>
      </c>
      <c r="I371" t="str">
        <f>C371</f>
        <v>大埔循道衛理小學</v>
      </c>
      <c r="J371">
        <f>IF(F371*2/5=CEILING(F371*2/5, 1), F371*2, F371*2-1)</f>
        <v>125</v>
      </c>
      <c r="K371">
        <f>D371</f>
        <v>48</v>
      </c>
      <c r="L371" t="e">
        <f>VLOOKUP(A371, 借位!$A$1:$D$50, 4, FALSE)</f>
        <v>#N/A</v>
      </c>
      <c r="M371">
        <v>0</v>
      </c>
      <c r="N371" t="b">
        <f>IF(J371&gt;(K371+M371), TRUE, 0)</f>
        <v>1</v>
      </c>
      <c r="O371">
        <f>K371+M371</f>
        <v>48</v>
      </c>
      <c r="P371" s="24">
        <f>(J371-O371)/J371*100</f>
        <v>61.6</v>
      </c>
      <c r="Q371" t="str">
        <f>"update entityscore set admitted=" &amp; O371 &amp; " ,vacancy=" &amp; J371 &amp; " where entityid = (select id from entity where name like '" &amp; I371 &amp; "') and year=2015;"</f>
        <v>update entityscore set admitted=48 ,vacancy=125 where entityid = (select id from entity where name like '大埔循道衛理小學') and year=2015;</v>
      </c>
      <c r="R371" t="str">
        <f>"update entity set admitted=" &amp; O371 &amp; " ,vacancy=" &amp; J371 &amp; " where name = '" &amp; I371 &amp; "';"</f>
        <v>update entity set admitted=48 ,vacancy=125 where name = '大埔循道衛理小學';</v>
      </c>
    </row>
    <row r="372" spans="1:18" ht="22.5">
      <c r="A372" s="2">
        <v>8415</v>
      </c>
      <c r="B372" s="6" t="s">
        <v>469</v>
      </c>
      <c r="C372" s="6" t="s">
        <v>1348</v>
      </c>
      <c r="D372" s="3">
        <v>48</v>
      </c>
      <c r="E372" t="str">
        <f>VLOOKUP(C372, 自行Original!$A$1:$C$455, 1, FALSE)</f>
        <v>大埔官立小學</v>
      </c>
      <c r="F372">
        <f>VLOOKUP(C372, 自行Original!$A$1:$C$455, 3, FALSE)</f>
        <v>63</v>
      </c>
      <c r="H372" t="str">
        <f>LEFT(A372, 2)</f>
        <v>84</v>
      </c>
      <c r="I372" t="str">
        <f>C372</f>
        <v>大埔官立小學</v>
      </c>
      <c r="J372">
        <f>IF(F372*2/5=CEILING(F372*2/5, 1), F372*2, F372*2-1)</f>
        <v>125</v>
      </c>
      <c r="K372">
        <f>D372</f>
        <v>48</v>
      </c>
      <c r="L372" t="e">
        <f>VLOOKUP(A372, 借位!$A$1:$D$50, 4, FALSE)</f>
        <v>#N/A</v>
      </c>
      <c r="M372">
        <v>0</v>
      </c>
      <c r="N372" t="b">
        <f>IF(J372&gt;(K372+M372), TRUE, 0)</f>
        <v>1</v>
      </c>
      <c r="O372">
        <f>K372+M372</f>
        <v>48</v>
      </c>
      <c r="P372" s="24">
        <f>(J372-O372)/J372*100</f>
        <v>61.6</v>
      </c>
      <c r="Q372" t="str">
        <f>"update entityscore set admitted=" &amp; O372 &amp; " ,vacancy=" &amp; J372 &amp; " where entityid = (select id from entity where name like '" &amp; I372 &amp; "') and year=2015;"</f>
        <v>update entityscore set admitted=48 ,vacancy=125 where entityid = (select id from entity where name like '大埔官立小學') and year=2015;</v>
      </c>
      <c r="R372" t="str">
        <f>"update entity set admitted=" &amp; O372 &amp; " ,vacancy=" &amp; J372 &amp; " where name = '" &amp; I372 &amp; "';"</f>
        <v>update entity set admitted=48 ,vacancy=125 where name = '大埔官立小學';</v>
      </c>
    </row>
    <row r="373" spans="1:18" ht="33.75">
      <c r="A373" s="2">
        <v>8403</v>
      </c>
      <c r="B373" s="6" t="s">
        <v>457</v>
      </c>
      <c r="C373" s="6" t="s">
        <v>1336</v>
      </c>
      <c r="D373" s="3">
        <v>39</v>
      </c>
      <c r="E373" t="str">
        <f>VLOOKUP(C373, 自行Original!$A$1:$C$455, 1, FALSE)</f>
        <v>新界婦孺福利會有限公司梁省德學校</v>
      </c>
      <c r="F373">
        <f>VLOOKUP(C373, 自行Original!$A$1:$C$455, 3, FALSE)</f>
        <v>50</v>
      </c>
      <c r="H373" t="str">
        <f>LEFT(A373, 2)</f>
        <v>84</v>
      </c>
      <c r="I373" t="str">
        <f>C373</f>
        <v>新界婦孺福利會有限公司梁省德學校</v>
      </c>
      <c r="J373">
        <f>IF(F373*2/5=CEILING(F373*2/5, 1), F373*2, F373*2-1)</f>
        <v>100</v>
      </c>
      <c r="K373">
        <f>D373</f>
        <v>39</v>
      </c>
      <c r="L373" t="e">
        <f>VLOOKUP(A373, 借位!$A$1:$D$50, 4, FALSE)</f>
        <v>#N/A</v>
      </c>
      <c r="M373">
        <v>0</v>
      </c>
      <c r="N373" t="b">
        <f>IF(J373&gt;(K373+M373), TRUE, 0)</f>
        <v>1</v>
      </c>
      <c r="O373">
        <f>K373+M373</f>
        <v>39</v>
      </c>
      <c r="P373" s="24">
        <f>(J373-O373)/J373*100</f>
        <v>61</v>
      </c>
      <c r="Q373" t="str">
        <f>"update entityscore set admitted=" &amp; O373 &amp; " ,vacancy=" &amp; J373 &amp; " where entityid = (select id from entity where name like '" &amp; I373 &amp; "') and year=2015;"</f>
        <v>update entityscore set admitted=39 ,vacancy=100 where entityid = (select id from entity where name like '新界婦孺福利會有限公司梁省德學校') and year=2015;</v>
      </c>
      <c r="R373" t="str">
        <f>"update entity set admitted=" &amp; O373 &amp; " ,vacancy=" &amp; J373 &amp; " where name = '" &amp; I373 &amp; "';"</f>
        <v>update entity set admitted=39 ,vacancy=100 where name = '新界婦孺福利會有限公司梁省德學校';</v>
      </c>
    </row>
    <row r="374" spans="1:18" ht="33.75">
      <c r="A374" s="2">
        <v>8404</v>
      </c>
      <c r="B374" s="6" t="s">
        <v>458</v>
      </c>
      <c r="C374" s="6" t="s">
        <v>1341</v>
      </c>
      <c r="D374" s="3">
        <v>39</v>
      </c>
      <c r="E374" t="str">
        <f>VLOOKUP(C374, 自行Original!$A$1:$C$455, 1, FALSE)</f>
        <v>三水同鄉會禤景榮學校</v>
      </c>
      <c r="F374">
        <f>VLOOKUP(C374, 自行Original!$A$1:$C$455, 3, FALSE)</f>
        <v>50</v>
      </c>
      <c r="H374" t="str">
        <f>LEFT(A374, 2)</f>
        <v>84</v>
      </c>
      <c r="I374" t="str">
        <f>C374</f>
        <v>三水同鄉會禤景榮學校</v>
      </c>
      <c r="J374">
        <f>IF(F374*2/5=CEILING(F374*2/5, 1), F374*2, F374*2-1)</f>
        <v>100</v>
      </c>
      <c r="K374">
        <f>D374</f>
        <v>39</v>
      </c>
      <c r="L374" t="e">
        <f>VLOOKUP(A374, 借位!$A$1:$D$50, 4, FALSE)</f>
        <v>#N/A</v>
      </c>
      <c r="M374">
        <v>0</v>
      </c>
      <c r="N374" t="b">
        <f>IF(J374&gt;(K374+M374), TRUE, 0)</f>
        <v>1</v>
      </c>
      <c r="O374">
        <f>K374+M374</f>
        <v>39</v>
      </c>
      <c r="P374" s="24">
        <f>(J374-O374)/J374*100</f>
        <v>61</v>
      </c>
      <c r="Q374" t="str">
        <f>"update entityscore set admitted=" &amp; O374 &amp; " ,vacancy=" &amp; J374 &amp; " where entityid = (select id from entity where name like '" &amp; I374 &amp; "') and year=2015;"</f>
        <v>update entityscore set admitted=39 ,vacancy=100 where entityid = (select id from entity where name like '三水同鄉會禤景榮學校') and year=2015;</v>
      </c>
      <c r="R374" t="str">
        <f>"update entity set admitted=" &amp; O374 &amp; " ,vacancy=" &amp; J374 &amp; " where name = '" &amp; I374 &amp; "';"</f>
        <v>update entity set admitted=39 ,vacancy=100 where name = '三水同鄉會禤景榮學校';</v>
      </c>
    </row>
    <row r="375" spans="1:18" ht="22.5">
      <c r="A375" s="2">
        <v>8408</v>
      </c>
      <c r="B375" s="6" t="s">
        <v>462</v>
      </c>
      <c r="C375" s="6" t="s">
        <v>1345</v>
      </c>
      <c r="D375" s="3">
        <v>39</v>
      </c>
      <c r="E375" t="str">
        <f>VLOOKUP(C375, 自行Original!$A$1:$C$455, 1, FALSE)</f>
        <v>保良局田家炳小學</v>
      </c>
      <c r="F375">
        <f>VLOOKUP(C375, 自行Original!$A$1:$C$455, 3, FALSE)</f>
        <v>50</v>
      </c>
      <c r="H375" t="str">
        <f>LEFT(A375, 2)</f>
        <v>84</v>
      </c>
      <c r="I375" t="str">
        <f>C375</f>
        <v>保良局田家炳小學</v>
      </c>
      <c r="J375">
        <f>IF(F375*2/5=CEILING(F375*2/5, 1), F375*2, F375*2-1)</f>
        <v>100</v>
      </c>
      <c r="K375">
        <f>D375</f>
        <v>39</v>
      </c>
      <c r="L375" t="e">
        <f>VLOOKUP(A375, 借位!$A$1:$D$50, 4, FALSE)</f>
        <v>#N/A</v>
      </c>
      <c r="M375">
        <v>0</v>
      </c>
      <c r="N375" t="b">
        <f>IF(J375&gt;(K375+M375), TRUE, 0)</f>
        <v>1</v>
      </c>
      <c r="O375">
        <f>K375+M375</f>
        <v>39</v>
      </c>
      <c r="P375" s="24">
        <f>(J375-O375)/J375*100</f>
        <v>61</v>
      </c>
      <c r="Q375" t="str">
        <f>"update entityscore set admitted=" &amp; O375 &amp; " ,vacancy=" &amp; J375 &amp; " where entityid = (select id from entity where name like '" &amp; I375 &amp; "') and year=2015;"</f>
        <v>update entityscore set admitted=39 ,vacancy=100 where entityid = (select id from entity where name like '保良局田家炳小學') and year=2015;</v>
      </c>
      <c r="R375" t="str">
        <f>"update entity set admitted=" &amp; O375 &amp; " ,vacancy=" &amp; J375 &amp; " where name = '" &amp; I375 &amp; "';"</f>
        <v>update entity set admitted=39 ,vacancy=100 where name = '保良局田家炳小學';</v>
      </c>
    </row>
    <row r="376" spans="1:18" ht="33.75">
      <c r="A376" s="2">
        <v>8401</v>
      </c>
      <c r="B376" s="6" t="s">
        <v>455</v>
      </c>
      <c r="C376" s="6" t="s">
        <v>1350</v>
      </c>
      <c r="D376" s="3">
        <v>59</v>
      </c>
      <c r="E376" t="str">
        <f>VLOOKUP(C376, 自行Original!$A$1:$C$455, 1, FALSE)</f>
        <v>大埔舊墟公立學校（寶湖道）</v>
      </c>
      <c r="F376">
        <f>VLOOKUP(C376, 自行Original!$A$1:$C$455, 3, FALSE)</f>
        <v>75</v>
      </c>
      <c r="H376" t="str">
        <f>LEFT(A376, 2)</f>
        <v>84</v>
      </c>
      <c r="I376" t="str">
        <f>C376</f>
        <v>大埔舊墟公立學校（寶湖道）</v>
      </c>
      <c r="J376">
        <f>IF(F376*2/5=CEILING(F376*2/5, 1), F376*2, F376*2-1)</f>
        <v>150</v>
      </c>
      <c r="K376">
        <f>D376</f>
        <v>59</v>
      </c>
      <c r="L376" t="e">
        <f>VLOOKUP(A376, 借位!$A$1:$D$50, 4, FALSE)</f>
        <v>#N/A</v>
      </c>
      <c r="M376">
        <v>0</v>
      </c>
      <c r="N376" t="b">
        <f>IF(J376&gt;(K376+M376), TRUE, 0)</f>
        <v>1</v>
      </c>
      <c r="O376">
        <f>K376+M376</f>
        <v>59</v>
      </c>
      <c r="P376" s="24">
        <f>(J376-O376)/J376*100</f>
        <v>60.666666666666671</v>
      </c>
      <c r="Q376" t="str">
        <f>"update entityscore set admitted=" &amp; O376 &amp; " ,vacancy=" &amp; J376 &amp; " where entityid = (select id from entity where name like '" &amp; I376 &amp; "') and year=2015;"</f>
        <v>update entityscore set admitted=59 ,vacancy=150 where entityid = (select id from entity where name like '大埔舊墟公立學校（寶湖道）') and year=2015;</v>
      </c>
      <c r="R376" t="str">
        <f>"update entity set admitted=" &amp; O376 &amp; " ,vacancy=" &amp; J376 &amp; " where name = '" &amp; I376 &amp; "';"</f>
        <v>update entity set admitted=59 ,vacancy=150 where name = '大埔舊墟公立學校（寶湖道）';</v>
      </c>
    </row>
    <row r="377" spans="1:18" ht="33.75">
      <c r="A377" s="2">
        <v>8411</v>
      </c>
      <c r="B377" s="6" t="s">
        <v>465</v>
      </c>
      <c r="C377" s="6" t="s">
        <v>1343</v>
      </c>
      <c r="D377" s="3">
        <v>40</v>
      </c>
      <c r="E377" t="str">
        <f>VLOOKUP(C377, 自行Original!$A$1:$C$455, 1, FALSE)</f>
        <v>林村公立黃福鑾紀念學校</v>
      </c>
      <c r="F377">
        <f>VLOOKUP(C377, 自行Original!$A$1:$C$455, 3, FALSE)</f>
        <v>50</v>
      </c>
      <c r="H377" t="str">
        <f>LEFT(A377, 2)</f>
        <v>84</v>
      </c>
      <c r="I377" t="str">
        <f>C377</f>
        <v>林村公立黃福鑾紀念學校</v>
      </c>
      <c r="J377">
        <f>IF(F377*2/5=CEILING(F377*2/5, 1), F377*2, F377*2-1)</f>
        <v>100</v>
      </c>
      <c r="K377">
        <f>D377</f>
        <v>40</v>
      </c>
      <c r="L377" t="e">
        <f>VLOOKUP(A377, 借位!$A$1:$D$50, 4, FALSE)</f>
        <v>#N/A</v>
      </c>
      <c r="M377">
        <v>0</v>
      </c>
      <c r="N377" t="b">
        <f>IF(J377&gt;(K377+M377), TRUE, 0)</f>
        <v>1</v>
      </c>
      <c r="O377">
        <f>K377+M377</f>
        <v>40</v>
      </c>
      <c r="P377" s="24">
        <f>(J377-O377)/J377*100</f>
        <v>60</v>
      </c>
      <c r="Q377" t="str">
        <f>"update entityscore set admitted=" &amp; O377 &amp; " ,vacancy=" &amp; J377 &amp; " where entityid = (select id from entity where name like '" &amp; I377 &amp; "') and year=2015;"</f>
        <v>update entityscore set admitted=40 ,vacancy=100 where entityid = (select id from entity where name like '林村公立黃福鑾紀念學校') and year=2015;</v>
      </c>
      <c r="R377" t="str">
        <f>"update entity set admitted=" &amp; O377 &amp; " ,vacancy=" &amp; J377 &amp; " where name = '" &amp; I377 &amp; "';"</f>
        <v>update entity set admitted=40 ,vacancy=100 where name = '林村公立黃福鑾紀念學校';</v>
      </c>
    </row>
    <row r="378" spans="1:18" ht="33.75">
      <c r="A378" s="2">
        <v>8417</v>
      </c>
      <c r="B378" s="6" t="s">
        <v>471</v>
      </c>
      <c r="C378" s="6" t="s">
        <v>1344</v>
      </c>
      <c r="D378" s="3">
        <v>40</v>
      </c>
      <c r="E378" t="str">
        <f>VLOOKUP(C378, 自行Original!$A$1:$C$455, 1, FALSE)</f>
        <v>天主教聖母聖心小學</v>
      </c>
      <c r="F378">
        <f>VLOOKUP(C378, 自行Original!$A$1:$C$455, 3, FALSE)</f>
        <v>50</v>
      </c>
      <c r="H378" t="str">
        <f>LEFT(A378, 2)</f>
        <v>84</v>
      </c>
      <c r="I378" t="str">
        <f>C378</f>
        <v>天主教聖母聖心小學</v>
      </c>
      <c r="J378">
        <f>IF(F378*2/5=CEILING(F378*2/5, 1), F378*2, F378*2-1)</f>
        <v>100</v>
      </c>
      <c r="K378">
        <f>D378</f>
        <v>40</v>
      </c>
      <c r="L378" t="e">
        <f>VLOOKUP(A378, 借位!$A$1:$D$50, 4, FALSE)</f>
        <v>#N/A</v>
      </c>
      <c r="M378">
        <v>0</v>
      </c>
      <c r="N378" t="b">
        <f>IF(J378&gt;(K378+M378), TRUE, 0)</f>
        <v>1</v>
      </c>
      <c r="O378">
        <f>K378+M378</f>
        <v>40</v>
      </c>
      <c r="P378" s="24">
        <f>(J378-O378)/J378*100</f>
        <v>60</v>
      </c>
      <c r="Q378" t="str">
        <f>"update entityscore set admitted=" &amp; O378 &amp; " ,vacancy=" &amp; J378 &amp; " where entityid = (select id from entity where name like '" &amp; I378 &amp; "') and year=2015;"</f>
        <v>update entityscore set admitted=40 ,vacancy=100 where entityid = (select id from entity where name like '天主教聖母聖心小學') and year=2015;</v>
      </c>
      <c r="R378" t="str">
        <f>"update entity set admitted=" &amp; O378 &amp; " ,vacancy=" &amp; J378 &amp; " where name = '" &amp; I378 &amp; "';"</f>
        <v>update entity set admitted=40 ,vacancy=100 where name = '天主教聖母聖心小學';</v>
      </c>
    </row>
    <row r="379" spans="1:18" ht="45">
      <c r="A379" s="2">
        <v>8402</v>
      </c>
      <c r="B379" s="6" t="s">
        <v>456</v>
      </c>
      <c r="C379" s="6" t="s">
        <v>1339</v>
      </c>
      <c r="D379" s="3">
        <v>42</v>
      </c>
      <c r="E379" t="str">
        <f>VLOOKUP(C379, 自行Original!$A$1:$C$455, 1, FALSE)</f>
        <v>香港道教聯合會雲泉吳禮和紀念學校</v>
      </c>
      <c r="F379">
        <f>VLOOKUP(C379, 自行Original!$A$1:$C$455, 3, FALSE)</f>
        <v>50</v>
      </c>
      <c r="H379" t="str">
        <f>LEFT(A379, 2)</f>
        <v>84</v>
      </c>
      <c r="I379" t="str">
        <f>C379</f>
        <v>香港道教聯合會雲泉吳禮和紀念學校</v>
      </c>
      <c r="J379">
        <f>IF(F379*2/5=CEILING(F379*2/5, 1), F379*2, F379*2-1)</f>
        <v>100</v>
      </c>
      <c r="K379">
        <f>D379</f>
        <v>42</v>
      </c>
      <c r="L379" t="e">
        <f>VLOOKUP(A379, 借位!$A$1:$D$50, 4, FALSE)</f>
        <v>#N/A</v>
      </c>
      <c r="M379">
        <v>0</v>
      </c>
      <c r="N379" t="b">
        <f>IF(J379&gt;(K379+M379), TRUE, 0)</f>
        <v>1</v>
      </c>
      <c r="O379">
        <f>K379+M379</f>
        <v>42</v>
      </c>
      <c r="P379" s="24">
        <f>(J379-O379)/J379*100</f>
        <v>57.999999999999993</v>
      </c>
      <c r="Q379" t="str">
        <f>"update entityscore set admitted=" &amp; O379 &amp; " ,vacancy=" &amp; J379 &amp; " where entityid = (select id from entity where name like '" &amp; I379 &amp; "') and year=2015;"</f>
        <v>update entityscore set admitted=42 ,vacancy=100 where entityid = (select id from entity where name like '香港道教聯合會雲泉吳禮和紀念學校') and year=2015;</v>
      </c>
      <c r="R379" t="str">
        <f>"update entity set admitted=" &amp; O379 &amp; " ,vacancy=" &amp; J379 &amp; " where name = '" &amp; I379 &amp; "';"</f>
        <v>update entity set admitted=42 ,vacancy=100 where name = '香港道教聯合會雲泉吳禮和紀念學校';</v>
      </c>
    </row>
    <row r="380" spans="1:18" ht="22.5">
      <c r="A380" s="2">
        <v>8405</v>
      </c>
      <c r="B380" s="6" t="s">
        <v>459</v>
      </c>
      <c r="C380" s="6" t="s">
        <v>1337</v>
      </c>
      <c r="D380" s="3">
        <v>50</v>
      </c>
      <c r="E380" t="str">
        <f>VLOOKUP(C380, 自行Original!$A$1:$C$455, 1, FALSE)</f>
        <v>大埔浸信會公立學校</v>
      </c>
      <c r="F380">
        <f>VLOOKUP(C380, 自行Original!$A$1:$C$455, 3, FALSE)</f>
        <v>50</v>
      </c>
      <c r="H380" t="str">
        <f>LEFT(A380, 2)</f>
        <v>84</v>
      </c>
      <c r="I380" t="str">
        <f>C380</f>
        <v>大埔浸信會公立學校</v>
      </c>
      <c r="J380">
        <f>IF(F380*2/5=CEILING(F380*2/5, 1), F380*2, F380*2-1)</f>
        <v>100</v>
      </c>
      <c r="K380">
        <f>D380</f>
        <v>50</v>
      </c>
      <c r="L380" t="e">
        <f>VLOOKUP(A380, 借位!$A$1:$D$50, 4, FALSE)</f>
        <v>#N/A</v>
      </c>
      <c r="M380">
        <v>0</v>
      </c>
      <c r="N380" t="b">
        <f>IF(J380&gt;(K380+M380), TRUE, 0)</f>
        <v>1</v>
      </c>
      <c r="O380">
        <f>K380+M380</f>
        <v>50</v>
      </c>
      <c r="P380" s="24">
        <f>(J380-O380)/J380*100</f>
        <v>50</v>
      </c>
      <c r="Q380" t="str">
        <f>"update entityscore set admitted=" &amp; O380 &amp; " ,vacancy=" &amp; J380 &amp; " where entityid = (select id from entity where name like '" &amp; I380 &amp; "') and year=2015;"</f>
        <v>update entityscore set admitted=50 ,vacancy=100 where entityid = (select id from entity where name like '大埔浸信會公立學校') and year=2015;</v>
      </c>
      <c r="R380" t="str">
        <f>"update entity set admitted=" &amp; O380 &amp; " ,vacancy=" &amp; J380 &amp; " where name = '" &amp; I380 &amp; "';"</f>
        <v>update entity set admitted=50 ,vacancy=100 where name = '大埔浸信會公立學校';</v>
      </c>
    </row>
    <row r="381" spans="1:18" ht="33.75">
      <c r="A381" s="2">
        <v>8414</v>
      </c>
      <c r="B381" s="6" t="s">
        <v>468</v>
      </c>
      <c r="C381" s="6" t="s">
        <v>1347</v>
      </c>
      <c r="D381" s="3">
        <v>51</v>
      </c>
      <c r="E381" t="str">
        <f>VLOOKUP(C381, 自行Original!$A$1:$C$455, 1, FALSE)</f>
        <v>仁濟醫院蔡衍濤小學</v>
      </c>
      <c r="F381">
        <f>VLOOKUP(C381, 自行Original!$A$1:$C$455, 3, FALSE)</f>
        <v>50</v>
      </c>
      <c r="H381" t="str">
        <f>LEFT(A381, 2)</f>
        <v>84</v>
      </c>
      <c r="I381" t="str">
        <f>C381</f>
        <v>仁濟醫院蔡衍濤小學</v>
      </c>
      <c r="J381">
        <f>IF(F381*2/5=CEILING(F381*2/5, 1), F381*2, F381*2-1)</f>
        <v>100</v>
      </c>
      <c r="K381">
        <f>D381</f>
        <v>51</v>
      </c>
      <c r="L381" t="e">
        <f>VLOOKUP(A381, 借位!$A$1:$D$50, 4, FALSE)</f>
        <v>#N/A</v>
      </c>
      <c r="M381">
        <v>0</v>
      </c>
      <c r="N381" t="b">
        <f>IF(J381&gt;(K381+M381), TRUE, 0)</f>
        <v>1</v>
      </c>
      <c r="O381">
        <f>K381+M381</f>
        <v>51</v>
      </c>
      <c r="P381" s="24">
        <f>(J381-O381)/J381*100</f>
        <v>49</v>
      </c>
      <c r="Q381" t="str">
        <f>"update entityscore set admitted=" &amp; O381 &amp; " ,vacancy=" &amp; J381 &amp; " where entityid = (select id from entity where name like '" &amp; I381 &amp; "') and year=2015;"</f>
        <v>update entityscore set admitted=51 ,vacancy=100 where entityid = (select id from entity where name like '仁濟醫院蔡衍濤小學') and year=2015;</v>
      </c>
      <c r="R381" t="str">
        <f>"update entity set admitted=" &amp; O381 &amp; " ,vacancy=" &amp; J381 &amp; " where name = '" &amp; I381 &amp; "';"</f>
        <v>update entity set admitted=51 ,vacancy=100 where name = '仁濟醫院蔡衍濤小學';</v>
      </c>
    </row>
    <row r="382" spans="1:18">
      <c r="A382" s="2">
        <v>8805</v>
      </c>
      <c r="B382" s="9" t="s">
        <v>477</v>
      </c>
      <c r="C382" s="9" t="s">
        <v>1353</v>
      </c>
      <c r="D382" s="3">
        <v>42</v>
      </c>
      <c r="E382" t="str">
        <f>VLOOKUP(C382, 自行Original!$A$1:$C$455, 1, FALSE)</f>
        <v>聖母無玷聖心學校</v>
      </c>
      <c r="F382">
        <f>VLOOKUP(C382, 自行Original!$A$1:$C$455, 3, FALSE)</f>
        <v>60</v>
      </c>
      <c r="H382" t="str">
        <f>LEFT(A382, 2)</f>
        <v>88</v>
      </c>
      <c r="I382" t="str">
        <f>C382</f>
        <v>聖母無玷聖心學校</v>
      </c>
      <c r="J382">
        <f>IF(F382*2/5=CEILING(F382*2/5, 1), F382*2, F382*2-1)</f>
        <v>120</v>
      </c>
      <c r="K382">
        <f>D382</f>
        <v>42</v>
      </c>
      <c r="L382" t="e">
        <f>VLOOKUP(A382, 借位!$A$1:$D$50, 4, FALSE)</f>
        <v>#N/A</v>
      </c>
      <c r="M382">
        <v>0</v>
      </c>
      <c r="N382" t="b">
        <f>IF(J382&gt;(K382+M382), TRUE, 0)</f>
        <v>1</v>
      </c>
      <c r="O382">
        <f>K382+M382</f>
        <v>42</v>
      </c>
      <c r="P382" s="24">
        <f>(J382-O382)/J382*100</f>
        <v>65</v>
      </c>
      <c r="Q382" t="str">
        <f>"update entityscore set admitted=" &amp; O382 &amp; " ,vacancy=" &amp; J382 &amp; " where entityid = (select id from entity where name like '" &amp; I382 &amp; "') and year=2015;"</f>
        <v>update entityscore set admitted=42 ,vacancy=120 where entityid = (select id from entity where name like '聖母無玷聖心學校') and year=2015;</v>
      </c>
      <c r="R382" t="str">
        <f>"update entity set admitted=" &amp; O382 &amp; " ,vacancy=" &amp; J382 &amp; " where name = '" &amp; I382 &amp; "';"</f>
        <v>update entity set admitted=42 ,vacancy=120 where name = '聖母無玷聖心學校';</v>
      </c>
    </row>
    <row r="383" spans="1:18" ht="22.5">
      <c r="A383" s="2">
        <v>8806</v>
      </c>
      <c r="B383" s="6" t="s">
        <v>478</v>
      </c>
      <c r="C383" s="6" t="s">
        <v>1362</v>
      </c>
      <c r="D383" s="3">
        <v>49</v>
      </c>
      <c r="E383" t="str">
        <f>VLOOKUP(C383, 自行Original!$A$1:$C$455, 1, FALSE)</f>
        <v>沙田官立小學</v>
      </c>
      <c r="F383">
        <f>VLOOKUP(C383, 自行Original!$A$1:$C$455, 3, FALSE)</f>
        <v>63</v>
      </c>
      <c r="H383" t="str">
        <f>LEFT(A383, 2)</f>
        <v>88</v>
      </c>
      <c r="I383" t="str">
        <f>C383</f>
        <v>沙田官立小學</v>
      </c>
      <c r="J383">
        <f>IF(F383*2/5=CEILING(F383*2/5, 1), F383*2, F383*2-1)</f>
        <v>125</v>
      </c>
      <c r="K383">
        <f>D383</f>
        <v>49</v>
      </c>
      <c r="L383" t="e">
        <f>VLOOKUP(A383, 借位!$A$1:$D$50, 4, FALSE)</f>
        <v>#N/A</v>
      </c>
      <c r="M383">
        <v>0</v>
      </c>
      <c r="N383" t="b">
        <f>IF(J383&gt;(K383+M383), TRUE, 0)</f>
        <v>1</v>
      </c>
      <c r="O383">
        <f>K383+M383</f>
        <v>49</v>
      </c>
      <c r="P383" s="24">
        <f>(J383-O383)/J383*100</f>
        <v>60.8</v>
      </c>
      <c r="Q383" t="str">
        <f>"update entityscore set admitted=" &amp; O383 &amp; " ,vacancy=" &amp; J383 &amp; " where entityid = (select id from entity where name like '" &amp; I383 &amp; "') and year=2015;"</f>
        <v>update entityscore set admitted=49 ,vacancy=125 where entityid = (select id from entity where name like '沙田官立小學') and year=2015;</v>
      </c>
      <c r="R383" t="str">
        <f>"update entity set admitted=" &amp; O383 &amp; " ,vacancy=" &amp; J383 &amp; " where name = '" &amp; I383 &amp; "';"</f>
        <v>update entity set admitted=49 ,vacancy=125 where name = '沙田官立小學';</v>
      </c>
    </row>
    <row r="384" spans="1:18" ht="22.5">
      <c r="A384" s="2">
        <v>8801</v>
      </c>
      <c r="B384" s="6" t="s">
        <v>473</v>
      </c>
      <c r="C384" s="6" t="s">
        <v>1360</v>
      </c>
      <c r="D384" s="3">
        <v>46</v>
      </c>
      <c r="E384" t="str">
        <f>VLOOKUP(C384, 自行Original!$A$1:$C$455, 1, FALSE)</f>
        <v>迦密愛禮信小學</v>
      </c>
      <c r="F384">
        <f>VLOOKUP(C384, 自行Original!$A$1:$C$455, 3, FALSE)</f>
        <v>50</v>
      </c>
      <c r="H384" t="str">
        <f>LEFT(A384, 2)</f>
        <v>88</v>
      </c>
      <c r="I384" t="str">
        <f>C384</f>
        <v>迦密愛禮信小學</v>
      </c>
      <c r="J384">
        <f>IF(F384*2/5=CEILING(F384*2/5, 1), F384*2, F384*2-1)</f>
        <v>100</v>
      </c>
      <c r="K384">
        <f>D384</f>
        <v>46</v>
      </c>
      <c r="L384" t="e">
        <f>VLOOKUP(A384, 借位!$A$1:$D$50, 4, FALSE)</f>
        <v>#N/A</v>
      </c>
      <c r="M384">
        <v>0</v>
      </c>
      <c r="N384" t="b">
        <f>IF(J384&gt;(K384+M384), TRUE, 0)</f>
        <v>1</v>
      </c>
      <c r="O384">
        <f>K384+M384</f>
        <v>46</v>
      </c>
      <c r="P384" s="24">
        <f>(J384-O384)/J384*100</f>
        <v>54</v>
      </c>
      <c r="Q384" t="str">
        <f>"update entityscore set admitted=" &amp; O384 &amp; " ,vacancy=" &amp; J384 &amp; " where entityid = (select id from entity where name like '" &amp; I384 &amp; "') and year=2015;"</f>
        <v>update entityscore set admitted=46 ,vacancy=100 where entityid = (select id from entity where name like '迦密愛禮信小學') and year=2015;</v>
      </c>
      <c r="R384" t="str">
        <f>"update entity set admitted=" &amp; O384 &amp; " ,vacancy=" &amp; J384 &amp; " where name = '" &amp; I384 &amp; "';"</f>
        <v>update entity set admitted=46 ,vacancy=100 where name = '迦密愛禮信小學';</v>
      </c>
    </row>
    <row r="385" spans="1:18" ht="33">
      <c r="A385" s="2">
        <v>8804</v>
      </c>
      <c r="B385" s="6" t="s">
        <v>476</v>
      </c>
      <c r="C385" s="6" t="s">
        <v>996</v>
      </c>
      <c r="D385" s="3">
        <v>56</v>
      </c>
      <c r="E385" t="str">
        <f>VLOOKUP(C385, 自行Original!$A$1:$C$455, 1, FALSE)</f>
        <v xml:space="preserve">香港九龍塘基督教中華宣道會陳元喜小學
</v>
      </c>
      <c r="F385">
        <f>VLOOKUP(C385, 自行Original!$A$1:$C$455, 3, FALSE)</f>
        <v>60</v>
      </c>
      <c r="H385" t="str">
        <f>LEFT(A385, 2)</f>
        <v>88</v>
      </c>
      <c r="I385" t="str">
        <f>C385</f>
        <v xml:space="preserve">香港九龍塘基督教中華宣道會陳元喜小學
</v>
      </c>
      <c r="J385">
        <f>IF(F385*2/5=CEILING(F385*2/5, 1), F385*2, F385*2-1)</f>
        <v>120</v>
      </c>
      <c r="K385">
        <f>D385</f>
        <v>56</v>
      </c>
      <c r="L385" t="e">
        <f>VLOOKUP(A385, 借位!$A$1:$D$50, 4, FALSE)</f>
        <v>#N/A</v>
      </c>
      <c r="M385">
        <v>0</v>
      </c>
      <c r="N385" t="b">
        <f>IF(J385&gt;(K385+M385), TRUE, 0)</f>
        <v>1</v>
      </c>
      <c r="O385">
        <f>K385+M385</f>
        <v>56</v>
      </c>
      <c r="P385" s="24">
        <f>(J385-O385)/J385*100</f>
        <v>53.333333333333336</v>
      </c>
      <c r="Q385" t="str">
        <f>"update entityscore set admitted=" &amp; O385 &amp; " ,vacancy=" &amp; J385 &amp; " where entityid = (select id from entity where name like '" &amp; I385 &amp; "') and year=2015;"</f>
        <v>update entityscore set admitted=56 ,vacancy=120 where entityid = (select id from entity where name like '香港九龍塘基督教中華宣道會陳元喜小學
') and year=2015;</v>
      </c>
      <c r="R385" t="str">
        <f>"update entity set admitted=" &amp; O385 &amp; " ,vacancy=" &amp; J385 &amp; " where name = '" &amp; I385 &amp; "';"</f>
        <v>update entity set admitted=56 ,vacancy=120 where name = '香港九龍塘基督教中華宣道會陳元喜小學
';</v>
      </c>
    </row>
    <row r="386" spans="1:18">
      <c r="A386" s="2">
        <v>8803</v>
      </c>
      <c r="B386" s="9" t="s">
        <v>475</v>
      </c>
      <c r="C386" s="9" t="s">
        <v>1356</v>
      </c>
      <c r="D386" s="3">
        <v>59</v>
      </c>
      <c r="E386" t="str">
        <f>VLOOKUP(C386, 自行Original!$A$1:$C$455, 1, FALSE)</f>
        <v>循理會白普理基金循理小學</v>
      </c>
      <c r="F386">
        <f>VLOOKUP(C386, 自行Original!$A$1:$C$455, 3, FALSE)</f>
        <v>63</v>
      </c>
      <c r="H386" t="str">
        <f>LEFT(A386, 2)</f>
        <v>88</v>
      </c>
      <c r="I386" t="str">
        <f>C386</f>
        <v>循理會白普理基金循理小學</v>
      </c>
      <c r="J386">
        <f>IF(F386*2/5=CEILING(F386*2/5, 1), F386*2, F386*2-1)</f>
        <v>125</v>
      </c>
      <c r="K386">
        <f>D386</f>
        <v>59</v>
      </c>
      <c r="L386" t="e">
        <f>VLOOKUP(A386, 借位!$A$1:$D$50, 4, FALSE)</f>
        <v>#N/A</v>
      </c>
      <c r="M386">
        <v>0</v>
      </c>
      <c r="N386" t="b">
        <f>IF(J386&gt;(K386+M386), TRUE, 0)</f>
        <v>1</v>
      </c>
      <c r="O386">
        <f>K386+M386</f>
        <v>59</v>
      </c>
      <c r="P386" s="24">
        <f>(J386-O386)/J386*100</f>
        <v>52.800000000000004</v>
      </c>
      <c r="Q386" t="str">
        <f>"update entityscore set admitted=" &amp; O386 &amp; " ,vacancy=" &amp; J386 &amp; " where entityid = (select id from entity where name like '" &amp; I386 &amp; "') and year=2015;"</f>
        <v>update entityscore set admitted=59 ,vacancy=125 where entityid = (select id from entity where name like '循理會白普理基金循理小學') and year=2015;</v>
      </c>
      <c r="R386" t="str">
        <f>"update entity set admitted=" &amp; O386 &amp; " ,vacancy=" &amp; J386 &amp; " where name = '" &amp; I386 &amp; "';"</f>
        <v>update entity set admitted=59 ,vacancy=125 where name = '循理會白普理基金循理小學';</v>
      </c>
    </row>
    <row r="387" spans="1:18" ht="33.75">
      <c r="A387" s="2">
        <v>8802</v>
      </c>
      <c r="B387" s="6" t="s">
        <v>474</v>
      </c>
      <c r="C387" s="6" t="s">
        <v>1358</v>
      </c>
      <c r="D387" s="3">
        <v>48</v>
      </c>
      <c r="E387" t="str">
        <f>VLOOKUP(C387, 自行Original!$A$1:$C$455, 1, FALSE)</f>
        <v>東莞工商總會張煌偉小學</v>
      </c>
      <c r="F387">
        <f>VLOOKUP(C387, 自行Original!$A$1:$C$455, 3, FALSE)</f>
        <v>50</v>
      </c>
      <c r="H387" t="str">
        <f>LEFT(A387, 2)</f>
        <v>88</v>
      </c>
      <c r="I387" t="str">
        <f>C387</f>
        <v>東莞工商總會張煌偉小學</v>
      </c>
      <c r="J387">
        <f>IF(F387*2/5=CEILING(F387*2/5, 1), F387*2, F387*2-1)</f>
        <v>100</v>
      </c>
      <c r="K387">
        <f>D387</f>
        <v>48</v>
      </c>
      <c r="L387" t="e">
        <f>VLOOKUP(A387, 借位!$A$1:$D$50, 4, FALSE)</f>
        <v>#N/A</v>
      </c>
      <c r="M387">
        <v>0</v>
      </c>
      <c r="N387" t="b">
        <f>IF(J387&gt;(K387+M387), TRUE, 0)</f>
        <v>1</v>
      </c>
      <c r="O387">
        <f>K387+M387</f>
        <v>48</v>
      </c>
      <c r="P387" s="24">
        <f>(J387-O387)/J387*100</f>
        <v>52</v>
      </c>
      <c r="Q387" t="str">
        <f>"update entityscore set admitted=" &amp; O387 &amp; " ,vacancy=" &amp; J387 &amp; " where entityid = (select id from entity where name like '" &amp; I387 &amp; "') and year=2015;"</f>
        <v>update entityscore set admitted=48 ,vacancy=100 where entityid = (select id from entity where name like '東莞工商總會張煌偉小學') and year=2015;</v>
      </c>
      <c r="R387" t="str">
        <f>"update entity set admitted=" &amp; O387 &amp; " ,vacancy=" &amp; J387 &amp; " where name = '" &amp; I387 &amp; "';"</f>
        <v>update entity set admitted=48 ,vacancy=100 where name = '東莞工商總會張煌偉小學';</v>
      </c>
    </row>
    <row r="388" spans="1:18">
      <c r="A388" s="2">
        <v>8808</v>
      </c>
      <c r="B388" s="9" t="s">
        <v>480</v>
      </c>
      <c r="C388" s="9" t="s">
        <v>1359</v>
      </c>
      <c r="D388" s="3">
        <v>48</v>
      </c>
      <c r="E388" t="str">
        <f>VLOOKUP(C388, 自行Original!$A$1:$C$455, 1, FALSE)</f>
        <v>東華三院冼次雲小學</v>
      </c>
      <c r="F388">
        <f>VLOOKUP(C388, 自行Original!$A$1:$C$455, 3, FALSE)</f>
        <v>50</v>
      </c>
      <c r="H388" t="str">
        <f>LEFT(A388, 2)</f>
        <v>88</v>
      </c>
      <c r="I388" t="str">
        <f>C388</f>
        <v>東華三院冼次雲小學</v>
      </c>
      <c r="J388">
        <f>IF(F388*2/5=CEILING(F388*2/5, 1), F388*2, F388*2-1)</f>
        <v>100</v>
      </c>
      <c r="K388">
        <f>D388</f>
        <v>48</v>
      </c>
      <c r="L388" t="e">
        <f>VLOOKUP(A388, 借位!$A$1:$D$50, 4, FALSE)</f>
        <v>#N/A</v>
      </c>
      <c r="M388">
        <v>0</v>
      </c>
      <c r="N388" t="b">
        <f>IF(J388&gt;(K388+M388), TRUE, 0)</f>
        <v>1</v>
      </c>
      <c r="O388">
        <f>K388+M388</f>
        <v>48</v>
      </c>
      <c r="P388" s="24">
        <f>(J388-O388)/J388*100</f>
        <v>52</v>
      </c>
      <c r="Q388" t="str">
        <f>"update entityscore set admitted=" &amp; O388 &amp; " ,vacancy=" &amp; J388 &amp; " where entityid = (select id from entity where name like '" &amp; I388 &amp; "') and year=2015;"</f>
        <v>update entityscore set admitted=48 ,vacancy=100 where entityid = (select id from entity where name like '東華三院冼次雲小學') and year=2015;</v>
      </c>
      <c r="R388" t="str">
        <f>"update entity set admitted=" &amp; O388 &amp; " ,vacancy=" &amp; J388 &amp; " where name = '" &amp; I388 &amp; "';"</f>
        <v>update entity set admitted=48 ,vacancy=100 where name = '東華三院冼次雲小學';</v>
      </c>
    </row>
    <row r="389" spans="1:18">
      <c r="A389" s="2">
        <v>8811</v>
      </c>
      <c r="B389" s="9" t="s">
        <v>483</v>
      </c>
      <c r="C389" s="9" t="s">
        <v>1361</v>
      </c>
      <c r="D389" s="3">
        <v>48</v>
      </c>
      <c r="E389" t="str">
        <f>VLOOKUP(C389, 自行Original!$A$1:$C$455, 1, FALSE)</f>
        <v>香港中文大學校友會聯會張煊昌學校</v>
      </c>
      <c r="F389">
        <f>VLOOKUP(C389, 自行Original!$A$1:$C$455, 3, FALSE)</f>
        <v>50</v>
      </c>
      <c r="H389" t="str">
        <f>LEFT(A389, 2)</f>
        <v>88</v>
      </c>
      <c r="I389" t="str">
        <f>C389</f>
        <v>香港中文大學校友會聯會張煊昌學校</v>
      </c>
      <c r="J389">
        <f>IF(F389*2/5=CEILING(F389*2/5, 1), F389*2, F389*2-1)</f>
        <v>100</v>
      </c>
      <c r="K389">
        <f>D389</f>
        <v>48</v>
      </c>
      <c r="L389" t="e">
        <f>VLOOKUP(A389, 借位!$A$1:$D$50, 4, FALSE)</f>
        <v>#N/A</v>
      </c>
      <c r="M389">
        <v>0</v>
      </c>
      <c r="N389" t="b">
        <f>IF(J389&gt;(K389+M389), TRUE, 0)</f>
        <v>1</v>
      </c>
      <c r="O389">
        <f>K389+M389</f>
        <v>48</v>
      </c>
      <c r="P389" s="24">
        <f>(J389-O389)/J389*100</f>
        <v>52</v>
      </c>
      <c r="Q389" t="str">
        <f>"update entityscore set admitted=" &amp; O389 &amp; " ,vacancy=" &amp; J389 &amp; " where entityid = (select id from entity where name like '" &amp; I389 &amp; "') and year=2015;"</f>
        <v>update entityscore set admitted=48 ,vacancy=100 where entityid = (select id from entity where name like '香港中文大學校友會聯會張煊昌學校') and year=2015;</v>
      </c>
      <c r="R389" t="str">
        <f>"update entity set admitted=" &amp; O389 &amp; " ,vacancy=" &amp; J389 &amp; " where name = '" &amp; I389 &amp; "';"</f>
        <v>update entity set admitted=48 ,vacancy=100 where name = '香港中文大學校友會聯會張煊昌學校';</v>
      </c>
    </row>
    <row r="390" spans="1:18" ht="33.75">
      <c r="A390" s="2">
        <v>8809</v>
      </c>
      <c r="B390" s="6" t="s">
        <v>481</v>
      </c>
      <c r="C390" s="6" t="s">
        <v>1355</v>
      </c>
      <c r="D390" s="3">
        <v>61</v>
      </c>
      <c r="E390" t="str">
        <f>VLOOKUP(C390, 自行Original!$A$1:$C$455, 1, FALSE)</f>
        <v>保良局王賜豪（田心谷）小學</v>
      </c>
      <c r="F390">
        <f>VLOOKUP(C390, 自行Original!$A$1:$C$455, 3, FALSE)</f>
        <v>63</v>
      </c>
      <c r="H390" t="str">
        <f>LEFT(A390, 2)</f>
        <v>88</v>
      </c>
      <c r="I390" t="str">
        <f>C390</f>
        <v>保良局王賜豪（田心谷）小學</v>
      </c>
      <c r="J390">
        <f>IF(F390*2/5=CEILING(F390*2/5, 1), F390*2, F390*2-1)</f>
        <v>125</v>
      </c>
      <c r="K390">
        <f>D390</f>
        <v>61</v>
      </c>
      <c r="L390" t="e">
        <f>VLOOKUP(A390, 借位!$A$1:$D$50, 4, FALSE)</f>
        <v>#N/A</v>
      </c>
      <c r="M390">
        <v>0</v>
      </c>
      <c r="N390" t="b">
        <f>IF(J390&gt;(K390+M390), TRUE, 0)</f>
        <v>1</v>
      </c>
      <c r="O390">
        <f>K390+M390</f>
        <v>61</v>
      </c>
      <c r="P390" s="24">
        <f>(J390-O390)/J390*100</f>
        <v>51.2</v>
      </c>
      <c r="Q390" t="str">
        <f>"update entityscore set admitted=" &amp; O390 &amp; " ,vacancy=" &amp; J390 &amp; " where entityid = (select id from entity where name like '" &amp; I390 &amp; "') and year=2015;"</f>
        <v>update entityscore set admitted=61 ,vacancy=125 where entityid = (select id from entity where name like '保良局王賜豪（田心谷）小學') and year=2015;</v>
      </c>
      <c r="R390" t="str">
        <f>"update entity set admitted=" &amp; O390 &amp; " ,vacancy=" &amp; J390 &amp; " where name = '" &amp; I390 &amp; "';"</f>
        <v>update entity set admitted=61 ,vacancy=125 where name = '保良局王賜豪（田心谷）小學';</v>
      </c>
    </row>
    <row r="391" spans="1:18" ht="22.5">
      <c r="A391" s="2">
        <v>8807</v>
      </c>
      <c r="B391" s="6" t="s">
        <v>479</v>
      </c>
      <c r="C391" s="6" t="s">
        <v>1354</v>
      </c>
      <c r="D391" s="3">
        <v>65</v>
      </c>
      <c r="E391" t="str">
        <f>VLOOKUP(C391, 自行Original!$A$1:$C$455, 1, FALSE)</f>
        <v>循理會美林小學</v>
      </c>
      <c r="F391">
        <f>VLOOKUP(C391, 自行Original!$A$1:$C$455, 3, FALSE)</f>
        <v>50</v>
      </c>
      <c r="H391" t="str">
        <f>LEFT(A391, 2)</f>
        <v>88</v>
      </c>
      <c r="I391" t="str">
        <f>C391</f>
        <v>循理會美林小學</v>
      </c>
      <c r="J391">
        <f>IF(F391*2/5=CEILING(F391*2/5, 1), F391*2, F391*2-1)</f>
        <v>100</v>
      </c>
      <c r="K391">
        <f>D391</f>
        <v>65</v>
      </c>
      <c r="L391" t="e">
        <f>VLOOKUP(A391, 借位!$A$1:$D$50, 4, FALSE)</f>
        <v>#N/A</v>
      </c>
      <c r="M391">
        <v>0</v>
      </c>
      <c r="N391" t="b">
        <f>IF(J391&gt;(K391+M391), TRUE, 0)</f>
        <v>1</v>
      </c>
      <c r="O391">
        <f>K391+M391</f>
        <v>65</v>
      </c>
      <c r="P391" s="24">
        <f>(J391-O391)/J391*100</f>
        <v>35</v>
      </c>
      <c r="Q391" t="str">
        <f>"update entityscore set admitted=" &amp; O391 &amp; " ,vacancy=" &amp; J391 &amp; " where entityid = (select id from entity where name like '" &amp; I391 &amp; "') and year=2015;"</f>
        <v>update entityscore set admitted=65 ,vacancy=100 where entityid = (select id from entity where name like '循理會美林小學') and year=2015;</v>
      </c>
      <c r="R391" t="str">
        <f>"update entity set admitted=" &amp; O391 &amp; " ,vacancy=" &amp; J391 &amp; " where name = '" &amp; I391 &amp; "';"</f>
        <v>update entity set admitted=65 ,vacancy=100 where name = '循理會美林小學';</v>
      </c>
    </row>
    <row r="392" spans="1:18" ht="33.75">
      <c r="A392" s="2">
        <v>8810</v>
      </c>
      <c r="B392" s="6" t="s">
        <v>482</v>
      </c>
      <c r="C392" s="6" t="s">
        <v>1357</v>
      </c>
      <c r="D392" s="3">
        <v>85</v>
      </c>
      <c r="E392" t="str">
        <f>VLOOKUP(C392, 自行Original!$A$1:$C$455, 1, FALSE)</f>
        <v>九龍城浸信會禧年（恩平）小學</v>
      </c>
      <c r="F392">
        <f>VLOOKUP(C392, 自行Original!$A$1:$C$455, 3, FALSE)</f>
        <v>50</v>
      </c>
      <c r="H392" t="str">
        <f>LEFT(A392, 2)</f>
        <v>88</v>
      </c>
      <c r="I392" t="str">
        <f>C392</f>
        <v>九龍城浸信會禧年（恩平）小學</v>
      </c>
      <c r="J392">
        <f>IF(F392*2/5=CEILING(F392*2/5, 1), F392*2, F392*2-1)</f>
        <v>100</v>
      </c>
      <c r="K392">
        <f>D392</f>
        <v>85</v>
      </c>
      <c r="L392" t="e">
        <f>VLOOKUP(A392, 借位!$A$1:$D$50, 4, FALSE)</f>
        <v>#N/A</v>
      </c>
      <c r="M392">
        <v>0</v>
      </c>
      <c r="N392" t="b">
        <f>IF(J392&gt;(K392+M392), TRUE, 0)</f>
        <v>1</v>
      </c>
      <c r="O392">
        <f>K392+M392</f>
        <v>85</v>
      </c>
      <c r="P392" s="24">
        <f>(J392-O392)/J392*100</f>
        <v>15</v>
      </c>
      <c r="Q392" t="str">
        <f>"update entityscore set admitted=" &amp; O392 &amp; " ,vacancy=" &amp; J392 &amp; " where entityid = (select id from entity where name like '" &amp; I392 &amp; "') and year=2015;"</f>
        <v>update entityscore set admitted=85 ,vacancy=100 where entityid = (select id from entity where name like '九龍城浸信會禧年（恩平）小學') and year=2015;</v>
      </c>
      <c r="R392" t="str">
        <f>"update entity set admitted=" &amp; O392 &amp; " ,vacancy=" &amp; J392 &amp; " where name = '" &amp; I392 &amp; "';"</f>
        <v>update entity set admitted=85 ,vacancy=100 where name = '九龍城浸信會禧年（恩平）小學';</v>
      </c>
    </row>
    <row r="393" spans="1:18" ht="22.5">
      <c r="A393" s="2">
        <v>8909</v>
      </c>
      <c r="B393" s="6" t="s">
        <v>492</v>
      </c>
      <c r="C393" s="6" t="s">
        <v>1370</v>
      </c>
      <c r="D393" s="3">
        <v>55</v>
      </c>
      <c r="E393" t="str">
        <f>VLOOKUP(C393, 自行Original!$A$1:$C$455, 1, FALSE)</f>
        <v>馬鞍山循道衛理小學</v>
      </c>
      <c r="F393">
        <f>VLOOKUP(C393, 自行Original!$A$1:$C$455, 3, FALSE)</f>
        <v>75</v>
      </c>
      <c r="H393" t="str">
        <f>LEFT(A393, 2)</f>
        <v>89</v>
      </c>
      <c r="I393" t="str">
        <f>C393</f>
        <v>馬鞍山循道衛理小學</v>
      </c>
      <c r="J393">
        <f>IF(F393*2/5=CEILING(F393*2/5, 1), F393*2, F393*2-1)</f>
        <v>150</v>
      </c>
      <c r="K393">
        <f>D393</f>
        <v>55</v>
      </c>
      <c r="L393" t="e">
        <f>VLOOKUP(A393, 借位!$A$1:$D$50, 4, FALSE)</f>
        <v>#N/A</v>
      </c>
      <c r="M393">
        <v>0</v>
      </c>
      <c r="N393" t="b">
        <f>IF(J393&gt;(K393+M393), TRUE, 0)</f>
        <v>1</v>
      </c>
      <c r="O393">
        <f>K393+M393</f>
        <v>55</v>
      </c>
      <c r="P393" s="24">
        <f>(J393-O393)/J393*100</f>
        <v>63.333333333333329</v>
      </c>
      <c r="Q393" t="str">
        <f>"update entityscore set admitted=" &amp; O393 &amp; " ,vacancy=" &amp; J393 &amp; " where entityid = (select id from entity where name like '" &amp; I393 &amp; "') and year=2015;"</f>
        <v>update entityscore set admitted=55 ,vacancy=150 where entityid = (select id from entity where name like '馬鞍山循道衛理小學') and year=2015;</v>
      </c>
      <c r="R393" t="str">
        <f>"update entity set admitted=" &amp; O393 &amp; " ,vacancy=" &amp; J393 &amp; " where name = '" &amp; I393 &amp; "';"</f>
        <v>update entity set admitted=55 ,vacancy=150 where name = '馬鞍山循道衛理小學';</v>
      </c>
    </row>
    <row r="394" spans="1:18" ht="33.75">
      <c r="A394" s="2">
        <v>8902</v>
      </c>
      <c r="B394" s="6" t="s">
        <v>485</v>
      </c>
      <c r="C394" s="6" t="s">
        <v>1365</v>
      </c>
      <c r="D394" s="3">
        <v>38</v>
      </c>
      <c r="E394" t="str">
        <f>VLOOKUP(C394, 自行Original!$A$1:$C$455, 1, FALSE)</f>
        <v>九龍城浸信會禧年小學</v>
      </c>
      <c r="F394">
        <f>VLOOKUP(C394, 自行Original!$A$1:$C$455, 3, FALSE)</f>
        <v>50</v>
      </c>
      <c r="H394" t="str">
        <f>LEFT(A394, 2)</f>
        <v>89</v>
      </c>
      <c r="I394" t="str">
        <f>C394</f>
        <v>九龍城浸信會禧年小學</v>
      </c>
      <c r="J394">
        <f>IF(F394*2/5=CEILING(F394*2/5, 1), F394*2, F394*2-1)</f>
        <v>100</v>
      </c>
      <c r="K394">
        <f>D394</f>
        <v>38</v>
      </c>
      <c r="L394" t="e">
        <f>VLOOKUP(A394, 借位!$A$1:$D$50, 4, FALSE)</f>
        <v>#N/A</v>
      </c>
      <c r="M394">
        <v>0</v>
      </c>
      <c r="N394" t="b">
        <f>IF(J394&gt;(K394+M394), TRUE, 0)</f>
        <v>1</v>
      </c>
      <c r="O394">
        <f>K394+M394</f>
        <v>38</v>
      </c>
      <c r="P394" s="24">
        <f>(J394-O394)/J394*100</f>
        <v>62</v>
      </c>
      <c r="Q394" t="str">
        <f>"update entityscore set admitted=" &amp; O394 &amp; " ,vacancy=" &amp; J394 &amp; " where entityid = (select id from entity where name like '" &amp; I394 &amp; "') and year=2015;"</f>
        <v>update entityscore set admitted=38 ,vacancy=100 where entityid = (select id from entity where name like '九龍城浸信會禧年小學') and year=2015;</v>
      </c>
      <c r="R394" t="str">
        <f>"update entity set admitted=" &amp; O394 &amp; " ,vacancy=" &amp; J394 &amp; " where name = '" &amp; I394 &amp; "';"</f>
        <v>update entity set admitted=38 ,vacancy=100 where name = '九龍城浸信會禧年小學';</v>
      </c>
    </row>
    <row r="395" spans="1:18">
      <c r="A395" s="2">
        <v>8908</v>
      </c>
      <c r="B395" s="9" t="s">
        <v>491</v>
      </c>
      <c r="C395" s="9" t="s">
        <v>1371</v>
      </c>
      <c r="D395" s="3">
        <v>58</v>
      </c>
      <c r="E395" t="str">
        <f>VLOOKUP(C395, 自行Original!$A$1:$C$455, 1, FALSE)</f>
        <v>保良局雨川小學</v>
      </c>
      <c r="F395">
        <f>VLOOKUP(C395, 自行Original!$A$1:$C$455, 3, FALSE)</f>
        <v>63</v>
      </c>
      <c r="H395" t="str">
        <f>LEFT(A395, 2)</f>
        <v>89</v>
      </c>
      <c r="I395" t="str">
        <f>C395</f>
        <v>保良局雨川小學</v>
      </c>
      <c r="J395">
        <f>IF(F395*2/5=CEILING(F395*2/5, 1), F395*2, F395*2-1)</f>
        <v>125</v>
      </c>
      <c r="K395">
        <f>D395</f>
        <v>58</v>
      </c>
      <c r="L395" t="e">
        <f>VLOOKUP(A395, 借位!$A$1:$D$50, 4, FALSE)</f>
        <v>#N/A</v>
      </c>
      <c r="M395">
        <v>0</v>
      </c>
      <c r="N395" t="b">
        <f>IF(J395&gt;(K395+M395), TRUE, 0)</f>
        <v>1</v>
      </c>
      <c r="O395">
        <f>K395+M395</f>
        <v>58</v>
      </c>
      <c r="P395" s="24">
        <f>(J395-O395)/J395*100</f>
        <v>53.6</v>
      </c>
      <c r="Q395" t="str">
        <f>"update entityscore set admitted=" &amp; O395 &amp; " ,vacancy=" &amp; J395 &amp; " where entityid = (select id from entity where name like '" &amp; I395 &amp; "') and year=2015;"</f>
        <v>update entityscore set admitted=58 ,vacancy=125 where entityid = (select id from entity where name like '保良局雨川小學') and year=2015;</v>
      </c>
      <c r="R395" t="str">
        <f>"update entity set admitted=" &amp; O395 &amp; " ,vacancy=" &amp; J395 &amp; " where name = '" &amp; I395 &amp; "';"</f>
        <v>update entity set admitted=58 ,vacancy=125 where name = '保良局雨川小學';</v>
      </c>
    </row>
    <row r="396" spans="1:18" ht="33.75">
      <c r="A396" s="2">
        <v>8910</v>
      </c>
      <c r="B396" s="6" t="s">
        <v>493</v>
      </c>
      <c r="C396" s="6" t="s">
        <v>1372</v>
      </c>
      <c r="D396" s="3">
        <v>58</v>
      </c>
      <c r="E396" t="str">
        <f>VLOOKUP(C396, 自行Original!$A$1:$C$455, 1, FALSE)</f>
        <v>聖公會馬鞍山主風小學</v>
      </c>
      <c r="F396">
        <f>VLOOKUP(C396, 自行Original!$A$1:$C$455, 3, FALSE)</f>
        <v>63</v>
      </c>
      <c r="H396" t="str">
        <f>LEFT(A396, 2)</f>
        <v>89</v>
      </c>
      <c r="I396" t="str">
        <f>C396</f>
        <v>聖公會馬鞍山主風小學</v>
      </c>
      <c r="J396">
        <f>IF(F396*2/5=CEILING(F396*2/5, 1), F396*2, F396*2-1)</f>
        <v>125</v>
      </c>
      <c r="K396">
        <f>D396</f>
        <v>58</v>
      </c>
      <c r="L396" t="e">
        <f>VLOOKUP(A396, 借位!$A$1:$D$50, 4, FALSE)</f>
        <v>#N/A</v>
      </c>
      <c r="M396">
        <v>0</v>
      </c>
      <c r="N396" t="b">
        <f>IF(J396&gt;(K396+M396), TRUE, 0)</f>
        <v>1</v>
      </c>
      <c r="O396">
        <f>K396+M396</f>
        <v>58</v>
      </c>
      <c r="P396" s="24">
        <f>(J396-O396)/J396*100</f>
        <v>53.6</v>
      </c>
      <c r="Q396" t="str">
        <f>"update entityscore set admitted=" &amp; O396 &amp; " ,vacancy=" &amp; J396 &amp; " where entityid = (select id from entity where name like '" &amp; I396 &amp; "') and year=2015;"</f>
        <v>update entityscore set admitted=58 ,vacancy=125 where entityid = (select id from entity where name like '聖公會馬鞍山主風小學') and year=2015;</v>
      </c>
      <c r="R396" t="str">
        <f>"update entity set admitted=" &amp; O396 &amp; " ,vacancy=" &amp; J396 &amp; " where name = '" &amp; I396 &amp; "';"</f>
        <v>update entity set admitted=58 ,vacancy=125 where name = '聖公會馬鞍山主風小學';</v>
      </c>
    </row>
    <row r="397" spans="1:18" ht="22.5">
      <c r="A397" s="2">
        <v>8903</v>
      </c>
      <c r="B397" s="6" t="s">
        <v>486</v>
      </c>
      <c r="C397" s="6" t="s">
        <v>1368</v>
      </c>
      <c r="D397" s="3">
        <v>70</v>
      </c>
      <c r="E397" t="str">
        <f>VLOOKUP(C397, 自行Original!$A$1:$C$455, 1, FALSE)</f>
        <v>馬鞍山靈糧小學</v>
      </c>
      <c r="F397" s="30">
        <f>VLOOKUP(C397, 自行Original!$A$1:$C$455, 3, FALSE)</f>
        <v>75</v>
      </c>
      <c r="H397" t="str">
        <f>LEFT(A397, 2)</f>
        <v>89</v>
      </c>
      <c r="I397" t="str">
        <f>C397</f>
        <v>馬鞍山靈糧小學</v>
      </c>
      <c r="J397">
        <f>IF(F397*2/5=CEILING(F397*2/5, 1), F397*2, F397*2-1)</f>
        <v>150</v>
      </c>
      <c r="K397">
        <f>D397</f>
        <v>70</v>
      </c>
      <c r="L397" t="e">
        <f>VLOOKUP(A397, 借位!$A$1:$D$50, 4, FALSE)</f>
        <v>#N/A</v>
      </c>
      <c r="M397">
        <v>0</v>
      </c>
      <c r="N397" t="b">
        <f>IF(J397&gt;(K397+M397), TRUE, 0)</f>
        <v>1</v>
      </c>
      <c r="O397">
        <f>K397+M397</f>
        <v>70</v>
      </c>
      <c r="P397" s="24">
        <f>(J397-O397)/J397*100</f>
        <v>53.333333333333336</v>
      </c>
      <c r="Q397" t="str">
        <f>"update entityscore set admitted=" &amp; O397 &amp; " ,vacancy=" &amp; J397 &amp; " where entityid = (select id from entity where name like '" &amp; I397 &amp; "') and year=2015;"</f>
        <v>update entityscore set admitted=70 ,vacancy=150 where entityid = (select id from entity where name like '馬鞍山靈糧小學') and year=2015;</v>
      </c>
      <c r="R397" t="str">
        <f>"update entity set admitted=" &amp; O397 &amp; " ,vacancy=" &amp; J397 &amp; " where name = '" &amp; I397 &amp; "';"</f>
        <v>update entity set admitted=70 ,vacancy=150 where name = '馬鞍山靈糧小學';</v>
      </c>
    </row>
    <row r="398" spans="1:18" ht="22.5">
      <c r="A398" s="2">
        <v>8907</v>
      </c>
      <c r="B398" s="6" t="s">
        <v>490</v>
      </c>
      <c r="C398" s="6" t="s">
        <v>1459</v>
      </c>
      <c r="D398" s="3">
        <v>48</v>
      </c>
      <c r="E398" t="e">
        <f>VLOOKUP(C398, 自行Original!$A$1:$C$455, 1, FALSE)</f>
        <v>#N/A</v>
      </c>
      <c r="F398" s="18">
        <v>50</v>
      </c>
      <c r="H398" t="str">
        <f>LEFT(A398, 2)</f>
        <v>89</v>
      </c>
      <c r="I398" t="str">
        <f>C398</f>
        <v>保良局莊啓程小學</v>
      </c>
      <c r="J398">
        <f>IF(F398*2/5=CEILING(F398*2/5, 1), F398*2, F398*2-1)</f>
        <v>100</v>
      </c>
      <c r="K398">
        <f>D398</f>
        <v>48</v>
      </c>
      <c r="L398" t="e">
        <f>VLOOKUP(A398, 借位!$A$1:$D$50, 4, FALSE)</f>
        <v>#N/A</v>
      </c>
      <c r="M398">
        <v>0</v>
      </c>
      <c r="N398" t="b">
        <f>IF(J398&gt;(K398+M398), TRUE, 0)</f>
        <v>1</v>
      </c>
      <c r="O398">
        <f>K398+M398</f>
        <v>48</v>
      </c>
      <c r="P398" s="24">
        <f>(J398-O398)/J398*100</f>
        <v>52</v>
      </c>
      <c r="Q398" t="str">
        <f>"update entityscore set admitted=" &amp; O398 &amp; " ,vacancy=" &amp; J398 &amp; " where entityid = (select id from entity where name like '" &amp; I398 &amp; "') and year=2015;"</f>
        <v>update entityscore set admitted=48 ,vacancy=100 where entityid = (select id from entity where name like '保良局莊啓程小學') and year=2015;</v>
      </c>
      <c r="R398" t="str">
        <f>"update entity set admitted=" &amp; O398 &amp; " ,vacancy=" &amp; J398 &amp; " where name = '" &amp; I398 &amp; "';"</f>
        <v>update entity set admitted=48 ,vacancy=100 where name = '保良局莊啓程小學';</v>
      </c>
    </row>
    <row r="399" spans="1:18" ht="33.75">
      <c r="A399" s="2">
        <v>8904</v>
      </c>
      <c r="B399" s="6" t="s">
        <v>487</v>
      </c>
      <c r="C399" s="6" t="s">
        <v>1369</v>
      </c>
      <c r="D399" s="3">
        <v>63</v>
      </c>
      <c r="E399" t="str">
        <f>VLOOKUP(C399, 自行Original!$A$1:$C$455, 1, FALSE)</f>
        <v>香港道教聯合會純陽小學</v>
      </c>
      <c r="F399" s="25">
        <f>VLOOKUP(C399, 自行Original!$A$1:$C$455, 3, FALSE)</f>
        <v>63</v>
      </c>
      <c r="H399" t="str">
        <f>LEFT(A399, 2)</f>
        <v>89</v>
      </c>
      <c r="I399" t="str">
        <f>C399</f>
        <v>香港道教聯合會純陽小學</v>
      </c>
      <c r="J399">
        <f>IF(F399*2/5=CEILING(F399*2/5, 1), F399*2, F399*2-1)</f>
        <v>125</v>
      </c>
      <c r="K399">
        <f>D399</f>
        <v>63</v>
      </c>
      <c r="L399" t="e">
        <f>VLOOKUP(A399, 借位!$A$1:$D$50, 4, FALSE)</f>
        <v>#N/A</v>
      </c>
      <c r="M399">
        <v>0</v>
      </c>
      <c r="N399" t="b">
        <f>IF(J399&gt;(K399+M399), TRUE, 0)</f>
        <v>1</v>
      </c>
      <c r="O399">
        <f>K399+M399</f>
        <v>63</v>
      </c>
      <c r="P399" s="24">
        <f>(J399-O399)/J399*100</f>
        <v>49.6</v>
      </c>
      <c r="Q399" t="str">
        <f>"update entityscore set admitted=" &amp; O399 &amp; " ,vacancy=" &amp; J399 &amp; " where entityid = (select id from entity where name like '" &amp; I399 &amp; "') and year=2015;"</f>
        <v>update entityscore set admitted=63 ,vacancy=125 where entityid = (select id from entity where name like '香港道教聯合會純陽小學') and year=2015;</v>
      </c>
      <c r="R399" t="str">
        <f>"update entity set admitted=" &amp; O399 &amp; " ,vacancy=" &amp; J399 &amp; " where name = '" &amp; I399 &amp; "';"</f>
        <v>update entity set admitted=63 ,vacancy=125 where name = '香港道教聯合會純陽小學';</v>
      </c>
    </row>
    <row r="400" spans="1:18" ht="56.25">
      <c r="A400" s="2">
        <v>8906</v>
      </c>
      <c r="B400" s="6" t="s">
        <v>489</v>
      </c>
      <c r="C400" s="6" t="s">
        <v>1363</v>
      </c>
      <c r="D400" s="3">
        <v>57</v>
      </c>
      <c r="E400" t="str">
        <f>VLOOKUP(C400, 自行Original!$A$1:$C$455, 1, FALSE)</f>
        <v>基督教香港信義會馬鞍山信義學校</v>
      </c>
      <c r="F400">
        <f>VLOOKUP(C400, 自行Original!$A$1:$C$455, 3, FALSE)</f>
        <v>50</v>
      </c>
      <c r="H400" t="str">
        <f>LEFT(A400, 2)</f>
        <v>89</v>
      </c>
      <c r="I400" t="str">
        <f>C400</f>
        <v>基督教香港信義會馬鞍山信義學校</v>
      </c>
      <c r="J400">
        <f>IF(F400*2/5=CEILING(F400*2/5, 1), F400*2, F400*2-1)</f>
        <v>100</v>
      </c>
      <c r="K400">
        <f>D400</f>
        <v>57</v>
      </c>
      <c r="L400" t="e">
        <f>VLOOKUP(A400, 借位!$A$1:$D$50, 4, FALSE)</f>
        <v>#N/A</v>
      </c>
      <c r="M400">
        <v>0</v>
      </c>
      <c r="N400" t="b">
        <f>IF(J400&gt;(K400+M400), TRUE, 0)</f>
        <v>1</v>
      </c>
      <c r="O400">
        <f>K400+M400</f>
        <v>57</v>
      </c>
      <c r="P400" s="24">
        <f>(J400-O400)/J400*100</f>
        <v>43</v>
      </c>
      <c r="Q400" t="str">
        <f>"update entityscore set admitted=" &amp; O400 &amp; " ,vacancy=" &amp; J400 &amp; " where entityid = (select id from entity where name like '" &amp; I400 &amp; "') and year=2015;"</f>
        <v>update entityscore set admitted=57 ,vacancy=100 where entityid = (select id from entity where name like '基督教香港信義會馬鞍山信義學校') and year=2015;</v>
      </c>
      <c r="R400" t="str">
        <f>"update entity set admitted=" &amp; O400 &amp; " ,vacancy=" &amp; J400 &amp; " where name = '" &amp; I400 &amp; "';"</f>
        <v>update entity set admitted=57 ,vacancy=100 where name = '基督教香港信義會馬鞍山信義學校';</v>
      </c>
    </row>
    <row r="401" spans="1:18" ht="55.5">
      <c r="A401" s="2">
        <v>8911</v>
      </c>
      <c r="B401" s="6" t="s">
        <v>494</v>
      </c>
      <c r="C401" s="6" t="s">
        <v>1460</v>
      </c>
      <c r="D401" s="3">
        <v>86</v>
      </c>
      <c r="E401" t="str">
        <f>VLOOKUP(C401, 自行Original!$A$1:$C$455, 1, FALSE)</f>
        <v>香港九龍塘基督教中華宣道會台山陳元喜小學</v>
      </c>
      <c r="F401">
        <f>VLOOKUP(C401, 自行Original!$A$1:$C$455, 3, FALSE)</f>
        <v>63</v>
      </c>
      <c r="H401" t="str">
        <f>LEFT(A401, 2)</f>
        <v>89</v>
      </c>
      <c r="I401" t="str">
        <f>C401</f>
        <v>香港九龍塘基督教中華宣道會台山陳元喜小學</v>
      </c>
      <c r="J401">
        <f>IF(F401*2/5=CEILING(F401*2/5, 1), F401*2, F401*2-1)</f>
        <v>125</v>
      </c>
      <c r="K401">
        <f>D401</f>
        <v>86</v>
      </c>
      <c r="L401" t="e">
        <f>VLOOKUP(A401, 借位!$A$1:$D$50, 4, FALSE)</f>
        <v>#N/A</v>
      </c>
      <c r="M401">
        <v>0</v>
      </c>
      <c r="N401" t="b">
        <f>IF(J401&gt;(K401+M401), TRUE, 0)</f>
        <v>1</v>
      </c>
      <c r="O401">
        <f>K401+M401</f>
        <v>86</v>
      </c>
      <c r="P401" s="24">
        <f>(J401-O401)/J401*100</f>
        <v>31.2</v>
      </c>
      <c r="Q401" t="str">
        <f>"update entityscore set admitted=" &amp; O401 &amp; " ,vacancy=" &amp; J401 &amp; " where entityid = (select id from entity where name like '" &amp; I401 &amp; "') and year=2015;"</f>
        <v>update entityscore set admitted=86 ,vacancy=125 where entityid = (select id from entity where name like '香港九龍塘基督教中華宣道會台山陳元喜小學') and year=2015;</v>
      </c>
      <c r="R401" t="str">
        <f>"update entity set admitted=" &amp; O401 &amp; " ,vacancy=" &amp; J401 &amp; " where name = '" &amp; I401 &amp; "';"</f>
        <v>update entity set admitted=86 ,vacancy=125 where name = '香港九龍塘基督教中華宣道會台山陳元喜小學';</v>
      </c>
    </row>
    <row r="402" spans="1:18">
      <c r="A402" s="2">
        <v>8905</v>
      </c>
      <c r="B402" s="9" t="s">
        <v>488</v>
      </c>
      <c r="C402" s="9" t="s">
        <v>1367</v>
      </c>
      <c r="D402" s="3">
        <v>79</v>
      </c>
      <c r="E402" t="str">
        <f>VLOOKUP(C402, 自行Original!$A$1:$C$455, 1, FALSE)</f>
        <v>吳氏宗親總會泰伯紀念學校</v>
      </c>
      <c r="F402">
        <f>VLOOKUP(C402, 自行Original!$A$1:$C$455, 3, FALSE)</f>
        <v>50</v>
      </c>
      <c r="H402" t="str">
        <f>LEFT(A402, 2)</f>
        <v>89</v>
      </c>
      <c r="I402" t="str">
        <f>C402</f>
        <v>吳氏宗親總會泰伯紀念學校</v>
      </c>
      <c r="J402">
        <f>IF(F402*2/5=CEILING(F402*2/5, 1), F402*2, F402*2-1)</f>
        <v>100</v>
      </c>
      <c r="K402">
        <f>D402</f>
        <v>79</v>
      </c>
      <c r="L402" t="e">
        <f>VLOOKUP(A402, 借位!$A$1:$D$50, 4, FALSE)</f>
        <v>#N/A</v>
      </c>
      <c r="M402">
        <v>0</v>
      </c>
      <c r="N402" t="b">
        <f>IF(J402&gt;(K402+M402), TRUE, 0)</f>
        <v>1</v>
      </c>
      <c r="O402">
        <f>K402+M402</f>
        <v>79</v>
      </c>
      <c r="P402" s="24">
        <f>(J402-O402)/J402*100</f>
        <v>21</v>
      </c>
      <c r="Q402" t="str">
        <f>"update entityscore set admitted=" &amp; O402 &amp; " ,vacancy=" &amp; J402 &amp; " where entityid = (select id from entity where name like '" &amp; I402 &amp; "') and year=2015;"</f>
        <v>update entityscore set admitted=79 ,vacancy=100 where entityid = (select id from entity where name like '吳氏宗親總會泰伯紀念學校') and year=2015;</v>
      </c>
      <c r="R402" t="str">
        <f>"update entity set admitted=" &amp; O402 &amp; " ,vacancy=" &amp; J402 &amp; " where name = '" &amp; I402 &amp; "';"</f>
        <v>update entity set admitted=79 ,vacancy=100 where name = '吳氏宗親總會泰伯紀念學校';</v>
      </c>
    </row>
    <row r="403" spans="1:18" ht="22.5">
      <c r="A403" s="2">
        <v>8901</v>
      </c>
      <c r="B403" s="6" t="s">
        <v>484</v>
      </c>
      <c r="C403" s="6" t="s">
        <v>1364</v>
      </c>
      <c r="D403" s="3">
        <v>105</v>
      </c>
      <c r="E403" t="str">
        <f>VLOOKUP(C403, 自行Original!$A$1:$C$455, 1, FALSE)</f>
        <v>馬鞍山聖若瑟小學</v>
      </c>
      <c r="F403">
        <f>VLOOKUP(C403, 自行Original!$A$1:$C$455, 3, FALSE)</f>
        <v>63</v>
      </c>
      <c r="H403" t="str">
        <f>LEFT(A403, 2)</f>
        <v>89</v>
      </c>
      <c r="I403" t="str">
        <f>C403</f>
        <v>馬鞍山聖若瑟小學</v>
      </c>
      <c r="J403">
        <f>IF(F403*2/5=CEILING(F403*2/5, 1), F403*2, F403*2-1)</f>
        <v>125</v>
      </c>
      <c r="K403">
        <f>D403</f>
        <v>105</v>
      </c>
      <c r="L403" t="e">
        <f>VLOOKUP(A403, 借位!$A$1:$D$50, 4, FALSE)</f>
        <v>#N/A</v>
      </c>
      <c r="M403">
        <v>0</v>
      </c>
      <c r="N403" t="b">
        <f>IF(J403&gt;(K403+M403), TRUE, 0)</f>
        <v>1</v>
      </c>
      <c r="O403">
        <f>K403+M403</f>
        <v>105</v>
      </c>
      <c r="P403" s="24">
        <f>(J403-O403)/J403*100</f>
        <v>16</v>
      </c>
      <c r="Q403" t="str">
        <f>"update entityscore set admitted=" &amp; O403 &amp; " ,vacancy=" &amp; J403 &amp; " where entityid = (select id from entity where name like '" &amp; I403 &amp; "') and year=2015;"</f>
        <v>update entityscore set admitted=105 ,vacancy=125 where entityid = (select id from entity where name like '馬鞍山聖若瑟小學') and year=2015;</v>
      </c>
      <c r="R403" t="str">
        <f>"update entity set admitted=" &amp; O403 &amp; " ,vacancy=" &amp; J403 &amp; " where name = '" &amp; I403 &amp; "';"</f>
        <v>update entity set admitted=105 ,vacancy=125 where name = '馬鞍山聖若瑟小學';</v>
      </c>
    </row>
    <row r="404" spans="1:18" ht="22.5">
      <c r="A404" s="2">
        <v>9112</v>
      </c>
      <c r="B404" s="6" t="s">
        <v>506</v>
      </c>
      <c r="C404" s="6" t="s">
        <v>1387</v>
      </c>
      <c r="D404" s="3">
        <v>41</v>
      </c>
      <c r="E404" t="str">
        <f>VLOOKUP(C404, 自行Original!$A$1:$C$455, 1, FALSE)</f>
        <v>浸信會呂明才小學</v>
      </c>
      <c r="F404">
        <f>VLOOKUP(C404, 自行Original!$A$1:$C$455, 3, FALSE)</f>
        <v>60</v>
      </c>
      <c r="H404" t="str">
        <f>LEFT(A404, 2)</f>
        <v>91</v>
      </c>
      <c r="I404" t="str">
        <f>C404</f>
        <v>浸信會呂明才小學</v>
      </c>
      <c r="J404">
        <f>IF(F404*2/5=CEILING(F404*2/5, 1), F404*2, F404*2-1)</f>
        <v>120</v>
      </c>
      <c r="K404">
        <f>D404</f>
        <v>41</v>
      </c>
      <c r="L404" t="e">
        <f>VLOOKUP(A404, 借位!$A$1:$D$50, 4, FALSE)</f>
        <v>#N/A</v>
      </c>
      <c r="M404">
        <v>0</v>
      </c>
      <c r="N404" t="b">
        <f>IF(J404&gt;(K404+M404), TRUE, 0)</f>
        <v>1</v>
      </c>
      <c r="O404">
        <f>K404+M404</f>
        <v>41</v>
      </c>
      <c r="P404" s="24">
        <f>(J404-O404)/J404*100</f>
        <v>65.833333333333329</v>
      </c>
      <c r="Q404" t="str">
        <f>"update entityscore set admitted=" &amp; O404 &amp; " ,vacancy=" &amp; J404 &amp; " where entityid = (select id from entity where name like '" &amp; I404 &amp; "') and year=2015;"</f>
        <v>update entityscore set admitted=41 ,vacancy=120 where entityid = (select id from entity where name like '浸信會呂明才小學') and year=2015;</v>
      </c>
      <c r="R404" t="str">
        <f>"update entity set admitted=" &amp; O404 &amp; " ,vacancy=" &amp; J404 &amp; " where name = '" &amp; I404 &amp; "';"</f>
        <v>update entity set admitted=41 ,vacancy=120 where name = '浸信會呂明才小學';</v>
      </c>
    </row>
    <row r="405" spans="1:18" ht="22.5">
      <c r="A405" s="2">
        <v>9108</v>
      </c>
      <c r="B405" s="6" t="s">
        <v>502</v>
      </c>
      <c r="C405" s="6" t="s">
        <v>1384</v>
      </c>
      <c r="D405" s="3">
        <v>43</v>
      </c>
      <c r="E405" t="str">
        <f>VLOOKUP(C405, 自行Original!$A$1:$C$455, 1, FALSE)</f>
        <v>培基小學</v>
      </c>
      <c r="F405">
        <f>VLOOKUP(C405, 自行Original!$A$1:$C$455, 3, FALSE)</f>
        <v>60</v>
      </c>
      <c r="H405" t="str">
        <f>LEFT(A405, 2)</f>
        <v>91</v>
      </c>
      <c r="I405" t="str">
        <f>C405</f>
        <v>培基小學</v>
      </c>
      <c r="J405">
        <f>IF(F405*2/5=CEILING(F405*2/5, 1), F405*2, F405*2-1)</f>
        <v>120</v>
      </c>
      <c r="K405">
        <f>D405</f>
        <v>43</v>
      </c>
      <c r="L405" t="e">
        <f>VLOOKUP(A405, 借位!$A$1:$D$50, 4, FALSE)</f>
        <v>#N/A</v>
      </c>
      <c r="M405">
        <v>0</v>
      </c>
      <c r="N405" t="b">
        <f>IF(J405&gt;(K405+M405), TRUE, 0)</f>
        <v>1</v>
      </c>
      <c r="O405">
        <f>K405+M405</f>
        <v>43</v>
      </c>
      <c r="P405" s="24">
        <f>(J405-O405)/J405*100</f>
        <v>64.166666666666671</v>
      </c>
      <c r="Q405" t="str">
        <f>"update entityscore set admitted=" &amp; O405 &amp; " ,vacancy=" &amp; J405 &amp; " where entityid = (select id from entity where name like '" &amp; I405 &amp; "') and year=2015;"</f>
        <v>update entityscore set admitted=43 ,vacancy=120 where entityid = (select id from entity where name like '培基小學') and year=2015;</v>
      </c>
      <c r="R405" t="str">
        <f>"update entity set admitted=" &amp; O405 &amp; " ,vacancy=" &amp; J405 &amp; " where name = '" &amp; I405 &amp; "';"</f>
        <v>update entity set admitted=43 ,vacancy=120 where name = '培基小學';</v>
      </c>
    </row>
    <row r="406" spans="1:18" ht="22.5">
      <c r="A406" s="2">
        <v>9105</v>
      </c>
      <c r="B406" s="6" t="s">
        <v>499</v>
      </c>
      <c r="C406" s="6" t="s">
        <v>1374</v>
      </c>
      <c r="D406" s="3">
        <v>27</v>
      </c>
      <c r="E406" t="str">
        <f>VLOOKUP(C406, 自行Original!$A$1:$C$455, 1, FALSE)</f>
        <v>沙田崇真學校</v>
      </c>
      <c r="F406">
        <f>VLOOKUP(C406, 自行Original!$A$1:$C$455, 3, FALSE)</f>
        <v>38</v>
      </c>
      <c r="H406" t="str">
        <f>LEFT(A406, 2)</f>
        <v>91</v>
      </c>
      <c r="I406" t="str">
        <f>C406</f>
        <v>沙田崇真學校</v>
      </c>
      <c r="J406">
        <f>IF(F406*2/5=CEILING(F406*2/5, 1), F406*2, F406*2-1)</f>
        <v>75</v>
      </c>
      <c r="K406">
        <f>D406</f>
        <v>27</v>
      </c>
      <c r="L406" t="e">
        <f>VLOOKUP(A406, 借位!$A$1:$D$50, 4, FALSE)</f>
        <v>#N/A</v>
      </c>
      <c r="M406">
        <v>0</v>
      </c>
      <c r="N406" t="b">
        <f>IF(J406&gt;(K406+M406), TRUE, 0)</f>
        <v>1</v>
      </c>
      <c r="O406">
        <f>K406+M406</f>
        <v>27</v>
      </c>
      <c r="P406" s="24">
        <f>(J406-O406)/J406*100</f>
        <v>64</v>
      </c>
      <c r="Q406" t="str">
        <f>"update entityscore set admitted=" &amp; O406 &amp; " ,vacancy=" &amp; J406 &amp; " where entityid = (select id from entity where name like '" &amp; I406 &amp; "') and year=2015;"</f>
        <v>update entityscore set admitted=27 ,vacancy=75 where entityid = (select id from entity where name like '沙田崇真學校') and year=2015;</v>
      </c>
      <c r="R406" t="str">
        <f>"update entity set admitted=" &amp; O406 &amp; " ,vacancy=" &amp; J406 &amp; " where name = '" &amp; I406 &amp; "';"</f>
        <v>update entity set admitted=27 ,vacancy=75 where name = '沙田崇真學校';</v>
      </c>
    </row>
    <row r="407" spans="1:18" ht="45">
      <c r="A407" s="2">
        <v>9111</v>
      </c>
      <c r="B407" s="6" t="s">
        <v>505</v>
      </c>
      <c r="C407" s="6" t="s">
        <v>1388</v>
      </c>
      <c r="D407" s="3">
        <v>67</v>
      </c>
      <c r="E407" t="str">
        <f>VLOOKUP(C407, 自行Original!$A$1:$C$455, 1, FALSE)</f>
        <v>浸信會沙田圍呂明才小學</v>
      </c>
      <c r="F407">
        <f>VLOOKUP(C407, 自行Original!$A$1:$C$455, 3, FALSE)</f>
        <v>75</v>
      </c>
      <c r="H407" t="str">
        <f>LEFT(A407, 2)</f>
        <v>91</v>
      </c>
      <c r="I407" t="str">
        <f>C407</f>
        <v>浸信會沙田圍呂明才小學</v>
      </c>
      <c r="J407">
        <f>IF(F407*2/5=CEILING(F407*2/5, 1), F407*2, F407*2-1)</f>
        <v>150</v>
      </c>
      <c r="K407">
        <f>D407</f>
        <v>67</v>
      </c>
      <c r="L407" t="e">
        <f>VLOOKUP(A407, 借位!$A$1:$D$50, 4, FALSE)</f>
        <v>#N/A</v>
      </c>
      <c r="M407">
        <v>0</v>
      </c>
      <c r="N407" t="b">
        <f>IF(J407&gt;(K407+M407), TRUE, 0)</f>
        <v>1</v>
      </c>
      <c r="O407">
        <f>K407+M407</f>
        <v>67</v>
      </c>
      <c r="P407" s="24">
        <f>(J407-O407)/J407*100</f>
        <v>55.333333333333336</v>
      </c>
      <c r="Q407" t="str">
        <f>"update entityscore set admitted=" &amp; O407 &amp; " ,vacancy=" &amp; J407 &amp; " where entityid = (select id from entity where name like '" &amp; I407 &amp; "') and year=2015;"</f>
        <v>update entityscore set admitted=67 ,vacancy=150 where entityid = (select id from entity where name like '浸信會沙田圍呂明才小學') and year=2015;</v>
      </c>
      <c r="R407" t="str">
        <f>"update entity set admitted=" &amp; O407 &amp; " ,vacancy=" &amp; J407 &amp; " where name = '" &amp; I407 &amp; "';"</f>
        <v>update entity set admitted=67 ,vacancy=150 where name = '浸信會沙田圍呂明才小學';</v>
      </c>
    </row>
    <row r="408" spans="1:18" ht="33.75">
      <c r="A408" s="2">
        <v>9103</v>
      </c>
      <c r="B408" s="6" t="s">
        <v>497</v>
      </c>
      <c r="C408" s="6" t="s">
        <v>1380</v>
      </c>
      <c r="D408" s="3">
        <v>55</v>
      </c>
      <c r="E408" t="str">
        <f>VLOOKUP(C408, 自行Original!$A$1:$C$455, 1, FALSE)</f>
        <v>保良局朱正賢小學</v>
      </c>
      <c r="F408">
        <f>VLOOKUP(C408, 自行Original!$A$1:$C$455, 3, FALSE)</f>
        <v>60</v>
      </c>
      <c r="H408" t="str">
        <f>LEFT(A408, 2)</f>
        <v>91</v>
      </c>
      <c r="I408" t="str">
        <f>C408</f>
        <v>保良局朱正賢小學</v>
      </c>
      <c r="J408">
        <f>IF(F408*2/5=CEILING(F408*2/5, 1), F408*2, F408*2-1)</f>
        <v>120</v>
      </c>
      <c r="K408">
        <f>D408</f>
        <v>55</v>
      </c>
      <c r="L408" t="e">
        <f>VLOOKUP(A408, 借位!$A$1:$D$50, 4, FALSE)</f>
        <v>#N/A</v>
      </c>
      <c r="M408">
        <v>0</v>
      </c>
      <c r="N408" t="b">
        <f>IF(J408&gt;(K408+M408), TRUE, 0)</f>
        <v>1</v>
      </c>
      <c r="O408">
        <f>K408+M408</f>
        <v>55</v>
      </c>
      <c r="P408" s="24">
        <f>(J408-O408)/J408*100</f>
        <v>54.166666666666664</v>
      </c>
      <c r="Q408" t="str">
        <f>"update entityscore set admitted=" &amp; O408 &amp; " ,vacancy=" &amp; J408 &amp; " where entityid = (select id from entity where name like '" &amp; I408 &amp; "') and year=2015;"</f>
        <v>update entityscore set admitted=55 ,vacancy=120 where entityid = (select id from entity where name like '保良局朱正賢小學') and year=2015;</v>
      </c>
      <c r="R408" t="str">
        <f>"update entity set admitted=" &amp; O408 &amp; " ,vacancy=" &amp; J408 &amp; " where name = '" &amp; I408 &amp; "';"</f>
        <v>update entity set admitted=55 ,vacancy=120 where name = '保良局朱正賢小學';</v>
      </c>
    </row>
    <row r="409" spans="1:18" ht="22.5">
      <c r="A409" s="2">
        <v>9109</v>
      </c>
      <c r="B409" s="6" t="s">
        <v>503</v>
      </c>
      <c r="C409" s="6" t="s">
        <v>1385</v>
      </c>
      <c r="D409" s="3">
        <v>58</v>
      </c>
      <c r="E409" t="str">
        <f>VLOOKUP(C409, 自行Original!$A$1:$C$455, 1, FALSE)</f>
        <v>路德會梁鉅鏐小學</v>
      </c>
      <c r="F409">
        <f>VLOOKUP(C409, 自行Original!$A$1:$C$455, 3, FALSE)</f>
        <v>63</v>
      </c>
      <c r="H409" t="str">
        <f>LEFT(A409, 2)</f>
        <v>91</v>
      </c>
      <c r="I409" t="str">
        <f>C409</f>
        <v>路德會梁鉅鏐小學</v>
      </c>
      <c r="J409">
        <f>IF(F409*2/5=CEILING(F409*2/5, 1), F409*2, F409*2-1)</f>
        <v>125</v>
      </c>
      <c r="K409">
        <f>D409</f>
        <v>58</v>
      </c>
      <c r="L409" t="e">
        <f>VLOOKUP(A409, 借位!$A$1:$D$50, 4, FALSE)</f>
        <v>#N/A</v>
      </c>
      <c r="M409">
        <v>0</v>
      </c>
      <c r="N409" t="b">
        <f>IF(J409&gt;(K409+M409), TRUE, 0)</f>
        <v>1</v>
      </c>
      <c r="O409">
        <f>K409+M409</f>
        <v>58</v>
      </c>
      <c r="P409" s="24">
        <f>(J409-O409)/J409*100</f>
        <v>53.6</v>
      </c>
      <c r="Q409" t="str">
        <f>"update entityscore set admitted=" &amp; O409 &amp; " ,vacancy=" &amp; J409 &amp; " where entityid = (select id from entity where name like '" &amp; I409 &amp; "') and year=2015;"</f>
        <v>update entityscore set admitted=58 ,vacancy=125 where entityid = (select id from entity where name like '路德會梁鉅鏐小學') and year=2015;</v>
      </c>
      <c r="R409" t="str">
        <f>"update entity set admitted=" &amp; O409 &amp; " ,vacancy=" &amp; J409 &amp; " where name = '" &amp; I409 &amp; "';"</f>
        <v>update entity set admitted=58 ,vacancy=125 where name = '路德會梁鉅鏐小學';</v>
      </c>
    </row>
    <row r="410" spans="1:18" ht="22.5">
      <c r="A410" s="2">
        <v>9107</v>
      </c>
      <c r="B410" s="6" t="s">
        <v>501</v>
      </c>
      <c r="C410" s="6" t="s">
        <v>1381</v>
      </c>
      <c r="D410" s="3">
        <v>56</v>
      </c>
      <c r="E410" t="str">
        <f>VLOOKUP(C410, 自行Original!$A$1:$C$455, 1, FALSE)</f>
        <v>胡素貞博士紀念學校</v>
      </c>
      <c r="F410">
        <f>VLOOKUP(C410, 自行Original!$A$1:$C$455, 3, FALSE)</f>
        <v>60</v>
      </c>
      <c r="H410" t="str">
        <f>LEFT(A410, 2)</f>
        <v>91</v>
      </c>
      <c r="I410" t="str">
        <f>C410</f>
        <v>胡素貞博士紀念學校</v>
      </c>
      <c r="J410">
        <f>IF(F410*2/5=CEILING(F410*2/5, 1), F410*2, F410*2-1)</f>
        <v>120</v>
      </c>
      <c r="K410">
        <f>D410</f>
        <v>56</v>
      </c>
      <c r="L410" t="e">
        <f>VLOOKUP(A410, 借位!$A$1:$D$50, 4, FALSE)</f>
        <v>#N/A</v>
      </c>
      <c r="M410">
        <v>0</v>
      </c>
      <c r="N410" t="b">
        <f>IF(J410&gt;(K410+M410), TRUE, 0)</f>
        <v>1</v>
      </c>
      <c r="O410">
        <f>K410+M410</f>
        <v>56</v>
      </c>
      <c r="P410" s="24">
        <f>(J410-O410)/J410*100</f>
        <v>53.333333333333336</v>
      </c>
      <c r="Q410" t="str">
        <f>"update entityscore set admitted=" &amp; O410 &amp; " ,vacancy=" &amp; J410 &amp; " where entityid = (select id from entity where name like '" &amp; I410 &amp; "') and year=2015;"</f>
        <v>update entityscore set admitted=56 ,vacancy=120 where entityid = (select id from entity where name like '胡素貞博士紀念學校') and year=2015;</v>
      </c>
      <c r="R410" t="str">
        <f>"update entity set admitted=" &amp; O410 &amp; " ,vacancy=" &amp; J410 &amp; " where name = '" &amp; I410 &amp; "';"</f>
        <v>update entity set admitted=56 ,vacancy=120 where name = '胡素貞博士紀念學校';</v>
      </c>
    </row>
    <row r="411" spans="1:18" ht="22.5">
      <c r="A411" s="2">
        <v>9114</v>
      </c>
      <c r="B411" s="6" t="s">
        <v>508</v>
      </c>
      <c r="C411" s="6" t="s">
        <v>1375</v>
      </c>
      <c r="D411" s="3">
        <v>56</v>
      </c>
      <c r="E411" t="str">
        <f>VLOOKUP(C411, 自行Original!$A$1:$C$455, 1, FALSE)</f>
        <v>聖公會主風小學</v>
      </c>
      <c r="F411">
        <f>VLOOKUP(C411, 自行Original!$A$1:$C$455, 3, FALSE)</f>
        <v>60</v>
      </c>
      <c r="H411" t="str">
        <f>LEFT(A411, 2)</f>
        <v>91</v>
      </c>
      <c r="I411" t="str">
        <f>C411</f>
        <v>聖公會主風小學</v>
      </c>
      <c r="J411">
        <f>IF(F411*2/5=CEILING(F411*2/5, 1), F411*2, F411*2-1)</f>
        <v>120</v>
      </c>
      <c r="K411">
        <f>D411</f>
        <v>56</v>
      </c>
      <c r="L411" t="e">
        <f>VLOOKUP(A411, 借位!$A$1:$D$50, 4, FALSE)</f>
        <v>#N/A</v>
      </c>
      <c r="M411">
        <v>0</v>
      </c>
      <c r="N411" t="b">
        <f>IF(J411&gt;(K411+M411), TRUE, 0)</f>
        <v>1</v>
      </c>
      <c r="O411">
        <f>K411+M411</f>
        <v>56</v>
      </c>
      <c r="P411" s="24">
        <f>(J411-O411)/J411*100</f>
        <v>53.333333333333336</v>
      </c>
      <c r="Q411" t="str">
        <f>"update entityscore set admitted=" &amp; O411 &amp; " ,vacancy=" &amp; J411 &amp; " where entityid = (select id from entity where name like '" &amp; I411 &amp; "') and year=2015;"</f>
        <v>update entityscore set admitted=56 ,vacancy=120 where entityid = (select id from entity where name like '聖公會主風小學') and year=2015;</v>
      </c>
      <c r="R411" t="str">
        <f>"update entity set admitted=" &amp; O411 &amp; " ,vacancy=" &amp; J411 &amp; " where name = '" &amp; I411 &amp; "';"</f>
        <v>update entity set admitted=56 ,vacancy=120 where name = '聖公會主風小學';</v>
      </c>
    </row>
    <row r="412" spans="1:18" ht="33.75">
      <c r="A412" s="2">
        <v>9116</v>
      </c>
      <c r="B412" s="6" t="s">
        <v>510</v>
      </c>
      <c r="C412" s="6" t="s">
        <v>1389</v>
      </c>
      <c r="D412" s="3">
        <v>47</v>
      </c>
      <c r="E412" t="str">
        <f>VLOOKUP(C412, 自行Original!$A$1:$C$455, 1, FALSE)</f>
        <v>沙田圍胡素貞博士紀念學校</v>
      </c>
      <c r="F412">
        <f>VLOOKUP(C412, 自行Original!$A$1:$C$455, 3, FALSE)</f>
        <v>50</v>
      </c>
      <c r="H412" t="str">
        <f>LEFT(A412, 2)</f>
        <v>91</v>
      </c>
      <c r="I412" t="str">
        <f>C412</f>
        <v>沙田圍胡素貞博士紀念學校</v>
      </c>
      <c r="J412">
        <f>IF(F412*2/5=CEILING(F412*2/5, 1), F412*2, F412*2-1)</f>
        <v>100</v>
      </c>
      <c r="K412">
        <f>D412</f>
        <v>47</v>
      </c>
      <c r="L412" t="e">
        <f>VLOOKUP(A412, 借位!$A$1:$D$50, 4, FALSE)</f>
        <v>#N/A</v>
      </c>
      <c r="M412">
        <v>0</v>
      </c>
      <c r="N412" t="b">
        <f>IF(J412&gt;(K412+M412), TRUE, 0)</f>
        <v>1</v>
      </c>
      <c r="O412">
        <f>K412+M412</f>
        <v>47</v>
      </c>
      <c r="P412" s="24">
        <f>(J412-O412)/J412*100</f>
        <v>53</v>
      </c>
      <c r="Q412" t="str">
        <f>"update entityscore set admitted=" &amp; O412 &amp; " ,vacancy=" &amp; J412 &amp; " where entityid = (select id from entity where name like '" &amp; I412 &amp; "') and year=2015;"</f>
        <v>update entityscore set admitted=47 ,vacancy=100 where entityid = (select id from entity where name like '沙田圍胡素貞博士紀念學校') and year=2015;</v>
      </c>
      <c r="R412" t="str">
        <f>"update entity set admitted=" &amp; O412 &amp; " ,vacancy=" &amp; J412 &amp; " where name = '" &amp; I412 &amp; "';"</f>
        <v>update entity set admitted=47 ,vacancy=100 where name = '沙田圍胡素貞博士紀念學校';</v>
      </c>
    </row>
    <row r="413" spans="1:18" ht="22.5">
      <c r="A413" s="2">
        <v>9110</v>
      </c>
      <c r="B413" s="6" t="s">
        <v>504</v>
      </c>
      <c r="C413" s="6" t="s">
        <v>1379</v>
      </c>
      <c r="D413" s="3">
        <v>48</v>
      </c>
      <c r="E413" t="str">
        <f>VLOOKUP(C413, 自行Original!$A$1:$C$455, 1, FALSE)</f>
        <v>救世軍田家炳學校</v>
      </c>
      <c r="F413">
        <f>VLOOKUP(C413, 自行Original!$A$1:$C$455, 3, FALSE)</f>
        <v>50</v>
      </c>
      <c r="H413" t="str">
        <f>LEFT(A413, 2)</f>
        <v>91</v>
      </c>
      <c r="I413" t="str">
        <f>C413</f>
        <v>救世軍田家炳學校</v>
      </c>
      <c r="J413">
        <f>IF(F413*2/5=CEILING(F413*2/5, 1), F413*2, F413*2-1)</f>
        <v>100</v>
      </c>
      <c r="K413">
        <f>D413</f>
        <v>48</v>
      </c>
      <c r="L413" t="e">
        <f>VLOOKUP(A413, 借位!$A$1:$D$50, 4, FALSE)</f>
        <v>#N/A</v>
      </c>
      <c r="M413">
        <v>0</v>
      </c>
      <c r="N413" t="b">
        <f>IF(J413&gt;(K413+M413), TRUE, 0)</f>
        <v>1</v>
      </c>
      <c r="O413">
        <f>K413+M413</f>
        <v>48</v>
      </c>
      <c r="P413" s="24">
        <f>(J413-O413)/J413*100</f>
        <v>52</v>
      </c>
      <c r="Q413" t="str">
        <f>"update entityscore set admitted=" &amp; O413 &amp; " ,vacancy=" &amp; J413 &amp; " where entityid = (select id from entity where name like '" &amp; I413 &amp; "') and year=2015;"</f>
        <v>update entityscore set admitted=48 ,vacancy=100 where entityid = (select id from entity where name like '救世軍田家炳學校') and year=2015;</v>
      </c>
      <c r="R413" t="str">
        <f>"update entity set admitted=" &amp; O413 &amp; " ,vacancy=" &amp; J413 &amp; " where name = '" &amp; I413 &amp; "';"</f>
        <v>update entity set admitted=48 ,vacancy=100 where name = '救世軍田家炳學校';</v>
      </c>
    </row>
    <row r="414" spans="1:18" ht="22.5">
      <c r="A414" s="2">
        <v>9113</v>
      </c>
      <c r="B414" s="6" t="s">
        <v>507</v>
      </c>
      <c r="C414" s="6" t="s">
        <v>1383</v>
      </c>
      <c r="D414" s="3">
        <v>49</v>
      </c>
      <c r="E414" t="str">
        <f>VLOOKUP(C414, 自行Original!$A$1:$C$455, 1, FALSE)</f>
        <v>沙田循道衛理小學</v>
      </c>
      <c r="F414">
        <f>VLOOKUP(C414, 自行Original!$A$1:$C$455, 3, FALSE)</f>
        <v>50</v>
      </c>
      <c r="H414" t="str">
        <f>LEFT(A414, 2)</f>
        <v>91</v>
      </c>
      <c r="I414" t="str">
        <f>C414</f>
        <v>沙田循道衛理小學</v>
      </c>
      <c r="J414">
        <f>IF(F414*2/5=CEILING(F414*2/5, 1), F414*2, F414*2-1)</f>
        <v>100</v>
      </c>
      <c r="K414">
        <f>D414</f>
        <v>49</v>
      </c>
      <c r="L414" t="e">
        <f>VLOOKUP(A414, 借位!$A$1:$D$50, 4, FALSE)</f>
        <v>#N/A</v>
      </c>
      <c r="M414">
        <v>0</v>
      </c>
      <c r="N414" t="b">
        <f>IF(J414&gt;(K414+M414), TRUE, 0)</f>
        <v>1</v>
      </c>
      <c r="O414">
        <f>K414+M414</f>
        <v>49</v>
      </c>
      <c r="P414" s="24">
        <f>(J414-O414)/J414*100</f>
        <v>51</v>
      </c>
      <c r="Q414" t="str">
        <f>"update entityscore set admitted=" &amp; O414 &amp; " ,vacancy=" &amp; J414 &amp; " where entityid = (select id from entity where name like '" &amp; I414 &amp; "') and year=2015;"</f>
        <v>update entityscore set admitted=49 ,vacancy=100 where entityid = (select id from entity where name like '沙田循道衛理小學') and year=2015;</v>
      </c>
      <c r="R414" t="str">
        <f>"update entity set admitted=" &amp; O414 &amp; " ,vacancy=" &amp; J414 &amp; " where name = '" &amp; I414 &amp; "';"</f>
        <v>update entity set admitted=49 ,vacancy=100 where name = '沙田循道衛理小學';</v>
      </c>
    </row>
    <row r="415" spans="1:18" ht="22.5">
      <c r="A415" s="2">
        <v>9104</v>
      </c>
      <c r="B415" s="6" t="s">
        <v>498</v>
      </c>
      <c r="C415" s="6" t="s">
        <v>1378</v>
      </c>
      <c r="D415" s="3">
        <v>50</v>
      </c>
      <c r="E415" t="str">
        <f>VLOOKUP(C415, 自行Original!$A$1:$C$455, 1, FALSE)</f>
        <v>保良局蕭漢森小學</v>
      </c>
      <c r="F415">
        <f>VLOOKUP(C415, 自行Original!$A$1:$C$455, 3, FALSE)</f>
        <v>50</v>
      </c>
      <c r="H415" t="str">
        <f>LEFT(A415, 2)</f>
        <v>91</v>
      </c>
      <c r="I415" t="str">
        <f>C415</f>
        <v>保良局蕭漢森小學</v>
      </c>
      <c r="J415">
        <f>IF(F415*2/5=CEILING(F415*2/5, 1), F415*2, F415*2-1)</f>
        <v>100</v>
      </c>
      <c r="K415">
        <f>D415</f>
        <v>50</v>
      </c>
      <c r="L415" t="e">
        <f>VLOOKUP(A415, 借位!$A$1:$D$50, 4, FALSE)</f>
        <v>#N/A</v>
      </c>
      <c r="M415">
        <v>0</v>
      </c>
      <c r="N415" t="b">
        <f>IF(J415&gt;(K415+M415), TRUE, 0)</f>
        <v>1</v>
      </c>
      <c r="O415">
        <f>K415+M415</f>
        <v>50</v>
      </c>
      <c r="P415" s="24">
        <f>(J415-O415)/J415*100</f>
        <v>50</v>
      </c>
      <c r="Q415" t="str">
        <f>"update entityscore set admitted=" &amp; O415 &amp; " ,vacancy=" &amp; J415 &amp; " where entityid = (select id from entity where name like '" &amp; I415 &amp; "') and year=2015;"</f>
        <v>update entityscore set admitted=50 ,vacancy=100 where entityid = (select id from entity where name like '保良局蕭漢森小學') and year=2015;</v>
      </c>
      <c r="R415" t="str">
        <f>"update entity set admitted=" &amp; O415 &amp; " ,vacancy=" &amp; J415 &amp; " where name = '" &amp; I415 &amp; "';"</f>
        <v>update entity set admitted=50 ,vacancy=100 where name = '保良局蕭漢森小學';</v>
      </c>
    </row>
    <row r="416" spans="1:18" ht="45">
      <c r="A416" s="2">
        <v>9106</v>
      </c>
      <c r="B416" s="6" t="s">
        <v>500</v>
      </c>
      <c r="C416" s="6" t="s">
        <v>1377</v>
      </c>
      <c r="D416" s="3">
        <v>67</v>
      </c>
      <c r="E416" t="str">
        <f>VLOOKUP(C416, 自行Original!$A$1:$C$455, 1, FALSE)</f>
        <v>基督教香港信義會禾輋信義學校</v>
      </c>
      <c r="F416">
        <f>VLOOKUP(C416, 自行Original!$A$1:$C$455, 3, FALSE)</f>
        <v>50</v>
      </c>
      <c r="H416" t="str">
        <f>LEFT(A416, 2)</f>
        <v>91</v>
      </c>
      <c r="I416" t="str">
        <f>C416</f>
        <v>基督教香港信義會禾輋信義學校</v>
      </c>
      <c r="J416">
        <f>IF(F416*2/5=CEILING(F416*2/5, 1), F416*2, F416*2-1)</f>
        <v>100</v>
      </c>
      <c r="K416">
        <f>D416</f>
        <v>67</v>
      </c>
      <c r="L416" t="e">
        <f>VLOOKUP(A416, 借位!$A$1:$D$50, 4, FALSE)</f>
        <v>#N/A</v>
      </c>
      <c r="M416">
        <v>0</v>
      </c>
      <c r="N416" t="b">
        <f>IF(J416&gt;(K416+M416), TRUE, 0)</f>
        <v>1</v>
      </c>
      <c r="O416">
        <f>K416+M416</f>
        <v>67</v>
      </c>
      <c r="P416" s="24">
        <f>(J416-O416)/J416*100</f>
        <v>33</v>
      </c>
      <c r="Q416" t="str">
        <f>"update entityscore set admitted=" &amp; O416 &amp; " ,vacancy=" &amp; J416 &amp; " where entityid = (select id from entity where name like '" &amp; I416 &amp; "') and year=2015;"</f>
        <v>update entityscore set admitted=67 ,vacancy=100 where entityid = (select id from entity where name like '基督教香港信義會禾輋信義學校') and year=2015;</v>
      </c>
      <c r="R416" t="str">
        <f>"update entity set admitted=" &amp; O416 &amp; " ,vacancy=" &amp; J416 &amp; " where name = '" &amp; I416 &amp; "';"</f>
        <v>update entity set admitted=67 ,vacancy=100 where name = '基督教香港信義會禾輋信義學校';</v>
      </c>
    </row>
    <row r="417" spans="1:18" ht="33.75">
      <c r="A417" s="2">
        <v>9102</v>
      </c>
      <c r="B417" s="6" t="s">
        <v>496</v>
      </c>
      <c r="C417" s="6" t="s">
        <v>1376</v>
      </c>
      <c r="D417" s="3">
        <v>84</v>
      </c>
      <c r="E417" t="str">
        <f>VLOOKUP(C417, 自行Original!$A$1:$C$455, 1, FALSE)</f>
        <v>天主教聖華學校</v>
      </c>
      <c r="F417">
        <f>VLOOKUP(C417, 自行Original!$A$1:$C$455, 3, FALSE)</f>
        <v>50</v>
      </c>
      <c r="H417" t="str">
        <f>LEFT(A417, 2)</f>
        <v>91</v>
      </c>
      <c r="I417" t="str">
        <f>C417</f>
        <v>天主教聖華學校</v>
      </c>
      <c r="J417">
        <f>IF(F417*2/5=CEILING(F417*2/5, 1), F417*2, F417*2-1)</f>
        <v>100</v>
      </c>
      <c r="K417">
        <f>D417</f>
        <v>84</v>
      </c>
      <c r="L417" t="e">
        <f>VLOOKUP(A417, 借位!$A$1:$D$50, 4, FALSE)</f>
        <v>#N/A</v>
      </c>
      <c r="M417">
        <v>0</v>
      </c>
      <c r="N417" t="b">
        <f>IF(J417&gt;(K417+M417), TRUE, 0)</f>
        <v>1</v>
      </c>
      <c r="O417">
        <f>K417+M417</f>
        <v>84</v>
      </c>
      <c r="P417" s="24">
        <f>(J417-O417)/J417*100</f>
        <v>16</v>
      </c>
      <c r="Q417" t="str">
        <f>"update entityscore set admitted=" &amp; O417 &amp; " ,vacancy=" &amp; J417 &amp; " where entityid = (select id from entity where name like '" &amp; I417 &amp; "') and year=2015;"</f>
        <v>update entityscore set admitted=84 ,vacancy=100 where entityid = (select id from entity where name like '天主教聖華學校') and year=2015;</v>
      </c>
      <c r="R417" t="str">
        <f>"update entity set admitted=" &amp; O417 &amp; " ,vacancy=" &amp; J417 &amp; " where name = '" &amp; I417 &amp; "';"</f>
        <v>update entity set admitted=84 ,vacancy=100 where name = '天主教聖華學校';</v>
      </c>
    </row>
    <row r="418" spans="1:18" ht="22.5">
      <c r="A418" s="2">
        <v>9101</v>
      </c>
      <c r="B418" s="6" t="s">
        <v>495</v>
      </c>
      <c r="C418" s="6" t="s">
        <v>1386</v>
      </c>
      <c r="D418" s="3">
        <v>85</v>
      </c>
      <c r="E418" t="str">
        <f>VLOOKUP(C418, 自行Original!$A$1:$C$455, 1, FALSE)</f>
        <v>慈航學校</v>
      </c>
      <c r="F418">
        <f>VLOOKUP(C418, 自行Original!$A$1:$C$455, 3, FALSE)</f>
        <v>50</v>
      </c>
      <c r="H418" t="str">
        <f>LEFT(A418, 2)</f>
        <v>91</v>
      </c>
      <c r="I418" t="str">
        <f>C418</f>
        <v>慈航學校</v>
      </c>
      <c r="J418">
        <f>IF(F418*2/5=CEILING(F418*2/5, 1), F418*2, F418*2-1)</f>
        <v>100</v>
      </c>
      <c r="K418">
        <f>D418</f>
        <v>85</v>
      </c>
      <c r="L418" t="e">
        <f>VLOOKUP(A418, 借位!$A$1:$D$50, 4, FALSE)</f>
        <v>#N/A</v>
      </c>
      <c r="M418">
        <v>0</v>
      </c>
      <c r="N418" t="b">
        <f>IF(J418&gt;(K418+M418), TRUE, 0)</f>
        <v>1</v>
      </c>
      <c r="O418">
        <f>K418+M418</f>
        <v>85</v>
      </c>
      <c r="P418" s="24">
        <f>(J418-O418)/J418*100</f>
        <v>15</v>
      </c>
      <c r="Q418" t="str">
        <f>"update entityscore set admitted=" &amp; O418 &amp; " ,vacancy=" &amp; J418 &amp; " where entityid = (select id from entity where name like '" &amp; I418 &amp; "') and year=2015;"</f>
        <v>update entityscore set admitted=85 ,vacancy=100 where entityid = (select id from entity where name like '慈航學校') and year=2015;</v>
      </c>
      <c r="R418" t="str">
        <f>"update entity set admitted=" &amp; O418 &amp; " ,vacancy=" &amp; J418 &amp; " where name = '" &amp; I418 &amp; "';"</f>
        <v>update entity set admitted=85 ,vacancy=100 where name = '慈航學校';</v>
      </c>
    </row>
    <row r="419" spans="1:18" ht="22.5">
      <c r="A419" s="2">
        <v>9115</v>
      </c>
      <c r="B419" s="6" t="s">
        <v>509</v>
      </c>
      <c r="C419" s="6" t="s">
        <v>1382</v>
      </c>
      <c r="D419" s="3">
        <v>86</v>
      </c>
      <c r="E419" t="str">
        <f>VLOOKUP(C419, 自行Original!$A$1:$C$455, 1, FALSE)</f>
        <v>世界龍岡學校黃耀南小學</v>
      </c>
      <c r="F419">
        <f>VLOOKUP(C419, 自行Original!$A$1:$C$455, 3, FALSE)</f>
        <v>50</v>
      </c>
      <c r="H419" t="str">
        <f>LEFT(A419, 2)</f>
        <v>91</v>
      </c>
      <c r="I419" t="str">
        <f>C419</f>
        <v>世界龍岡學校黃耀南小學</v>
      </c>
      <c r="J419">
        <f>IF(F419*2/5=CEILING(F419*2/5, 1), F419*2, F419*2-1)</f>
        <v>100</v>
      </c>
      <c r="K419">
        <f>D419</f>
        <v>86</v>
      </c>
      <c r="L419" t="e">
        <f>VLOOKUP(A419, 借位!$A$1:$D$50, 4, FALSE)</f>
        <v>#N/A</v>
      </c>
      <c r="M419">
        <v>0</v>
      </c>
      <c r="N419" t="b">
        <f>IF(J419&gt;(K419+M419), TRUE, 0)</f>
        <v>1</v>
      </c>
      <c r="O419">
        <f>K419+M419</f>
        <v>86</v>
      </c>
      <c r="P419" s="24">
        <f>(J419-O419)/J419*100</f>
        <v>14.000000000000002</v>
      </c>
      <c r="Q419" t="str">
        <f>"update entityscore set admitted=" &amp; O419 &amp; " ,vacancy=" &amp; J419 &amp; " where entityid = (select id from entity where name like '" &amp; I419 &amp; "') and year=2015;"</f>
        <v>update entityscore set admitted=86 ,vacancy=100 where entityid = (select id from entity where name like '世界龍岡學校黃耀南小學') and year=2015;</v>
      </c>
      <c r="R419" t="str">
        <f>"update entity set admitted=" &amp; O419 &amp; " ,vacancy=" &amp; J419 &amp; " where name = '" &amp; I419 &amp; "';"</f>
        <v>update entity set admitted=86 ,vacancy=100 where name = '世界龍岡學校黃耀南小學';</v>
      </c>
    </row>
    <row r="420" spans="1:18">
      <c r="A420" s="2">
        <v>9510</v>
      </c>
      <c r="B420" s="9" t="s">
        <v>520</v>
      </c>
      <c r="C420" s="9" t="s">
        <v>1161</v>
      </c>
      <c r="D420" s="3">
        <v>46</v>
      </c>
      <c r="E420" t="str">
        <f>VLOOKUP(C420, 自行Original!$A$1:$C$455, 1, FALSE)</f>
        <v>基督教宣道會宣基小學</v>
      </c>
      <c r="F420">
        <f>VLOOKUP(C420, 自行Original!$A$1:$C$455, 3, FALSE)</f>
        <v>60</v>
      </c>
      <c r="H420" t="str">
        <f>LEFT(A420, 2)</f>
        <v>95</v>
      </c>
      <c r="I420" t="str">
        <f>C420</f>
        <v>基督教宣道會宣基小學</v>
      </c>
      <c r="J420">
        <f>IF(F420*2/5=CEILING(F420*2/5, 1), F420*2, F420*2-1)</f>
        <v>120</v>
      </c>
      <c r="K420">
        <f>D420</f>
        <v>46</v>
      </c>
      <c r="L420" t="e">
        <f>VLOOKUP(A420, 借位!$A$1:$D$50, 4, FALSE)</f>
        <v>#N/A</v>
      </c>
      <c r="M420">
        <v>0</v>
      </c>
      <c r="N420" t="b">
        <f>IF(J420&gt;(K420+M420), TRUE, 0)</f>
        <v>1</v>
      </c>
      <c r="O420">
        <f>K420+M420</f>
        <v>46</v>
      </c>
      <c r="P420" s="24">
        <f>(J420-O420)/J420*100</f>
        <v>61.666666666666671</v>
      </c>
      <c r="Q420" t="str">
        <f>"update entityscore set admitted=" &amp; O420 &amp; " ,vacancy=" &amp; J420 &amp; " where entityid = (select id from entity where name like '" &amp; I420 &amp; "') and year=2015;"</f>
        <v>update entityscore set admitted=46 ,vacancy=120 where entityid = (select id from entity where name like '基督教宣道會宣基小學') and year=2015;</v>
      </c>
      <c r="R420" t="str">
        <f>"update entity set admitted=" &amp; O420 &amp; " ,vacancy=" &amp; J420 &amp; " where name = '" &amp; I420 &amp; "';"</f>
        <v>update entity set admitted=46 ,vacancy=120 where name = '基督教宣道會宣基小學';</v>
      </c>
    </row>
    <row r="421" spans="1:18" ht="45">
      <c r="A421" s="2">
        <v>9506</v>
      </c>
      <c r="B421" s="6" t="s">
        <v>516</v>
      </c>
      <c r="C421" s="6" t="s">
        <v>1397</v>
      </c>
      <c r="D421" s="3">
        <v>53</v>
      </c>
      <c r="E421" t="str">
        <f>VLOOKUP(C421, 自行Original!$A$1:$C$455, 1, FALSE)</f>
        <v>東華三院王余家潔紀念小學</v>
      </c>
      <c r="F421">
        <f>VLOOKUP(C421, 自行Original!$A$1:$C$455, 3, FALSE)</f>
        <v>63</v>
      </c>
      <c r="H421" t="str">
        <f>LEFT(A421, 2)</f>
        <v>95</v>
      </c>
      <c r="I421" t="str">
        <f>C421</f>
        <v>東華三院王余家潔紀念小學</v>
      </c>
      <c r="J421">
        <f>IF(F421*2/5=CEILING(F421*2/5, 1), F421*2, F421*2-1)</f>
        <v>125</v>
      </c>
      <c r="K421">
        <f>D421</f>
        <v>53</v>
      </c>
      <c r="L421" t="e">
        <f>VLOOKUP(A421, 借位!$A$1:$D$50, 4, FALSE)</f>
        <v>#N/A</v>
      </c>
      <c r="M421">
        <v>0</v>
      </c>
      <c r="N421" t="b">
        <f>IF(J421&gt;(K421+M421), TRUE, 0)</f>
        <v>1</v>
      </c>
      <c r="O421">
        <f>K421+M421</f>
        <v>53</v>
      </c>
      <c r="P421" s="24">
        <f>(J421-O421)/J421*100</f>
        <v>57.599999999999994</v>
      </c>
      <c r="Q421" t="str">
        <f>"update entityscore set admitted=" &amp; O421 &amp; " ,vacancy=" &amp; J421 &amp; " where entityid = (select id from entity where name like '" &amp; I421 &amp; "') and year=2015;"</f>
        <v>update entityscore set admitted=53 ,vacancy=125 where entityid = (select id from entity where name like '東華三院王余家潔紀念小學') and year=2015;</v>
      </c>
      <c r="R421" t="str">
        <f>"update entity set admitted=" &amp; O421 &amp; " ,vacancy=" &amp; J421 &amp; " where name = '" &amp; I421 &amp; "';"</f>
        <v>update entity set admitted=53 ,vacancy=125 where name = '東華三院王余家潔紀念小學';</v>
      </c>
    </row>
    <row r="422" spans="1:18" ht="22.5">
      <c r="A422" s="2">
        <v>9513</v>
      </c>
      <c r="B422" s="6" t="s">
        <v>523</v>
      </c>
      <c r="C422" s="6" t="s">
        <v>1405</v>
      </c>
      <c r="D422" s="3">
        <v>57</v>
      </c>
      <c r="E422" t="str">
        <f>VLOOKUP(C422, 自行Original!$A$1:$C$455, 1, FALSE)</f>
        <v>保良局黃永樹小學</v>
      </c>
      <c r="F422">
        <f>VLOOKUP(C422, 自行Original!$A$1:$C$455, 3, FALSE)</f>
        <v>63</v>
      </c>
      <c r="H422" t="str">
        <f>LEFT(A422, 2)</f>
        <v>95</v>
      </c>
      <c r="I422" t="str">
        <f>C422</f>
        <v>保良局黃永樹小學</v>
      </c>
      <c r="J422">
        <f>IF(F422*2/5=CEILING(F422*2/5, 1), F422*2, F422*2-1)</f>
        <v>125</v>
      </c>
      <c r="K422">
        <f>D422</f>
        <v>57</v>
      </c>
      <c r="L422" t="e">
        <f>VLOOKUP(A422, 借位!$A$1:$D$50, 4, FALSE)</f>
        <v>#N/A</v>
      </c>
      <c r="M422">
        <v>0</v>
      </c>
      <c r="N422" t="b">
        <f>IF(J422&gt;(K422+M422), TRUE, 0)</f>
        <v>1</v>
      </c>
      <c r="O422">
        <f>K422+M422</f>
        <v>57</v>
      </c>
      <c r="P422" s="24">
        <f>(J422-O422)/J422*100</f>
        <v>54.400000000000006</v>
      </c>
      <c r="Q422" t="str">
        <f>"update entityscore set admitted=" &amp; O422 &amp; " ,vacancy=" &amp; J422 &amp; " where entityid = (select id from entity where name like '" &amp; I422 &amp; "') and year=2015;"</f>
        <v>update entityscore set admitted=57 ,vacancy=125 where entityid = (select id from entity where name like '保良局黃永樹小學') and year=2015;</v>
      </c>
      <c r="R422" t="str">
        <f>"update entity set admitted=" &amp; O422 &amp; " ,vacancy=" &amp; J422 &amp; " where name = '" &amp; I422 &amp; "';"</f>
        <v>update entity set admitted=57 ,vacancy=125 where name = '保良局黃永樹小學';</v>
      </c>
    </row>
    <row r="423" spans="1:18" ht="22.5">
      <c r="A423" s="2">
        <v>9515</v>
      </c>
      <c r="B423" s="6" t="s">
        <v>525</v>
      </c>
      <c r="C423" s="6" t="s">
        <v>1406</v>
      </c>
      <c r="D423" s="3">
        <v>58</v>
      </c>
      <c r="E423" t="str">
        <f>VLOOKUP(C423, 自行Original!$A$1:$C$455, 1, FALSE)</f>
        <v>將軍澳天主教小學</v>
      </c>
      <c r="F423">
        <f>VLOOKUP(C423, 自行Original!$A$1:$C$455, 3, FALSE)</f>
        <v>63</v>
      </c>
      <c r="H423" t="str">
        <f>LEFT(A423, 2)</f>
        <v>95</v>
      </c>
      <c r="I423" t="str">
        <f>C423</f>
        <v>將軍澳天主教小學</v>
      </c>
      <c r="J423">
        <f>IF(F423*2/5=CEILING(F423*2/5, 1), F423*2, F423*2-1)</f>
        <v>125</v>
      </c>
      <c r="K423">
        <f>D423</f>
        <v>58</v>
      </c>
      <c r="L423" t="e">
        <f>VLOOKUP(A423, 借位!$A$1:$D$50, 4, FALSE)</f>
        <v>#N/A</v>
      </c>
      <c r="M423">
        <v>0</v>
      </c>
      <c r="N423" t="b">
        <f>IF(J423&gt;(K423+M423), TRUE, 0)</f>
        <v>1</v>
      </c>
      <c r="O423">
        <f>K423+M423</f>
        <v>58</v>
      </c>
      <c r="P423" s="24">
        <f>(J423-O423)/J423*100</f>
        <v>53.6</v>
      </c>
      <c r="Q423" t="str">
        <f>"update entityscore set admitted=" &amp; O423 &amp; " ,vacancy=" &amp; J423 &amp; " where entityid = (select id from entity where name like '" &amp; I423 &amp; "') and year=2015;"</f>
        <v>update entityscore set admitted=58 ,vacancy=125 where entityid = (select id from entity where name like '將軍澳天主教小學') and year=2015;</v>
      </c>
      <c r="R423" t="str">
        <f>"update entity set admitted=" &amp; O423 &amp; " ,vacancy=" &amp; J423 &amp; " where name = '" &amp; I423 &amp; "';"</f>
        <v>update entity set admitted=58 ,vacancy=125 where name = '將軍澳天主教小學';</v>
      </c>
    </row>
    <row r="424" spans="1:18" ht="22.5">
      <c r="A424" s="2">
        <v>9520</v>
      </c>
      <c r="B424" s="6" t="s">
        <v>530</v>
      </c>
      <c r="C424" s="6" t="s">
        <v>1408</v>
      </c>
      <c r="D424" s="3">
        <v>58</v>
      </c>
      <c r="E424" t="str">
        <f>VLOOKUP(C424, 自行Original!$A$1:$C$455, 1, FALSE)</f>
        <v>天主教聖安德肋小學</v>
      </c>
      <c r="F424">
        <f>VLOOKUP(C424, 自行Original!$A$1:$C$455, 3, FALSE)</f>
        <v>63</v>
      </c>
      <c r="H424" t="str">
        <f>LEFT(A424, 2)</f>
        <v>95</v>
      </c>
      <c r="I424" t="str">
        <f>C424</f>
        <v>天主教聖安德肋小學</v>
      </c>
      <c r="J424">
        <f>IF(F424*2/5=CEILING(F424*2/5, 1), F424*2, F424*2-1)</f>
        <v>125</v>
      </c>
      <c r="K424">
        <f>D424</f>
        <v>58</v>
      </c>
      <c r="L424" t="e">
        <f>VLOOKUP(A424, 借位!$A$1:$D$50, 4, FALSE)</f>
        <v>#N/A</v>
      </c>
      <c r="M424">
        <v>0</v>
      </c>
      <c r="N424" t="b">
        <f>IF(J424&gt;(K424+M424), TRUE, 0)</f>
        <v>1</v>
      </c>
      <c r="O424">
        <f>K424+M424</f>
        <v>58</v>
      </c>
      <c r="P424" s="24">
        <f>(J424-O424)/J424*100</f>
        <v>53.6</v>
      </c>
      <c r="Q424" t="str">
        <f>"update entityscore set admitted=" &amp; O424 &amp; " ,vacancy=" &amp; J424 &amp; " where entityid = (select id from entity where name like '" &amp; I424 &amp; "') and year=2015;"</f>
        <v>update entityscore set admitted=58 ,vacancy=125 where entityid = (select id from entity where name like '天主教聖安德肋小學') and year=2015;</v>
      </c>
      <c r="R424" t="str">
        <f>"update entity set admitted=" &amp; O424 &amp; " ,vacancy=" &amp; J424 &amp; " where name = '" &amp; I424 &amp; "';"</f>
        <v>update entity set admitted=58 ,vacancy=125 where name = '天主教聖安德肋小學';</v>
      </c>
    </row>
    <row r="425" spans="1:18" ht="33.75">
      <c r="A425" s="2">
        <v>9518</v>
      </c>
      <c r="B425" s="6" t="s">
        <v>528</v>
      </c>
      <c r="C425" s="6" t="s">
        <v>1407</v>
      </c>
      <c r="D425" s="3">
        <v>60</v>
      </c>
      <c r="E425" t="str">
        <f>VLOOKUP(C425, 自行Original!$A$1:$C$455, 1, FALSE)</f>
        <v>港澳信義會明道小學</v>
      </c>
      <c r="F425">
        <f>VLOOKUP(C425, 自行Original!$A$1:$C$455, 3, FALSE)</f>
        <v>63</v>
      </c>
      <c r="H425" t="str">
        <f>LEFT(A425, 2)</f>
        <v>95</v>
      </c>
      <c r="I425" t="str">
        <f>C425</f>
        <v>港澳信義會明道小學</v>
      </c>
      <c r="J425">
        <f>IF(F425*2/5=CEILING(F425*2/5, 1), F425*2, F425*2-1)</f>
        <v>125</v>
      </c>
      <c r="K425">
        <f>D425</f>
        <v>60</v>
      </c>
      <c r="L425" t="e">
        <f>VLOOKUP(A425, 借位!$A$1:$D$50, 4, FALSE)</f>
        <v>#N/A</v>
      </c>
      <c r="M425">
        <v>0</v>
      </c>
      <c r="N425" t="b">
        <f>IF(J425&gt;(K425+M425), TRUE, 0)</f>
        <v>1</v>
      </c>
      <c r="O425">
        <f>K425+M425</f>
        <v>60</v>
      </c>
      <c r="P425" s="24">
        <f>(J425-O425)/J425*100</f>
        <v>52</v>
      </c>
      <c r="Q425" t="str">
        <f>"update entityscore set admitted=" &amp; O425 &amp; " ,vacancy=" &amp; J425 &amp; " where entityid = (select id from entity where name like '" &amp; I425 &amp; "') and year=2015;"</f>
        <v>update entityscore set admitted=60 ,vacancy=125 where entityid = (select id from entity where name like '港澳信義會明道小學') and year=2015;</v>
      </c>
      <c r="R425" t="str">
        <f>"update entity set admitted=" &amp; O425 &amp; " ,vacancy=" &amp; J425 &amp; " where name = '" &amp; I425 &amp; "';"</f>
        <v>update entity set admitted=60 ,vacancy=125 where name = '港澳信義會明道小學';</v>
      </c>
    </row>
    <row r="426" spans="1:18" ht="33.75">
      <c r="A426" s="2">
        <v>9504</v>
      </c>
      <c r="B426" s="6" t="s">
        <v>514</v>
      </c>
      <c r="C426" s="6" t="s">
        <v>1394</v>
      </c>
      <c r="D426" s="3">
        <v>62</v>
      </c>
      <c r="E426" t="str">
        <f>VLOOKUP(C426, 自行Original!$A$1:$C$455, 1, FALSE)</f>
        <v>西貢中心李少欽紀念學校</v>
      </c>
      <c r="F426">
        <f>VLOOKUP(C426, 自行Original!$A$1:$C$455, 3, FALSE)</f>
        <v>63</v>
      </c>
      <c r="H426" t="str">
        <f>LEFT(A426, 2)</f>
        <v>95</v>
      </c>
      <c r="I426" t="str">
        <f>C426</f>
        <v>西貢中心李少欽紀念學校</v>
      </c>
      <c r="J426">
        <f>IF(F426*2/5=CEILING(F426*2/5, 1), F426*2, F426*2-1)</f>
        <v>125</v>
      </c>
      <c r="K426">
        <f>D426</f>
        <v>62</v>
      </c>
      <c r="L426" t="e">
        <f>VLOOKUP(A426, 借位!$A$1:$D$50, 4, FALSE)</f>
        <v>#N/A</v>
      </c>
      <c r="M426">
        <v>0</v>
      </c>
      <c r="N426" t="b">
        <f>IF(J426&gt;(K426+M426), TRUE, 0)</f>
        <v>1</v>
      </c>
      <c r="O426">
        <f>K426+M426</f>
        <v>62</v>
      </c>
      <c r="P426" s="24">
        <f>(J426-O426)/J426*100</f>
        <v>50.4</v>
      </c>
      <c r="Q426" t="str">
        <f>"update entityscore set admitted=" &amp; O426 &amp; " ,vacancy=" &amp; J426 &amp; " where entityid = (select id from entity where name like '" &amp; I426 &amp; "') and year=2015;"</f>
        <v>update entityscore set admitted=62 ,vacancy=125 where entityid = (select id from entity where name like '西貢中心李少欽紀念學校') and year=2015;</v>
      </c>
      <c r="R426" t="str">
        <f>"update entity set admitted=" &amp; O426 &amp; " ,vacancy=" &amp; J426 &amp; " where name = '" &amp; I426 &amp; "';"</f>
        <v>update entity set admitted=62 ,vacancy=125 where name = '西貢中心李少欽紀念學校';</v>
      </c>
    </row>
    <row r="427" spans="1:18" ht="22.5">
      <c r="A427" s="2">
        <v>9507</v>
      </c>
      <c r="B427" s="6" t="s">
        <v>517</v>
      </c>
      <c r="C427" s="6" t="s">
        <v>1399</v>
      </c>
      <c r="D427" s="3">
        <v>62</v>
      </c>
      <c r="E427" t="str">
        <f>VLOOKUP(C427, 自行Original!$A$1:$C$455, 1, FALSE)</f>
        <v>保良局馮晴紀念小學</v>
      </c>
      <c r="F427">
        <f>VLOOKUP(C427, 自行Original!$A$1:$C$455, 3, FALSE)</f>
        <v>63</v>
      </c>
      <c r="H427" t="str">
        <f>LEFT(A427, 2)</f>
        <v>95</v>
      </c>
      <c r="I427" t="str">
        <f>C427</f>
        <v>保良局馮晴紀念小學</v>
      </c>
      <c r="J427">
        <f>IF(F427*2/5=CEILING(F427*2/5, 1), F427*2, F427*2-1)</f>
        <v>125</v>
      </c>
      <c r="K427">
        <f>D427</f>
        <v>62</v>
      </c>
      <c r="L427" t="e">
        <f>VLOOKUP(A427, 借位!$A$1:$D$50, 4, FALSE)</f>
        <v>#N/A</v>
      </c>
      <c r="M427">
        <v>0</v>
      </c>
      <c r="N427" t="b">
        <f>IF(J427&gt;(K427+M427), TRUE, 0)</f>
        <v>1</v>
      </c>
      <c r="O427">
        <f>K427+M427</f>
        <v>62</v>
      </c>
      <c r="P427" s="24">
        <f>(J427-O427)/J427*100</f>
        <v>50.4</v>
      </c>
      <c r="Q427" t="str">
        <f>"update entityscore set admitted=" &amp; O427 &amp; " ,vacancy=" &amp; J427 &amp; " where entityid = (select id from entity where name like '" &amp; I427 &amp; "') and year=2015;"</f>
        <v>update entityscore set admitted=62 ,vacancy=125 where entityid = (select id from entity where name like '保良局馮晴紀念小學') and year=2015;</v>
      </c>
      <c r="R427" t="str">
        <f>"update entity set admitted=" &amp; O427 &amp; " ,vacancy=" &amp; J427 &amp; " where name = '" &amp; I427 &amp; "';"</f>
        <v>update entity set admitted=62 ,vacancy=125 where name = '保良局馮晴紀念小學';</v>
      </c>
    </row>
    <row r="428" spans="1:18" ht="22.5">
      <c r="A428" s="2">
        <v>9508</v>
      </c>
      <c r="B428" s="6" t="s">
        <v>518</v>
      </c>
      <c r="C428" s="6" t="s">
        <v>1398</v>
      </c>
      <c r="D428" s="3">
        <v>62</v>
      </c>
      <c r="E428" t="str">
        <f>VLOOKUP(C428, 自行Original!$A$1:$C$455, 1, FALSE)</f>
        <v>順德聯誼總會梁潔華小學</v>
      </c>
      <c r="F428">
        <f>VLOOKUP(C428, 自行Original!$A$1:$C$455, 3, FALSE)</f>
        <v>63</v>
      </c>
      <c r="H428" t="str">
        <f>LEFT(A428, 2)</f>
        <v>95</v>
      </c>
      <c r="I428" t="str">
        <f>C428</f>
        <v>順德聯誼總會梁潔華小學</v>
      </c>
      <c r="J428">
        <f>IF(F428*2/5=CEILING(F428*2/5, 1), F428*2, F428*2-1)</f>
        <v>125</v>
      </c>
      <c r="K428">
        <f>D428</f>
        <v>62</v>
      </c>
      <c r="L428" t="e">
        <f>VLOOKUP(A428, 借位!$A$1:$D$50, 4, FALSE)</f>
        <v>#N/A</v>
      </c>
      <c r="M428">
        <v>0</v>
      </c>
      <c r="N428" t="b">
        <f>IF(J428&gt;(K428+M428), TRUE, 0)</f>
        <v>1</v>
      </c>
      <c r="O428">
        <f>K428+M428</f>
        <v>62</v>
      </c>
      <c r="P428" s="24">
        <f>(J428-O428)/J428*100</f>
        <v>50.4</v>
      </c>
      <c r="Q428" t="str">
        <f>"update entityscore set admitted=" &amp; O428 &amp; " ,vacancy=" &amp; J428 &amp; " where entityid = (select id from entity where name like '" &amp; I428 &amp; "') and year=2015;"</f>
        <v>update entityscore set admitted=62 ,vacancy=125 where entityid = (select id from entity where name like '順德聯誼總會梁潔華小學') and year=2015;</v>
      </c>
      <c r="R428" t="str">
        <f>"update entity set admitted=" &amp; O428 &amp; " ,vacancy=" &amp; J428 &amp; " where name = '" &amp; I428 &amp; "';"</f>
        <v>update entity set admitted=62 ,vacancy=125 where name = '順德聯誼總會梁潔華小學';</v>
      </c>
    </row>
    <row r="429" spans="1:18" ht="22.5">
      <c r="A429" s="2">
        <v>9516</v>
      </c>
      <c r="B429" s="6" t="s">
        <v>526</v>
      </c>
      <c r="C429" s="6" t="s">
        <v>1403</v>
      </c>
      <c r="D429" s="3">
        <v>62</v>
      </c>
      <c r="E429" t="str">
        <f>VLOOKUP(C429, 自行Original!$A$1:$C$455, 1, FALSE)</f>
        <v>仁愛堂田家炳小學</v>
      </c>
      <c r="F429">
        <f>VLOOKUP(C429, 自行Original!$A$1:$C$455, 3, FALSE)</f>
        <v>63</v>
      </c>
      <c r="H429" t="str">
        <f>LEFT(A429, 2)</f>
        <v>95</v>
      </c>
      <c r="I429" t="str">
        <f>C429</f>
        <v>仁愛堂田家炳小學</v>
      </c>
      <c r="J429">
        <f>IF(F429*2/5=CEILING(F429*2/5, 1), F429*2, F429*2-1)</f>
        <v>125</v>
      </c>
      <c r="K429">
        <f>D429</f>
        <v>62</v>
      </c>
      <c r="L429" t="e">
        <f>VLOOKUP(A429, 借位!$A$1:$D$50, 4, FALSE)</f>
        <v>#N/A</v>
      </c>
      <c r="M429">
        <v>0</v>
      </c>
      <c r="N429" t="b">
        <f>IF(J429&gt;(K429+M429), TRUE, 0)</f>
        <v>1</v>
      </c>
      <c r="O429">
        <f>K429+M429</f>
        <v>62</v>
      </c>
      <c r="P429" s="24">
        <f>(J429-O429)/J429*100</f>
        <v>50.4</v>
      </c>
      <c r="Q429" t="str">
        <f>"update entityscore set admitted=" &amp; O429 &amp; " ,vacancy=" &amp; J429 &amp; " where entityid = (select id from entity where name like '" &amp; I429 &amp; "') and year=2015;"</f>
        <v>update entityscore set admitted=62 ,vacancy=125 where entityid = (select id from entity where name like '仁愛堂田家炳小學') and year=2015;</v>
      </c>
      <c r="R429" t="str">
        <f>"update entity set admitted=" &amp; O429 &amp; " ,vacancy=" &amp; J429 &amp; " where name = '" &amp; I429 &amp; "';"</f>
        <v>update entity set admitted=62 ,vacancy=125 where name = '仁愛堂田家炳小學';</v>
      </c>
    </row>
    <row r="430" spans="1:18" ht="33.75">
      <c r="A430" s="2">
        <v>9517</v>
      </c>
      <c r="B430" s="6" t="s">
        <v>527</v>
      </c>
      <c r="C430" s="6" t="s">
        <v>1392</v>
      </c>
      <c r="D430" s="3">
        <v>62</v>
      </c>
      <c r="E430" t="str">
        <f>VLOOKUP(C430, 自行Original!$A$1:$C$455, 1, FALSE)</f>
        <v>港澳信義會小學</v>
      </c>
      <c r="F430">
        <f>VLOOKUP(C430, 自行Original!$A$1:$C$455, 3, FALSE)</f>
        <v>63</v>
      </c>
      <c r="H430" t="str">
        <f>LEFT(A430, 2)</f>
        <v>95</v>
      </c>
      <c r="I430" t="str">
        <f>C430</f>
        <v>港澳信義會小學</v>
      </c>
      <c r="J430">
        <f>IF(F430*2/5=CEILING(F430*2/5, 1), F430*2, F430*2-1)</f>
        <v>125</v>
      </c>
      <c r="K430">
        <f>D430</f>
        <v>62</v>
      </c>
      <c r="L430" t="e">
        <f>VLOOKUP(A430, 借位!$A$1:$D$50, 4, FALSE)</f>
        <v>#N/A</v>
      </c>
      <c r="M430">
        <v>0</v>
      </c>
      <c r="N430" t="b">
        <f>IF(J430&gt;(K430+M430), TRUE, 0)</f>
        <v>1</v>
      </c>
      <c r="O430">
        <f>K430+M430</f>
        <v>62</v>
      </c>
      <c r="P430" s="24">
        <f>(J430-O430)/J430*100</f>
        <v>50.4</v>
      </c>
      <c r="Q430" t="str">
        <f>"update entityscore set admitted=" &amp; O430 &amp; " ,vacancy=" &amp; J430 &amp; " where entityid = (select id from entity where name like '" &amp; I430 &amp; "') and year=2015;"</f>
        <v>update entityscore set admitted=62 ,vacancy=125 where entityid = (select id from entity where name like '港澳信義會小學') and year=2015;</v>
      </c>
      <c r="R430" t="str">
        <f>"update entity set admitted=" &amp; O430 &amp; " ,vacancy=" &amp; J430 &amp; " where name = '" &amp; I430 &amp; "';"</f>
        <v>update entity set admitted=62 ,vacancy=125 where name = '港澳信義會小學';</v>
      </c>
    </row>
    <row r="431" spans="1:18" ht="22.5">
      <c r="A431" s="2">
        <v>9521</v>
      </c>
      <c r="B431" s="6" t="s">
        <v>531</v>
      </c>
      <c r="C431" s="6" t="s">
        <v>1409</v>
      </c>
      <c r="D431" s="3">
        <v>63</v>
      </c>
      <c r="E431" t="str">
        <f>VLOOKUP(C431, 自行Original!$A$1:$C$455, 1, FALSE)</f>
        <v>將軍澳循道衛理小學</v>
      </c>
      <c r="F431">
        <f>VLOOKUP(C431, 自行Original!$A$1:$C$455, 3, FALSE)</f>
        <v>63</v>
      </c>
      <c r="H431" t="str">
        <f>LEFT(A431, 2)</f>
        <v>95</v>
      </c>
      <c r="I431" t="str">
        <f>C431</f>
        <v>將軍澳循道衛理小學</v>
      </c>
      <c r="J431">
        <f>IF(F431*2/5=CEILING(F431*2/5, 1), F431*2, F431*2-1)</f>
        <v>125</v>
      </c>
      <c r="K431">
        <f>D431</f>
        <v>63</v>
      </c>
      <c r="L431" t="e">
        <f>VLOOKUP(A431, 借位!$A$1:$D$50, 4, FALSE)</f>
        <v>#N/A</v>
      </c>
      <c r="M431">
        <v>0</v>
      </c>
      <c r="N431" t="b">
        <f>IF(J431&gt;(K431+M431), TRUE, 0)</f>
        <v>1</v>
      </c>
      <c r="O431">
        <f>K431+M431</f>
        <v>63</v>
      </c>
      <c r="P431" s="24">
        <f>(J431-O431)/J431*100</f>
        <v>49.6</v>
      </c>
      <c r="Q431" t="str">
        <f>"update entityscore set admitted=" &amp; O431 &amp; " ,vacancy=" &amp; J431 &amp; " where entityid = (select id from entity where name like '" &amp; I431 &amp; "') and year=2015;"</f>
        <v>update entityscore set admitted=63 ,vacancy=125 where entityid = (select id from entity where name like '將軍澳循道衛理小學') and year=2015;</v>
      </c>
      <c r="R431" t="str">
        <f>"update entity set admitted=" &amp; O431 &amp; " ,vacancy=" &amp; J431 &amp; " where name = '" &amp; I431 &amp; "';"</f>
        <v>update entity set admitted=63 ,vacancy=125 where name = '將軍澳循道衛理小學';</v>
      </c>
    </row>
    <row r="432" spans="1:18" ht="22.5">
      <c r="A432" s="2">
        <v>9514</v>
      </c>
      <c r="B432" s="6" t="s">
        <v>524</v>
      </c>
      <c r="C432" s="6" t="s">
        <v>1391</v>
      </c>
      <c r="D432" s="3">
        <v>56</v>
      </c>
      <c r="E432" t="str">
        <f>VLOOKUP(C432, 自行Original!$A$1:$C$455, 1, FALSE)</f>
        <v>景林天主教小學</v>
      </c>
      <c r="F432">
        <f>VLOOKUP(C432, 自行Original!$A$1:$C$455, 3, FALSE)</f>
        <v>50</v>
      </c>
      <c r="H432" t="str">
        <f>LEFT(A432, 2)</f>
        <v>95</v>
      </c>
      <c r="I432" t="str">
        <f>C432</f>
        <v>景林天主教小學</v>
      </c>
      <c r="J432">
        <f>IF(F432*2/5=CEILING(F432*2/5, 1), F432*2, F432*2-1)</f>
        <v>100</v>
      </c>
      <c r="K432">
        <f>D432</f>
        <v>56</v>
      </c>
      <c r="L432" t="e">
        <f>VLOOKUP(A432, 借位!$A$1:$D$50, 4, FALSE)</f>
        <v>#N/A</v>
      </c>
      <c r="M432">
        <v>0</v>
      </c>
      <c r="N432" t="b">
        <f>IF(J432&gt;(K432+M432), TRUE, 0)</f>
        <v>1</v>
      </c>
      <c r="O432">
        <f>K432+M432</f>
        <v>56</v>
      </c>
      <c r="P432" s="24">
        <f>(J432-O432)/J432*100</f>
        <v>44</v>
      </c>
      <c r="Q432" t="str">
        <f>"update entityscore set admitted=" &amp; O432 &amp; " ,vacancy=" &amp; J432 &amp; " where entityid = (select id from entity where name like '" &amp; I432 &amp; "') and year=2015;"</f>
        <v>update entityscore set admitted=56 ,vacancy=100 where entityid = (select id from entity where name like '景林天主教小學') and year=2015;</v>
      </c>
      <c r="R432" t="str">
        <f>"update entity set admitted=" &amp; O432 &amp; " ,vacancy=" &amp; J432 &amp; " where name = '" &amp; I432 &amp; "';"</f>
        <v>update entity set admitted=56 ,vacancy=100 where name = '景林天主教小學';</v>
      </c>
    </row>
    <row r="433" spans="1:18" ht="56.25">
      <c r="A433" s="2">
        <v>9501</v>
      </c>
      <c r="B433" s="6" t="s">
        <v>511</v>
      </c>
      <c r="C433" s="6" t="s">
        <v>1404</v>
      </c>
      <c r="D433" s="3">
        <v>46</v>
      </c>
      <c r="E433" t="str">
        <f>VLOOKUP(C433, 自行Original!$A$1:$C$455, 1, FALSE)</f>
        <v>西貢崇真天主教學校（小學部）</v>
      </c>
      <c r="F433">
        <f>VLOOKUP(C433, 自行Original!$A$1:$C$455, 3, FALSE)</f>
        <v>38</v>
      </c>
      <c r="H433" t="str">
        <f>LEFT(A433, 2)</f>
        <v>95</v>
      </c>
      <c r="I433" t="str">
        <f>C433</f>
        <v>西貢崇真天主教學校（小學部）</v>
      </c>
      <c r="J433">
        <f>IF(F433*2/5=CEILING(F433*2/5, 1), F433*2, F433*2-1)</f>
        <v>75</v>
      </c>
      <c r="K433">
        <f>D433</f>
        <v>46</v>
      </c>
      <c r="L433" t="e">
        <f>VLOOKUP(A433, 借位!$A$1:$D$50, 4, FALSE)</f>
        <v>#N/A</v>
      </c>
      <c r="M433">
        <v>0</v>
      </c>
      <c r="N433" t="b">
        <f>IF(J433&gt;(K433+M433), TRUE, 0)</f>
        <v>1</v>
      </c>
      <c r="O433">
        <f>K433+M433</f>
        <v>46</v>
      </c>
      <c r="P433" s="24">
        <f>(J433-O433)/J433*100</f>
        <v>38.666666666666664</v>
      </c>
      <c r="Q433" t="str">
        <f>"update entityscore set admitted=" &amp; O433 &amp; " ,vacancy=" &amp; J433 &amp; " where entityid = (select id from entity where name like '" &amp; I433 &amp; "') and year=2015;"</f>
        <v>update entityscore set admitted=46 ,vacancy=75 where entityid = (select id from entity where name like '西貢崇真天主教學校（小學部）') and year=2015;</v>
      </c>
      <c r="R433" t="str">
        <f>"update entity set admitted=" &amp; O433 &amp; " ,vacancy=" &amp; J433 &amp; " where name = '" &amp; I433 &amp; "';"</f>
        <v>update entity set admitted=46 ,vacancy=75 where name = '西貢崇真天主教學校（小學部）';</v>
      </c>
    </row>
    <row r="434" spans="1:18" ht="33.75">
      <c r="A434" s="2">
        <v>9502</v>
      </c>
      <c r="B434" s="6" t="s">
        <v>512</v>
      </c>
      <c r="C434" s="6" t="s">
        <v>1393</v>
      </c>
      <c r="D434" s="3">
        <v>87</v>
      </c>
      <c r="E434" t="str">
        <f>VLOOKUP(C434, 自行Original!$A$1:$C$455, 1, FALSE)</f>
        <v>將軍澳官立小學</v>
      </c>
      <c r="F434">
        <f>VLOOKUP(C434, 自行Original!$A$1:$C$455, 3, FALSE)</f>
        <v>63</v>
      </c>
      <c r="H434" t="str">
        <f>LEFT(A434, 2)</f>
        <v>95</v>
      </c>
      <c r="I434" t="str">
        <f>C434</f>
        <v>將軍澳官立小學</v>
      </c>
      <c r="J434">
        <f>IF(F434*2/5=CEILING(F434*2/5, 1), F434*2, F434*2-1)</f>
        <v>125</v>
      </c>
      <c r="K434">
        <f>D434</f>
        <v>87</v>
      </c>
      <c r="L434" t="e">
        <f>VLOOKUP(A434, 借位!$A$1:$D$50, 4, FALSE)</f>
        <v>#N/A</v>
      </c>
      <c r="M434">
        <v>0</v>
      </c>
      <c r="N434" t="b">
        <f>IF(J434&gt;(K434+M434), TRUE, 0)</f>
        <v>1</v>
      </c>
      <c r="O434">
        <f>K434+M434</f>
        <v>87</v>
      </c>
      <c r="P434" s="24">
        <f>(J434-O434)/J434*100</f>
        <v>30.4</v>
      </c>
      <c r="Q434" t="str">
        <f>"update entityscore set admitted=" &amp; O434 &amp; " ,vacancy=" &amp; J434 &amp; " where entityid = (select id from entity where name like '" &amp; I434 &amp; "') and year=2015;"</f>
        <v>update entityscore set admitted=87 ,vacancy=125 where entityid = (select id from entity where name like '將軍澳官立小學') and year=2015;</v>
      </c>
      <c r="R434" t="str">
        <f>"update entity set admitted=" &amp; O434 &amp; " ,vacancy=" &amp; J434 &amp; " where name = '" &amp; I434 &amp; "';"</f>
        <v>update entity set admitted=87 ,vacancy=125 where name = '將軍澳官立小學';</v>
      </c>
    </row>
    <row r="435" spans="1:18" ht="33.75">
      <c r="A435" s="2">
        <v>9503</v>
      </c>
      <c r="B435" s="6" t="s">
        <v>513</v>
      </c>
      <c r="C435" s="6" t="s">
        <v>1395</v>
      </c>
      <c r="D435" s="3">
        <v>95</v>
      </c>
      <c r="E435" t="str">
        <f>VLOOKUP(C435, 自行Original!$A$1:$C$455, 1, FALSE)</f>
        <v>香海正覺蓮社佛教黃藻森學校</v>
      </c>
      <c r="F435">
        <f>VLOOKUP(C435, 自行Original!$A$1:$C$455, 3, FALSE)</f>
        <v>63</v>
      </c>
      <c r="H435" t="str">
        <f>LEFT(A435, 2)</f>
        <v>95</v>
      </c>
      <c r="I435" t="str">
        <f>C435</f>
        <v>香海正覺蓮社佛教黃藻森學校</v>
      </c>
      <c r="J435">
        <f>IF(F435*2/5=CEILING(F435*2/5, 1), F435*2, F435*2-1)</f>
        <v>125</v>
      </c>
      <c r="K435">
        <f>D435</f>
        <v>95</v>
      </c>
      <c r="L435" t="e">
        <f>VLOOKUP(A435, 借位!$A$1:$D$50, 4, FALSE)</f>
        <v>#N/A</v>
      </c>
      <c r="M435">
        <v>0</v>
      </c>
      <c r="N435" t="b">
        <f>IF(J435&gt;(K435+M435), TRUE, 0)</f>
        <v>1</v>
      </c>
      <c r="O435">
        <f>K435+M435</f>
        <v>95</v>
      </c>
      <c r="P435" s="24">
        <f>(J435-O435)/J435*100</f>
        <v>24</v>
      </c>
      <c r="Q435" t="str">
        <f>"update entityscore set admitted=" &amp; O435 &amp; " ,vacancy=" &amp; J435 &amp; " where entityid = (select id from entity where name like '" &amp; I435 &amp; "') and year=2015;"</f>
        <v>update entityscore set admitted=95 ,vacancy=125 where entityid = (select id from entity where name like '香海正覺蓮社佛教黃藻森學校') and year=2015;</v>
      </c>
      <c r="R435" t="str">
        <f>"update entity set admitted=" &amp; O435 &amp; " ,vacancy=" &amp; J435 &amp; " where name = '" &amp; I435 &amp; "';"</f>
        <v>update entity set admitted=95 ,vacancy=125 where name = '香海正覺蓮社佛教黃藻森學校';</v>
      </c>
    </row>
    <row r="436" spans="1:18" ht="33.75">
      <c r="A436" s="2">
        <v>9509</v>
      </c>
      <c r="B436" s="6" t="s">
        <v>519</v>
      </c>
      <c r="C436" s="6" t="s">
        <v>1401</v>
      </c>
      <c r="D436" s="3">
        <v>95</v>
      </c>
      <c r="E436" t="str">
        <f>VLOOKUP(C436, 自行Original!$A$1:$C$455, 1, FALSE)</f>
        <v>基督教神召會梁省德小學</v>
      </c>
      <c r="F436">
        <f>VLOOKUP(C436, 自行Original!$A$1:$C$455, 3, FALSE)</f>
        <v>63</v>
      </c>
      <c r="H436" t="str">
        <f>LEFT(A436, 2)</f>
        <v>95</v>
      </c>
      <c r="I436" t="str">
        <f>C436</f>
        <v>基督教神召會梁省德小學</v>
      </c>
      <c r="J436">
        <f>IF(F436*2/5=CEILING(F436*2/5, 1), F436*2, F436*2-1)</f>
        <v>125</v>
      </c>
      <c r="K436">
        <f>D436</f>
        <v>95</v>
      </c>
      <c r="L436" t="e">
        <f>VLOOKUP(A436, 借位!$A$1:$D$50, 4, FALSE)</f>
        <v>#N/A</v>
      </c>
      <c r="M436">
        <v>0</v>
      </c>
      <c r="N436" t="b">
        <f>IF(J436&gt;(K436+M436), TRUE, 0)</f>
        <v>1</v>
      </c>
      <c r="O436">
        <f>K436+M436</f>
        <v>95</v>
      </c>
      <c r="P436" s="24">
        <f>(J436-O436)/J436*100</f>
        <v>24</v>
      </c>
      <c r="Q436" t="str">
        <f>"update entityscore set admitted=" &amp; O436 &amp; " ,vacancy=" &amp; J436 &amp; " where entityid = (select id from entity where name like '" &amp; I436 &amp; "') and year=2015;"</f>
        <v>update entityscore set admitted=95 ,vacancy=125 where entityid = (select id from entity where name like '基督教神召會梁省德小學') and year=2015;</v>
      </c>
      <c r="R436" t="str">
        <f>"update entity set admitted=" &amp; O436 &amp; " ,vacancy=" &amp; J436 &amp; " where name = '" &amp; I436 &amp; "';"</f>
        <v>update entity set admitted=95 ,vacancy=125 where name = '基督教神召會梁省德小學';</v>
      </c>
    </row>
    <row r="437" spans="1:18" ht="33.75">
      <c r="A437" s="2">
        <v>9522</v>
      </c>
      <c r="B437" s="6" t="s">
        <v>532</v>
      </c>
      <c r="C437" s="6" t="s">
        <v>1410</v>
      </c>
      <c r="D437" s="3">
        <v>95</v>
      </c>
      <c r="E437" t="str">
        <f>VLOOKUP(C437, 自行Original!$A$1:$C$455, 1, FALSE)</f>
        <v>聖公會將軍澳基德小學</v>
      </c>
      <c r="F437">
        <f>VLOOKUP(C437, 自行Original!$A$1:$C$455, 3, FALSE)</f>
        <v>63</v>
      </c>
      <c r="H437" t="str">
        <f>LEFT(A437, 2)</f>
        <v>95</v>
      </c>
      <c r="I437" t="str">
        <f>C437</f>
        <v>聖公會將軍澳基德小學</v>
      </c>
      <c r="J437">
        <f>IF(F437*2/5=CEILING(F437*2/5, 1), F437*2, F437*2-1)</f>
        <v>125</v>
      </c>
      <c r="K437">
        <f>D437</f>
        <v>95</v>
      </c>
      <c r="L437" t="e">
        <f>VLOOKUP(A437, 借位!$A$1:$D$50, 4, FALSE)</f>
        <v>#N/A</v>
      </c>
      <c r="M437">
        <v>0</v>
      </c>
      <c r="N437" t="b">
        <f>IF(J437&gt;(K437+M437), TRUE, 0)</f>
        <v>1</v>
      </c>
      <c r="O437">
        <f>K437+M437</f>
        <v>95</v>
      </c>
      <c r="P437" s="24">
        <f>(J437-O437)/J437*100</f>
        <v>24</v>
      </c>
      <c r="Q437" t="str">
        <f>"update entityscore set admitted=" &amp; O437 &amp; " ,vacancy=" &amp; J437 &amp; " where entityid = (select id from entity where name like '" &amp; I437 &amp; "') and year=2015;"</f>
        <v>update entityscore set admitted=95 ,vacancy=125 where entityid = (select id from entity where name like '聖公會將軍澳基德小學') and year=2015;</v>
      </c>
      <c r="R437" t="str">
        <f>"update entity set admitted=" &amp; O437 &amp; " ,vacancy=" &amp; J437 &amp; " where name = '" &amp; I437 &amp; "';"</f>
        <v>update entity set admitted=95 ,vacancy=125 where name = '聖公會將軍澳基德小學';</v>
      </c>
    </row>
    <row r="438" spans="1:18" ht="33.75">
      <c r="A438" s="2">
        <v>9505</v>
      </c>
      <c r="B438" s="6" t="s">
        <v>515</v>
      </c>
      <c r="C438" s="6" t="s">
        <v>1396</v>
      </c>
      <c r="D438" s="3">
        <v>103</v>
      </c>
      <c r="E438" t="str">
        <f>VLOOKUP(C438, 自行Original!$A$1:$C$455, 1, FALSE)</f>
        <v>仁濟醫院陳耀星小學</v>
      </c>
      <c r="F438">
        <f>VLOOKUP(C438, 自行Original!$A$1:$C$455, 3, FALSE)</f>
        <v>63</v>
      </c>
      <c r="H438" t="str">
        <f>LEFT(A438, 2)</f>
        <v>95</v>
      </c>
      <c r="I438" t="str">
        <f>C438</f>
        <v>仁濟醫院陳耀星小學</v>
      </c>
      <c r="J438">
        <f>IF(F438*2/5=CEILING(F438*2/5, 1), F438*2, F438*2-1)</f>
        <v>125</v>
      </c>
      <c r="K438">
        <f>D438</f>
        <v>103</v>
      </c>
      <c r="L438" t="e">
        <f>VLOOKUP(A438, 借位!$A$1:$D$50, 4, FALSE)</f>
        <v>#N/A</v>
      </c>
      <c r="M438">
        <v>0</v>
      </c>
      <c r="N438" t="b">
        <f>IF(J438&gt;(K438+M438), TRUE, 0)</f>
        <v>1</v>
      </c>
      <c r="O438">
        <f>K438+M438</f>
        <v>103</v>
      </c>
      <c r="P438" s="24">
        <f>(J438-O438)/J438*100</f>
        <v>17.599999999999998</v>
      </c>
      <c r="Q438" t="str">
        <f>"update entityscore set admitted=" &amp; O438 &amp; " ,vacancy=" &amp; J438 &amp; " where entityid = (select id from entity where name like '" &amp; I438 &amp; "') and year=2015;"</f>
        <v>update entityscore set admitted=103 ,vacancy=125 where entityid = (select id from entity where name like '仁濟醫院陳耀星小學') and year=2015;</v>
      </c>
      <c r="R438" t="str">
        <f>"update entity set admitted=" &amp; O438 &amp; " ,vacancy=" &amp; J438 &amp; " where name = '" &amp; I438 &amp; "';"</f>
        <v>update entity set admitted=103 ,vacancy=125 where name = '仁濟醫院陳耀星小學';</v>
      </c>
    </row>
    <row r="439" spans="1:18" ht="33.75">
      <c r="A439" s="2">
        <v>9511</v>
      </c>
      <c r="B439" s="6" t="s">
        <v>521</v>
      </c>
      <c r="C439" s="6" t="s">
        <v>1400</v>
      </c>
      <c r="D439" s="2">
        <v>107</v>
      </c>
      <c r="E439" t="str">
        <f>VLOOKUP(C439, 自行Original!$A$1:$C$455, 1, FALSE)</f>
        <v>博愛醫院陳國威小學</v>
      </c>
      <c r="F439">
        <f>VLOOKUP(C439, 自行Original!$A$1:$C$455, 3, FALSE)</f>
        <v>63</v>
      </c>
      <c r="H439" t="str">
        <f>LEFT(A439, 2)</f>
        <v>95</v>
      </c>
      <c r="I439" t="str">
        <f>C439</f>
        <v>博愛醫院陳國威小學</v>
      </c>
      <c r="J439">
        <f>IF(F439*2/5=CEILING(F439*2/5, 1), F439*2, F439*2-1)</f>
        <v>125</v>
      </c>
      <c r="K439">
        <f>D439</f>
        <v>107</v>
      </c>
      <c r="L439" t="e">
        <f>VLOOKUP(A439, 借位!$A$1:$D$50, 4, FALSE)</f>
        <v>#N/A</v>
      </c>
      <c r="M439">
        <v>0</v>
      </c>
      <c r="N439" t="b">
        <f>IF(J439&gt;(K439+M439), TRUE, 0)</f>
        <v>1</v>
      </c>
      <c r="O439">
        <f>K439+M439</f>
        <v>107</v>
      </c>
      <c r="P439" s="24">
        <f>(J439-O439)/J439*100</f>
        <v>14.399999999999999</v>
      </c>
      <c r="Q439" t="str">
        <f>"update entityscore set admitted=" &amp; O439 &amp; " ,vacancy=" &amp; J439 &amp; " where entityid = (select id from entity where name like '" &amp; I439 &amp; "') and year=2015;"</f>
        <v>update entityscore set admitted=107 ,vacancy=125 where entityid = (select id from entity where name like '博愛醫院陳國威小學') and year=2015;</v>
      </c>
      <c r="R439" t="str">
        <f>"update entity set admitted=" &amp; O439 &amp; " ,vacancy=" &amp; J439 &amp; " where name = '" &amp; I439 &amp; "';"</f>
        <v>update entity set admitted=107 ,vacancy=125 where name = '博愛醫院陳國威小學';</v>
      </c>
    </row>
    <row r="440" spans="1:18" ht="22.5">
      <c r="A440" s="2">
        <v>9512</v>
      </c>
      <c r="B440" s="6" t="s">
        <v>522</v>
      </c>
      <c r="C440" s="6" t="s">
        <v>1402</v>
      </c>
      <c r="D440" s="3">
        <v>111</v>
      </c>
      <c r="E440" t="str">
        <f>VLOOKUP(C440, 自行Original!$A$1:$C$455, 1, FALSE)</f>
        <v>佛教志蓮小學</v>
      </c>
      <c r="F440">
        <f>VLOOKUP(C440, 自行Original!$A$1:$C$455, 3, FALSE)</f>
        <v>63</v>
      </c>
      <c r="H440" t="str">
        <f>LEFT(A440, 2)</f>
        <v>95</v>
      </c>
      <c r="I440" t="str">
        <f>C440</f>
        <v>佛教志蓮小學</v>
      </c>
      <c r="J440">
        <f>IF(F440*2/5=CEILING(F440*2/5, 1), F440*2, F440*2-1)</f>
        <v>125</v>
      </c>
      <c r="K440">
        <f>D440</f>
        <v>111</v>
      </c>
      <c r="L440" t="e">
        <f>VLOOKUP(A440, 借位!$A$1:$D$50, 4, FALSE)</f>
        <v>#N/A</v>
      </c>
      <c r="M440">
        <v>0</v>
      </c>
      <c r="N440" t="b">
        <f>IF(J440&gt;(K440+M440), TRUE, 0)</f>
        <v>1</v>
      </c>
      <c r="O440">
        <f>K440+M440</f>
        <v>111</v>
      </c>
      <c r="P440" s="24">
        <f>(J440-O440)/J440*100</f>
        <v>11.200000000000001</v>
      </c>
      <c r="Q440" t="str">
        <f>"update entityscore set admitted=" &amp; O440 &amp; " ,vacancy=" &amp; J440 &amp; " where entityid = (select id from entity where name like '" &amp; I440 &amp; "') and year=2015;"</f>
        <v>update entityscore set admitted=111 ,vacancy=125 where entityid = (select id from entity where name like '佛教志蓮小學') and year=2015;</v>
      </c>
      <c r="R440" t="str">
        <f>"update entity set admitted=" &amp; O440 &amp; " ,vacancy=" &amp; J440 &amp; " where name = '" &amp; I440 &amp; "';"</f>
        <v>update entity set admitted=111 ,vacancy=125 where name = '佛教志蓮小學';</v>
      </c>
    </row>
    <row r="441" spans="1:18" ht="22.5">
      <c r="A441" s="2">
        <v>9519</v>
      </c>
      <c r="B441" s="6" t="s">
        <v>529</v>
      </c>
      <c r="C441" s="6" t="s">
        <v>1390</v>
      </c>
      <c r="D441" s="3">
        <v>89</v>
      </c>
      <c r="E441" t="str">
        <f>VLOOKUP(C441, 自行Original!$A$1:$C$455, 1, FALSE)</f>
        <v>樂善堂劉德學校</v>
      </c>
      <c r="F441">
        <f>VLOOKUP(C441, 自行Original!$A$1:$C$455, 3, FALSE)</f>
        <v>50</v>
      </c>
      <c r="H441" t="str">
        <f>LEFT(A441, 2)</f>
        <v>95</v>
      </c>
      <c r="I441" t="str">
        <f>C441</f>
        <v>樂善堂劉德學校</v>
      </c>
      <c r="J441">
        <f>IF(F441*2/5=CEILING(F441*2/5, 1), F441*2, F441*2-1)</f>
        <v>100</v>
      </c>
      <c r="K441">
        <f>D441</f>
        <v>89</v>
      </c>
      <c r="L441" t="e">
        <f>VLOOKUP(A441, 借位!$A$1:$D$50, 4, FALSE)</f>
        <v>#N/A</v>
      </c>
      <c r="M441">
        <v>0</v>
      </c>
      <c r="N441" t="b">
        <f>IF(J441&gt;(K441+M441), TRUE, 0)</f>
        <v>1</v>
      </c>
      <c r="O441">
        <f>K441+M441</f>
        <v>89</v>
      </c>
      <c r="P441" s="24">
        <f>(J441-O441)/J441*100</f>
        <v>11</v>
      </c>
      <c r="Q441" t="str">
        <f>"update entityscore set admitted=" &amp; O441 &amp; " ,vacancy=" &amp; J441 &amp; " where entityid = (select id from entity where name like '" &amp; I441 &amp; "') and year=2015;"</f>
        <v>update entityscore set admitted=89 ,vacancy=100 where entityid = (select id from entity where name like '樂善堂劉德學校') and year=2015;</v>
      </c>
      <c r="R441" t="str">
        <f>"update entity set admitted=" &amp; O441 &amp; " ,vacancy=" &amp; J441 &amp; " where name = '" &amp; I441 &amp; "';"</f>
        <v>update entity set admitted=89 ,vacancy=100 where name = '樂善堂劉德學校';</v>
      </c>
    </row>
    <row r="442" spans="1:18">
      <c r="A442" s="2">
        <v>9601</v>
      </c>
      <c r="B442" s="9" t="s">
        <v>533</v>
      </c>
      <c r="C442" s="9" t="s">
        <v>1411</v>
      </c>
      <c r="D442" s="3">
        <v>12</v>
      </c>
      <c r="E442" t="str">
        <f>VLOOKUP(C442, 自行Original!$A$1:$C$455, 1, FALSE)</f>
        <v>南丫北段公立小學</v>
      </c>
      <c r="F442">
        <f>VLOOKUP(C442, 自行Original!$A$1:$C$455, 3, FALSE)</f>
        <v>13</v>
      </c>
      <c r="H442" t="str">
        <f>LEFT(A442, 2)</f>
        <v>96</v>
      </c>
      <c r="I442" t="str">
        <f>C442</f>
        <v>南丫北段公立小學</v>
      </c>
      <c r="J442">
        <f>IF(F442*2/5=CEILING(F442*2/5, 1), F442*2, F442*2-1)</f>
        <v>25</v>
      </c>
      <c r="K442">
        <f>D442</f>
        <v>12</v>
      </c>
      <c r="L442" t="e">
        <f>VLOOKUP(A442, 借位!$A$1:$D$50, 4, FALSE)</f>
        <v>#N/A</v>
      </c>
      <c r="M442">
        <v>0</v>
      </c>
      <c r="N442" t="b">
        <f>IF(J442&gt;(K442+M442), TRUE, 0)</f>
        <v>1</v>
      </c>
      <c r="O442">
        <f>K442+M442</f>
        <v>12</v>
      </c>
      <c r="P442" s="24">
        <f>(J442-O442)/J442*100</f>
        <v>52</v>
      </c>
      <c r="Q442" t="str">
        <f>"update entityscore set admitted=" &amp; O442 &amp; " ,vacancy=" &amp; J442 &amp; " where entityid = (select id from entity where name like '" &amp; I442 &amp; "') and year=2015;"</f>
        <v>update entityscore set admitted=12 ,vacancy=25 where entityid = (select id from entity where name like '南丫北段公立小學') and year=2015;</v>
      </c>
      <c r="R442" t="str">
        <f>"update entity set admitted=" &amp; O442 &amp; " ,vacancy=" &amp; J442 &amp; " where name = '" &amp; I442 &amp; "';"</f>
        <v>update entity set admitted=12 ,vacancy=25 where name = '南丫北段公立小學';</v>
      </c>
    </row>
    <row r="443" spans="1:18" ht="33.75">
      <c r="A443" s="2">
        <v>9703</v>
      </c>
      <c r="B443" s="6" t="s">
        <v>536</v>
      </c>
      <c r="C443" s="6" t="s">
        <v>1412</v>
      </c>
      <c r="D443" s="3">
        <v>23</v>
      </c>
      <c r="E443" t="str">
        <f>VLOOKUP(C443, 自行Original!$A$1:$C$455, 1, FALSE)</f>
        <v>長洲聖心學校</v>
      </c>
      <c r="F443">
        <f>VLOOKUP(C443, 自行Original!$A$1:$C$455, 3, FALSE)</f>
        <v>25</v>
      </c>
      <c r="H443" t="str">
        <f>LEFT(A443, 2)</f>
        <v>97</v>
      </c>
      <c r="I443" t="str">
        <f>C443</f>
        <v>長洲聖心學校</v>
      </c>
      <c r="J443">
        <f>IF(F443*2/5=CEILING(F443*2/5, 1), F443*2, F443*2-1)</f>
        <v>50</v>
      </c>
      <c r="K443">
        <f>D443</f>
        <v>23</v>
      </c>
      <c r="L443" t="e">
        <f>VLOOKUP(A443, 借位!$A$1:$D$50, 4, FALSE)</f>
        <v>#N/A</v>
      </c>
      <c r="M443">
        <v>0</v>
      </c>
      <c r="N443" t="b">
        <f>IF(J443&gt;(K443+M443), TRUE, 0)</f>
        <v>1</v>
      </c>
      <c r="O443">
        <f>K443+M443</f>
        <v>23</v>
      </c>
      <c r="P443" s="24">
        <f>(J443-O443)/J443*100</f>
        <v>54</v>
      </c>
      <c r="Q443" t="str">
        <f>"update entityscore set admitted=" &amp; O443 &amp; " ,vacancy=" &amp; J443 &amp; " where entityid = (select id from entity where name like '" &amp; I443 &amp; "') and year=2015;"</f>
        <v>update entityscore set admitted=23 ,vacancy=50 where entityid = (select id from entity where name like '長洲聖心學校') and year=2015;</v>
      </c>
      <c r="R443" t="str">
        <f>"update entity set admitted=" &amp; O443 &amp; " ,vacancy=" &amp; J443 &amp; " where name = '" &amp; I443 &amp; "';"</f>
        <v>update entity set admitted=23 ,vacancy=50 where name = '長洲聖心學校';</v>
      </c>
    </row>
    <row r="444" spans="1:18" ht="45">
      <c r="A444" s="2">
        <v>9701</v>
      </c>
      <c r="B444" s="6" t="s">
        <v>534</v>
      </c>
      <c r="C444" s="6" t="s">
        <v>1413</v>
      </c>
      <c r="D444" s="3">
        <v>14</v>
      </c>
      <c r="E444" t="str">
        <f>VLOOKUP(C444, 自行Original!$A$1:$C$455, 1, FALSE)</f>
        <v>中華基督教會長洲堂錦江小學</v>
      </c>
      <c r="F444">
        <f>VLOOKUP(C444, 自行Original!$A$1:$C$455, 3, FALSE)</f>
        <v>15</v>
      </c>
      <c r="H444" t="str">
        <f>LEFT(A444, 2)</f>
        <v>97</v>
      </c>
      <c r="I444" t="str">
        <f>C444</f>
        <v>中華基督教會長洲堂錦江小學</v>
      </c>
      <c r="J444">
        <f>IF(F444*2/5=CEILING(F444*2/5, 1), F444*2, F444*2-1)</f>
        <v>30</v>
      </c>
      <c r="K444">
        <f>D444</f>
        <v>14</v>
      </c>
      <c r="L444" t="e">
        <f>VLOOKUP(A444, 借位!$A$1:$D$50, 4, FALSE)</f>
        <v>#N/A</v>
      </c>
      <c r="M444">
        <v>0</v>
      </c>
      <c r="N444" t="b">
        <f>IF(J444&gt;(K444+M444), TRUE, 0)</f>
        <v>1</v>
      </c>
      <c r="O444">
        <f>K444+M444</f>
        <v>14</v>
      </c>
      <c r="P444" s="24">
        <f>(J444-O444)/J444*100</f>
        <v>53.333333333333336</v>
      </c>
      <c r="Q444" t="str">
        <f>"update entityscore set admitted=" &amp; O444 &amp; " ,vacancy=" &amp; J444 &amp; " where entityid = (select id from entity where name like '" &amp; I444 &amp; "') and year=2015;"</f>
        <v>update entityscore set admitted=14 ,vacancy=30 where entityid = (select id from entity where name like '中華基督教會長洲堂錦江小學') and year=2015;</v>
      </c>
      <c r="R444" t="str">
        <f>"update entity set admitted=" &amp; O444 &amp; " ,vacancy=" &amp; J444 &amp; " where name = '" &amp; I444 &amp; "';"</f>
        <v>update entity set admitted=14 ,vacancy=30 where name = '中華基督教會長洲堂錦江小學';</v>
      </c>
    </row>
    <row r="445" spans="1:18" ht="33.75">
      <c r="A445" s="2">
        <v>9702</v>
      </c>
      <c r="B445" s="6" t="s">
        <v>535</v>
      </c>
      <c r="C445" s="6" t="s">
        <v>1414</v>
      </c>
      <c r="D445" s="3">
        <v>37</v>
      </c>
      <c r="E445" t="str">
        <f>VLOOKUP(C445, 自行Original!$A$1:$C$455, 1, FALSE)</f>
        <v>國民學校</v>
      </c>
      <c r="F445">
        <f>VLOOKUP(C445, 自行Original!$A$1:$C$455, 3, FALSE)</f>
        <v>38</v>
      </c>
      <c r="H445" t="str">
        <f>LEFT(A445, 2)</f>
        <v>97</v>
      </c>
      <c r="I445" t="str">
        <f>C445</f>
        <v>國民學校</v>
      </c>
      <c r="J445">
        <f>IF(F445*2/5=CEILING(F445*2/5, 1), F445*2, F445*2-1)</f>
        <v>75</v>
      </c>
      <c r="K445">
        <f>D445</f>
        <v>37</v>
      </c>
      <c r="L445" t="e">
        <f>VLOOKUP(A445, 借位!$A$1:$D$50, 4, FALSE)</f>
        <v>#N/A</v>
      </c>
      <c r="M445">
        <v>0</v>
      </c>
      <c r="N445" t="b">
        <f>IF(J445&gt;(K445+M445), TRUE, 0)</f>
        <v>1</v>
      </c>
      <c r="O445">
        <f>K445+M445</f>
        <v>37</v>
      </c>
      <c r="P445" s="24">
        <f>(J445-O445)/J445*100</f>
        <v>50.666666666666671</v>
      </c>
      <c r="Q445" t="str">
        <f>"update entityscore set admitted=" &amp; O445 &amp; " ,vacancy=" &amp; J445 &amp; " where entityid = (select id from entity where name like '" &amp; I445 &amp; "') and year=2015;"</f>
        <v>update entityscore set admitted=37 ,vacancy=75 where entityid = (select id from entity where name like '國民學校') and year=2015;</v>
      </c>
      <c r="R445" t="str">
        <f>"update entity set admitted=" &amp; O445 &amp; " ,vacancy=" &amp; J445 &amp; " where name = '" &amp; I445 &amp; "';"</f>
        <v>update entity set admitted=37 ,vacancy=75 where name = '國民學校';</v>
      </c>
    </row>
    <row r="446" spans="1:18" ht="22.5">
      <c r="A446" s="2">
        <v>9805</v>
      </c>
      <c r="B446" s="6" t="s">
        <v>541</v>
      </c>
      <c r="C446" s="6" t="s">
        <v>1421</v>
      </c>
      <c r="D446" s="3">
        <v>59</v>
      </c>
      <c r="E446" t="str">
        <f>VLOOKUP(C446, 自行Original!$A$1:$C$455, 1, FALSE)</f>
        <v>靈糧堂秀德小學</v>
      </c>
      <c r="F446">
        <f>VLOOKUP(C446, 自行Original!$A$1:$C$455, 3, FALSE)</f>
        <v>63</v>
      </c>
      <c r="H446" t="str">
        <f>LEFT(A446, 2)</f>
        <v>98</v>
      </c>
      <c r="I446" t="str">
        <f>C446</f>
        <v>靈糧堂秀德小學</v>
      </c>
      <c r="J446">
        <f>IF(F446*2/5=CEILING(F446*2/5, 1), F446*2, F446*2-1)</f>
        <v>125</v>
      </c>
      <c r="K446">
        <f>D446</f>
        <v>59</v>
      </c>
      <c r="L446" t="e">
        <f>VLOOKUP(A446, 借位!$A$1:$D$50, 4, FALSE)</f>
        <v>#N/A</v>
      </c>
      <c r="M446">
        <v>0</v>
      </c>
      <c r="N446" t="b">
        <f>IF(J446&gt;(K446+M446), TRUE, 0)</f>
        <v>1</v>
      </c>
      <c r="O446">
        <f>K446+M446</f>
        <v>59</v>
      </c>
      <c r="P446" s="24">
        <f>(J446-O446)/J446*100</f>
        <v>52.800000000000004</v>
      </c>
      <c r="Q446" t="str">
        <f>"update entityscore set admitted=" &amp; O446 &amp; " ,vacancy=" &amp; J446 &amp; " where entityid = (select id from entity where name like '" &amp; I446 &amp; "') and year=2015;"</f>
        <v>update entityscore set admitted=59 ,vacancy=125 where entityid = (select id from entity where name like '靈糧堂秀德小學') and year=2015;</v>
      </c>
      <c r="R446" t="str">
        <f>"update entity set admitted=" &amp; O446 &amp; " ,vacancy=" &amp; J446 &amp; " where name = '" &amp; I446 &amp; "';"</f>
        <v>update entity set admitted=59 ,vacancy=125 where name = '靈糧堂秀德小學';</v>
      </c>
    </row>
    <row r="447" spans="1:18" ht="33.75">
      <c r="A447" s="2">
        <v>9808</v>
      </c>
      <c r="B447" s="6" t="s">
        <v>544</v>
      </c>
      <c r="C447" s="6" t="s">
        <v>1423</v>
      </c>
      <c r="D447" s="3">
        <v>59</v>
      </c>
      <c r="E447" t="str">
        <f>VLOOKUP(C447, 自行Original!$A$1:$C$455, 1, FALSE)</f>
        <v>救世軍林拔中紀念學校</v>
      </c>
      <c r="F447">
        <f>VLOOKUP(C447, 自行Original!$A$1:$C$455, 3, FALSE)</f>
        <v>63</v>
      </c>
      <c r="H447" t="str">
        <f>LEFT(A447, 2)</f>
        <v>98</v>
      </c>
      <c r="I447" t="str">
        <f>C447</f>
        <v>救世軍林拔中紀念學校</v>
      </c>
      <c r="J447">
        <f>IF(F447*2/5=CEILING(F447*2/5, 1), F447*2, F447*2-1)</f>
        <v>125</v>
      </c>
      <c r="K447">
        <f>D447</f>
        <v>59</v>
      </c>
      <c r="L447" t="e">
        <f>VLOOKUP(A447, 借位!$A$1:$D$50, 4, FALSE)</f>
        <v>#N/A</v>
      </c>
      <c r="M447">
        <v>0</v>
      </c>
      <c r="N447" t="b">
        <f>IF(J447&gt;(K447+M447), TRUE, 0)</f>
        <v>1</v>
      </c>
      <c r="O447">
        <f>K447+M447</f>
        <v>59</v>
      </c>
      <c r="P447" s="24">
        <f>(J447-O447)/J447*100</f>
        <v>52.800000000000004</v>
      </c>
      <c r="Q447" t="str">
        <f>"update entityscore set admitted=" &amp; O447 &amp; " ,vacancy=" &amp; J447 &amp; " where entityid = (select id from entity where name like '" &amp; I447 &amp; "') and year=2015;"</f>
        <v>update entityscore set admitted=59 ,vacancy=125 where entityid = (select id from entity where name like '救世軍林拔中紀念學校') and year=2015;</v>
      </c>
      <c r="R447" t="str">
        <f>"update entity set admitted=" &amp; O447 &amp; " ,vacancy=" &amp; J447 &amp; " where name = '" &amp; I447 &amp; "';"</f>
        <v>update entity set admitted=59 ,vacancy=125 where name = '救世軍林拔中紀念學校';</v>
      </c>
    </row>
    <row r="448" spans="1:18" ht="22.5">
      <c r="A448" s="2">
        <v>9801</v>
      </c>
      <c r="B448" s="6" t="s">
        <v>537</v>
      </c>
      <c r="C448" s="6" t="s">
        <v>1415</v>
      </c>
      <c r="D448" s="3">
        <v>12</v>
      </c>
      <c r="E448" t="str">
        <f>VLOOKUP(C448, 自行Original!$A$1:$C$455, 1, FALSE)</f>
        <v>梅窩學校</v>
      </c>
      <c r="F448">
        <f>VLOOKUP(C448, 自行Original!$A$1:$C$455, 3, FALSE)</f>
        <v>13</v>
      </c>
      <c r="H448" t="str">
        <f>LEFT(A448, 2)</f>
        <v>98</v>
      </c>
      <c r="I448" t="str">
        <f>C448</f>
        <v>梅窩學校</v>
      </c>
      <c r="J448">
        <f>IF(F448*2/5=CEILING(F448*2/5, 1), F448*2, F448*2-1)</f>
        <v>25</v>
      </c>
      <c r="K448">
        <f>D448</f>
        <v>12</v>
      </c>
      <c r="L448" t="e">
        <f>VLOOKUP(A448, 借位!$A$1:$D$50, 4, FALSE)</f>
        <v>#N/A</v>
      </c>
      <c r="M448">
        <v>0</v>
      </c>
      <c r="N448" t="b">
        <f>IF(J448&gt;(K448+M448), TRUE, 0)</f>
        <v>1</v>
      </c>
      <c r="O448">
        <f>K448+M448</f>
        <v>12</v>
      </c>
      <c r="P448" s="24">
        <f>(J448-O448)/J448*100</f>
        <v>52</v>
      </c>
      <c r="Q448" t="str">
        <f>"update entityscore set admitted=" &amp; O448 &amp; " ,vacancy=" &amp; J448 &amp; " where entityid = (select id from entity where name like '" &amp; I448 &amp; "') and year=2015;"</f>
        <v>update entityscore set admitted=12 ,vacancy=25 where entityid = (select id from entity where name like '梅窩學校') and year=2015;</v>
      </c>
      <c r="R448" t="str">
        <f>"update entity set admitted=" &amp; O448 &amp; " ,vacancy=" &amp; J448 &amp; " where name = '" &amp; I448 &amp; "';"</f>
        <v>update entity set admitted=12 ,vacancy=25 where name = '梅窩學校';</v>
      </c>
    </row>
    <row r="449" spans="1:18" ht="22.5">
      <c r="A449" s="2">
        <v>9806</v>
      </c>
      <c r="B449" s="6" t="s">
        <v>542</v>
      </c>
      <c r="C449" s="6" t="s">
        <v>1416</v>
      </c>
      <c r="D449" s="3">
        <v>12</v>
      </c>
      <c r="E449" t="str">
        <f>VLOOKUP(C449, 自行Original!$A$1:$C$455, 1, FALSE)</f>
        <v>杯澳公立學校</v>
      </c>
      <c r="F449">
        <f>VLOOKUP(C449, 自行Original!$A$1:$C$455, 3, FALSE)</f>
        <v>13</v>
      </c>
      <c r="H449" t="str">
        <f>LEFT(A449, 2)</f>
        <v>98</v>
      </c>
      <c r="I449" t="str">
        <f>C449</f>
        <v>杯澳公立學校</v>
      </c>
      <c r="J449">
        <f>IF(F449*2/5=CEILING(F449*2/5, 1), F449*2, F449*2-1)</f>
        <v>25</v>
      </c>
      <c r="K449">
        <f>D449</f>
        <v>12</v>
      </c>
      <c r="L449" t="e">
        <f>VLOOKUP(A449, 借位!$A$1:$D$50, 4, FALSE)</f>
        <v>#N/A</v>
      </c>
      <c r="M449">
        <v>0</v>
      </c>
      <c r="N449" t="b">
        <f>IF(J449&gt;(K449+M449), TRUE, 0)</f>
        <v>1</v>
      </c>
      <c r="O449">
        <f>K449+M449</f>
        <v>12</v>
      </c>
      <c r="P449" s="24">
        <f>(J449-O449)/J449*100</f>
        <v>52</v>
      </c>
      <c r="Q449" t="str">
        <f>"update entityscore set admitted=" &amp; O449 &amp; " ,vacancy=" &amp; J449 &amp; " where entityid = (select id from entity where name like '" &amp; I449 &amp; "') and year=2015;"</f>
        <v>update entityscore set admitted=12 ,vacancy=25 where entityid = (select id from entity where name like '杯澳公立學校') and year=2015;</v>
      </c>
      <c r="R449" t="str">
        <f>"update entity set admitted=" &amp; O449 &amp; " ,vacancy=" &amp; J449 &amp; " where name = '" &amp; I449 &amp; "';"</f>
        <v>update entity set admitted=12 ,vacancy=25 where name = '杯澳公立學校';</v>
      </c>
    </row>
    <row r="450" spans="1:18" ht="22.5">
      <c r="A450" s="2">
        <v>9803</v>
      </c>
      <c r="B450" s="6" t="s">
        <v>539</v>
      </c>
      <c r="C450" s="6" t="s">
        <v>1418</v>
      </c>
      <c r="D450" s="3">
        <v>62</v>
      </c>
      <c r="E450" t="str">
        <f>VLOOKUP(C450, 自行Original!$A$1:$C$455, 1, FALSE)</f>
        <v>青松侯寶垣小學</v>
      </c>
      <c r="F450">
        <f>VLOOKUP(C450, 自行Original!$A$1:$C$455, 3, FALSE)</f>
        <v>63</v>
      </c>
      <c r="H450" t="str">
        <f>LEFT(A450, 2)</f>
        <v>98</v>
      </c>
      <c r="I450" t="str">
        <f>C450</f>
        <v>青松侯寶垣小學</v>
      </c>
      <c r="J450">
        <f>IF(F450*2/5=CEILING(F450*2/5, 1), F450*2, F450*2-1)</f>
        <v>125</v>
      </c>
      <c r="K450">
        <f>D450</f>
        <v>62</v>
      </c>
      <c r="L450" t="e">
        <f>VLOOKUP(A450, 借位!$A$1:$D$50, 4, FALSE)</f>
        <v>#N/A</v>
      </c>
      <c r="M450">
        <v>0</v>
      </c>
      <c r="N450" t="b">
        <f>IF(J450&gt;(K450+M450), TRUE, 0)</f>
        <v>1</v>
      </c>
      <c r="O450">
        <f>K450+M450</f>
        <v>62</v>
      </c>
      <c r="P450" s="24">
        <f>(J450-O450)/J450*100</f>
        <v>50.4</v>
      </c>
      <c r="Q450" t="str">
        <f>"update entityscore set admitted=" &amp; O450 &amp; " ,vacancy=" &amp; J450 &amp; " where entityid = (select id from entity where name like '" &amp; I450 &amp; "') and year=2015;"</f>
        <v>update entityscore set admitted=62 ,vacancy=125 where entityid = (select id from entity where name like '青松侯寶垣小學') and year=2015;</v>
      </c>
      <c r="R450" t="str">
        <f>"update entity set admitted=" &amp; O450 &amp; " ,vacancy=" &amp; J450 &amp; " where name = '" &amp; I450 &amp; "';"</f>
        <v>update entity set admitted=62 ,vacancy=125 where name = '青松侯寶垣小學';</v>
      </c>
    </row>
    <row r="451" spans="1:18" ht="22.5">
      <c r="A451" s="2">
        <v>9809</v>
      </c>
      <c r="B451" s="6" t="s">
        <v>545</v>
      </c>
      <c r="C451" s="6" t="s">
        <v>1424</v>
      </c>
      <c r="D451" s="3">
        <v>62</v>
      </c>
      <c r="E451" t="str">
        <f>VLOOKUP(C451, 自行Original!$A$1:$C$455, 1, FALSE)</f>
        <v>東涌天主教學校</v>
      </c>
      <c r="F451">
        <f>VLOOKUP(C451, 自行Original!$A$1:$C$455, 3, FALSE)</f>
        <v>63</v>
      </c>
      <c r="H451" t="str">
        <f>LEFT(A451, 2)</f>
        <v>98</v>
      </c>
      <c r="I451" t="str">
        <f>C451</f>
        <v>東涌天主教學校</v>
      </c>
      <c r="J451">
        <f>IF(F451*2/5=CEILING(F451*2/5, 1), F451*2, F451*2-1)</f>
        <v>125</v>
      </c>
      <c r="K451">
        <f>D451</f>
        <v>62</v>
      </c>
      <c r="L451" t="e">
        <f>VLOOKUP(A451, 借位!$A$1:$D$50, 4, FALSE)</f>
        <v>#N/A</v>
      </c>
      <c r="M451">
        <v>0</v>
      </c>
      <c r="N451" t="b">
        <f>IF(J451&gt;(K451+M451), TRUE, 0)</f>
        <v>1</v>
      </c>
      <c r="O451">
        <f>K451+M451</f>
        <v>62</v>
      </c>
      <c r="P451" s="24">
        <f>(J451-O451)/J451*100</f>
        <v>50.4</v>
      </c>
      <c r="Q451" t="str">
        <f>"update entityscore set admitted=" &amp; O451 &amp; " ,vacancy=" &amp; J451 &amp; " where entityid = (select id from entity where name like '" &amp; I451 &amp; "') and year=2015;"</f>
        <v>update entityscore set admitted=62 ,vacancy=125 where entityid = (select id from entity where name like '東涌天主教學校') and year=2015;</v>
      </c>
      <c r="R451" t="str">
        <f>"update entity set admitted=" &amp; O451 &amp; " ,vacancy=" &amp; J451 &amp; " where name = '" &amp; I451 &amp; "';"</f>
        <v>update entity set admitted=62 ,vacancy=125 where name = '東涌天主教學校';</v>
      </c>
    </row>
    <row r="452" spans="1:18" ht="33.75">
      <c r="A452" s="2">
        <v>9804</v>
      </c>
      <c r="B452" s="6" t="s">
        <v>540</v>
      </c>
      <c r="C452" s="6" t="s">
        <v>1419</v>
      </c>
      <c r="D452" s="3">
        <v>73</v>
      </c>
      <c r="E452" t="str">
        <f>VLOOKUP(C452, 自行Original!$A$1:$C$455, 1, FALSE)</f>
        <v>寶安商會溫浩根小學</v>
      </c>
      <c r="F452">
        <f>VLOOKUP(C452, 自行Original!$A$1:$C$455, 3, FALSE)</f>
        <v>63</v>
      </c>
      <c r="H452" t="str">
        <f>LEFT(A452, 2)</f>
        <v>98</v>
      </c>
      <c r="I452" t="str">
        <f>C452</f>
        <v>寶安商會溫浩根小學</v>
      </c>
      <c r="J452">
        <f>IF(F452*2/5=CEILING(F452*2/5, 1), F452*2, F452*2-1)</f>
        <v>125</v>
      </c>
      <c r="K452">
        <f>D452</f>
        <v>73</v>
      </c>
      <c r="L452" t="e">
        <f>VLOOKUP(A452, 借位!$A$1:$D$50, 4, FALSE)</f>
        <v>#N/A</v>
      </c>
      <c r="M452">
        <v>0</v>
      </c>
      <c r="N452" t="b">
        <f>IF(J452&gt;(K452+M452), TRUE, 0)</f>
        <v>1</v>
      </c>
      <c r="O452">
        <f>K452+M452</f>
        <v>73</v>
      </c>
      <c r="P452" s="24">
        <f>(J452-O452)/J452*100</f>
        <v>41.6</v>
      </c>
      <c r="Q452" t="str">
        <f>"update entityscore set admitted=" &amp; O452 &amp; " ,vacancy=" &amp; J452 &amp; " where entityid = (select id from entity where name like '" &amp; I452 &amp; "') and year=2015;"</f>
        <v>update entityscore set admitted=73 ,vacancy=125 where entityid = (select id from entity where name like '寶安商會溫浩根小學') and year=2015;</v>
      </c>
      <c r="R452" t="str">
        <f>"update entity set admitted=" &amp; O452 &amp; " ,vacancy=" &amp; J452 &amp; " where name = '" &amp; I452 &amp; "';"</f>
        <v>update entity set admitted=73 ,vacancy=125 where name = '寶安商會溫浩根小學';</v>
      </c>
    </row>
    <row r="453" spans="1:18" ht="22.5">
      <c r="A453" s="2">
        <v>9802</v>
      </c>
      <c r="B453" s="6" t="s">
        <v>538</v>
      </c>
      <c r="C453" s="6" t="s">
        <v>1417</v>
      </c>
      <c r="D453" s="3">
        <v>15</v>
      </c>
      <c r="E453" t="str">
        <f>VLOOKUP(C453, 自行Original!$A$1:$C$455, 1, FALSE)</f>
        <v>中華基督教會大澳小學</v>
      </c>
      <c r="F453">
        <f>VLOOKUP(C453, 自行Original!$A$1:$C$455, 3, FALSE)</f>
        <v>13</v>
      </c>
      <c r="H453" t="str">
        <f>LEFT(A453, 2)</f>
        <v>98</v>
      </c>
      <c r="I453" t="str">
        <f>C453</f>
        <v>中華基督教會大澳小學</v>
      </c>
      <c r="J453">
        <f>IF(F453*2/5=CEILING(F453*2/5, 1), F453*2, F453*2-1)</f>
        <v>25</v>
      </c>
      <c r="K453">
        <f>D453</f>
        <v>15</v>
      </c>
      <c r="L453" t="e">
        <f>VLOOKUP(A453, 借位!$A$1:$D$50, 4, FALSE)</f>
        <v>#N/A</v>
      </c>
      <c r="M453">
        <v>0</v>
      </c>
      <c r="N453" t="b">
        <f>IF(J453&gt;(K453+M453), TRUE, 0)</f>
        <v>1</v>
      </c>
      <c r="O453">
        <f>K453+M453</f>
        <v>15</v>
      </c>
      <c r="P453" s="24">
        <f>(J453-O453)/J453*100</f>
        <v>40</v>
      </c>
      <c r="Q453" t="str">
        <f>"update entityscore set admitted=" &amp; O453 &amp; " ,vacancy=" &amp; J453 &amp; " where entityid = (select id from entity where name like '" &amp; I453 &amp; "') and year=2015;"</f>
        <v>update entityscore set admitted=15 ,vacancy=25 where entityid = (select id from entity where name like '中華基督教會大澳小學') and year=2015;</v>
      </c>
      <c r="R453" t="str">
        <f>"update entity set admitted=" &amp; O453 &amp; " ,vacancy=" &amp; J453 &amp; " where name = '" &amp; I453 &amp; "';"</f>
        <v>update entity set admitted=15 ,vacancy=25 where name = '中華基督教會大澳小學';</v>
      </c>
    </row>
    <row r="454" spans="1:18" ht="33.75">
      <c r="A454" s="2">
        <v>9807</v>
      </c>
      <c r="B454" s="6" t="s">
        <v>543</v>
      </c>
      <c r="C454" s="6" t="s">
        <v>1422</v>
      </c>
      <c r="D454" s="3">
        <v>86</v>
      </c>
      <c r="E454" t="str">
        <f>VLOOKUP(C454, 自行Original!$A$1:$C$455, 1, FALSE)</f>
        <v>香港教育工作者聯會黃楚標學校</v>
      </c>
      <c r="F454">
        <f>VLOOKUP(C454, 自行Original!$A$1:$C$455, 3, FALSE)</f>
        <v>63</v>
      </c>
      <c r="H454" t="str">
        <f>LEFT(A454, 2)</f>
        <v>98</v>
      </c>
      <c r="I454" t="str">
        <f>C454</f>
        <v>香港教育工作者聯會黃楚標學校</v>
      </c>
      <c r="J454">
        <f>IF(F454*2/5=CEILING(F454*2/5, 1), F454*2, F454*2-1)</f>
        <v>125</v>
      </c>
      <c r="K454">
        <f>D454</f>
        <v>86</v>
      </c>
      <c r="L454" t="e">
        <f>VLOOKUP(A454, 借位!$A$1:$D$50, 4, FALSE)</f>
        <v>#N/A</v>
      </c>
      <c r="M454">
        <v>0</v>
      </c>
      <c r="N454" t="b">
        <f>IF(J454&gt;(K454+M454), TRUE, 0)</f>
        <v>1</v>
      </c>
      <c r="O454">
        <f>K454+M454</f>
        <v>86</v>
      </c>
      <c r="P454" s="24">
        <f>(J454-O454)/J454*100</f>
        <v>31.2</v>
      </c>
      <c r="Q454" t="str">
        <f>"update entityscore set admitted=" &amp; O454 &amp; " ,vacancy=" &amp; J454 &amp; " where entityid = (select id from entity where name like '" &amp; I454 &amp; "') and year=2015;"</f>
        <v>update entityscore set admitted=86 ,vacancy=125 where entityid = (select id from entity where name like '香港教育工作者聯會黃楚標學校') and year=2015;</v>
      </c>
      <c r="R454" t="str">
        <f>"update entity set admitted=" &amp; O454 &amp; " ,vacancy=" &amp; J454 &amp; " where name = '" &amp; I454 &amp; "';"</f>
        <v>update entity set admitted=86 ,vacancy=125 where name = '香港教育工作者聯會黃楚標學校';</v>
      </c>
    </row>
    <row r="455" spans="1:18" ht="45">
      <c r="A455" s="2">
        <v>9810</v>
      </c>
      <c r="B455" s="6" t="s">
        <v>546</v>
      </c>
      <c r="C455" s="6" t="s">
        <v>1420</v>
      </c>
      <c r="D455" s="3">
        <v>93</v>
      </c>
      <c r="E455" t="str">
        <f>VLOOKUP(C455, 自行Original!$A$1:$C$455, 1, FALSE)</f>
        <v>嗇色園主辦可譽中學暨可譽小學</v>
      </c>
      <c r="F455">
        <f>VLOOKUP(C455, 自行Original!$A$1:$C$455, 3, FALSE)</f>
        <v>63</v>
      </c>
      <c r="H455" t="str">
        <f>LEFT(A455, 2)</f>
        <v>98</v>
      </c>
      <c r="I455" t="str">
        <f>C455</f>
        <v>嗇色園主辦可譽中學暨可譽小學</v>
      </c>
      <c r="J455">
        <f>IF(F455*2/5=CEILING(F455*2/5, 1), F455*2, F455*2-1)</f>
        <v>125</v>
      </c>
      <c r="K455">
        <f>D455</f>
        <v>93</v>
      </c>
      <c r="L455" t="e">
        <f>VLOOKUP(A455, 借位!$A$1:$D$50, 4, FALSE)</f>
        <v>#N/A</v>
      </c>
      <c r="M455">
        <v>0</v>
      </c>
      <c r="N455" t="b">
        <f>IF(J455&gt;(K455+M455), TRUE, 0)</f>
        <v>1</v>
      </c>
      <c r="O455">
        <f>K455+M455</f>
        <v>93</v>
      </c>
      <c r="P455" s="24">
        <f>(J455-O455)/J455*100</f>
        <v>25.6</v>
      </c>
      <c r="Q455" t="str">
        <f>"update entityscore set admitted=" &amp; O455 &amp; " ,vacancy=" &amp; J455 &amp; " where entityid = (select id from entity where name like '" &amp; I455 &amp; "') and year=2015;"</f>
        <v>update entityscore set admitted=93 ,vacancy=125 where entityid = (select id from entity where name like '嗇色園主辦可譽中學暨可譽小學') and year=2015;</v>
      </c>
      <c r="R455" t="str">
        <f>"update entity set admitted=" &amp; O455 &amp; " ,vacancy=" &amp; J455 &amp; " where name = '" &amp; I455 &amp; "';"</f>
        <v>update entity set admitted=93 ,vacancy=125 where name = '嗇色園主辦可譽中學暨可譽小學';</v>
      </c>
    </row>
    <row r="456" spans="1:18" ht="33.75">
      <c r="A456" s="2">
        <v>9901</v>
      </c>
      <c r="B456" s="6" t="s">
        <v>547</v>
      </c>
      <c r="C456" s="6" t="s">
        <v>1425</v>
      </c>
      <c r="D456" s="3">
        <v>11</v>
      </c>
      <c r="E456" t="str">
        <f>VLOOKUP(C456, 自行Original!$A$1:$C$455, 1, FALSE)</f>
        <v>聖家學校</v>
      </c>
      <c r="F456">
        <f>VLOOKUP(C456, 自行Original!$A$1:$C$455, 3, FALSE)</f>
        <v>13</v>
      </c>
      <c r="H456" t="str">
        <f>LEFT(A456, 2)</f>
        <v>99</v>
      </c>
      <c r="I456" t="str">
        <f>C456</f>
        <v>聖家學校</v>
      </c>
      <c r="J456">
        <f>IF(F456*2/5=CEILING(F456*2/5, 1), F456*2, F456*2-1)</f>
        <v>25</v>
      </c>
      <c r="K456">
        <f>D456</f>
        <v>11</v>
      </c>
      <c r="L456" t="e">
        <f>VLOOKUP(A456, 借位!$A$1:$D$50, 4, FALSE)</f>
        <v>#N/A</v>
      </c>
      <c r="M456">
        <v>0</v>
      </c>
      <c r="N456" t="b">
        <f>IF(J456&gt;(K456+M456), TRUE, 0)</f>
        <v>1</v>
      </c>
      <c r="O456">
        <f>K456+M456</f>
        <v>11</v>
      </c>
      <c r="P456" s="24">
        <f>(J456-O456)/J456*100</f>
        <v>56.000000000000007</v>
      </c>
      <c r="Q456" t="str">
        <f>"update entityscore set admitted=" &amp; O456 &amp; " ,vacancy=" &amp; J456 &amp; " where entityid = (select id from entity where name like '" &amp; I456 &amp; "') and year=2015;"</f>
        <v>update entityscore set admitted=11 ,vacancy=25 where entityid = (select id from entity where name like '聖家學校') and year=2015;</v>
      </c>
      <c r="R456" t="str">
        <f>"update entity set admitted=" &amp; O456 &amp; " ,vacancy=" &amp; J456 &amp; " where name = '" &amp; I456 &amp; "';"</f>
        <v>update entity set admitted=11 ,vacancy=25 where name = '聖家學校';</v>
      </c>
    </row>
    <row r="457" spans="1:18">
      <c r="A457" s="2">
        <v>9902</v>
      </c>
      <c r="B457" s="9" t="s">
        <v>548</v>
      </c>
      <c r="C457" s="9" t="s">
        <v>1426</v>
      </c>
      <c r="D457" s="3">
        <v>35</v>
      </c>
      <c r="E457" t="str">
        <f>VLOOKUP(C457, 自行Original!$A$1:$C$455, 1, FALSE)</f>
        <v>聖公會偉倫小學</v>
      </c>
      <c r="F457">
        <f>VLOOKUP(C457, 自行Original!$A$1:$C$455, 3, FALSE)</f>
        <v>38</v>
      </c>
      <c r="H457" t="str">
        <f>LEFT(A457, 2)</f>
        <v>99</v>
      </c>
      <c r="I457" t="str">
        <f>C457</f>
        <v>聖公會偉倫小學</v>
      </c>
      <c r="J457">
        <f>IF(F457*2/5=CEILING(F457*2/5, 1), F457*2, F457*2-1)</f>
        <v>75</v>
      </c>
      <c r="K457">
        <f>D457</f>
        <v>35</v>
      </c>
      <c r="L457" t="e">
        <f>VLOOKUP(A457, 借位!$A$1:$D$50, 4, FALSE)</f>
        <v>#N/A</v>
      </c>
      <c r="M457">
        <v>0</v>
      </c>
      <c r="N457" t="b">
        <f>IF(J457&gt;(K457+M457), TRUE, 0)</f>
        <v>1</v>
      </c>
      <c r="O457">
        <f>K457+M457</f>
        <v>35</v>
      </c>
      <c r="P457" s="24">
        <f>(J457-O457)/J457*100</f>
        <v>53.333333333333336</v>
      </c>
      <c r="Q457" t="str">
        <f>"update entityscore set admitted=" &amp; O457 &amp; " ,vacancy=" &amp; J457 &amp; " where entityid = (select id from entity where name like '" &amp; I457 &amp; "') and year=2015;"</f>
        <v>update entityscore set admitted=35 ,vacancy=75 where entityid = (select id from entity where name like '聖公會偉倫小學') and year=2015;</v>
      </c>
      <c r="R457" t="str">
        <f>"update entity set admitted=" &amp; O457 &amp; " ,vacancy=" &amp; J457 &amp; " where name = '" &amp; I457 &amp; "';"</f>
        <v>update entity set admitted=35 ,vacancy=75 where name = '聖公會偉倫小學';</v>
      </c>
    </row>
  </sheetData>
  <sortState ref="A2:R457">
    <sortCondition ref="H2:H457"/>
    <sortCondition descending="1" ref="P2:P457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G18" sqref="G18"/>
    </sheetView>
  </sheetViews>
  <sheetFormatPr defaultRowHeight="12.75"/>
  <cols>
    <col min="2" max="2" width="30.42578125" customWidth="1"/>
    <col min="7" max="7" width="34.28515625" customWidth="1"/>
  </cols>
  <sheetData>
    <row r="1" spans="1:9" ht="14.25">
      <c r="A1" s="32">
        <v>11</v>
      </c>
      <c r="B1" s="33" t="s">
        <v>1489</v>
      </c>
      <c r="C1" s="32">
        <v>0</v>
      </c>
      <c r="D1" s="32">
        <v>0</v>
      </c>
      <c r="E1" s="32" t="s">
        <v>1490</v>
      </c>
      <c r="F1" s="32" t="s">
        <v>1490</v>
      </c>
      <c r="G1" s="34" t="s">
        <v>1491</v>
      </c>
      <c r="H1" s="34"/>
      <c r="I1" s="34"/>
    </row>
    <row r="2" spans="1:9" ht="15" thickBot="1">
      <c r="A2" s="35">
        <v>12</v>
      </c>
      <c r="B2" s="36" t="s">
        <v>1492</v>
      </c>
      <c r="C2" s="35">
        <v>0</v>
      </c>
      <c r="D2" s="35">
        <v>0</v>
      </c>
      <c r="E2" s="35" t="s">
        <v>1490</v>
      </c>
      <c r="F2" s="35" t="s">
        <v>1490</v>
      </c>
      <c r="G2" s="34" t="s">
        <v>1493</v>
      </c>
      <c r="H2" s="34">
        <v>120</v>
      </c>
      <c r="I2" s="34">
        <v>56</v>
      </c>
    </row>
    <row r="3" spans="1:9" ht="28.5">
      <c r="A3" s="32">
        <v>14</v>
      </c>
      <c r="B3" s="33" t="s">
        <v>1494</v>
      </c>
      <c r="C3" s="32">
        <v>0</v>
      </c>
      <c r="D3" s="32">
        <v>0</v>
      </c>
      <c r="E3" s="32" t="s">
        <v>1490</v>
      </c>
      <c r="F3" s="32" t="s">
        <v>1490</v>
      </c>
      <c r="G3" s="37" t="s">
        <v>1495</v>
      </c>
      <c r="H3" s="34">
        <v>60</v>
      </c>
      <c r="I3" s="34">
        <v>19</v>
      </c>
    </row>
    <row r="4" spans="1:9" ht="13.5" thickBot="1">
      <c r="A4" s="35">
        <v>14</v>
      </c>
      <c r="B4" s="38" t="s">
        <v>1496</v>
      </c>
      <c r="C4" s="35">
        <v>0</v>
      </c>
      <c r="D4" s="35">
        <v>0</v>
      </c>
      <c r="E4" s="35" t="s">
        <v>1490</v>
      </c>
      <c r="F4" s="35" t="s">
        <v>1490</v>
      </c>
      <c r="G4" s="34" t="s">
        <v>1446</v>
      </c>
      <c r="H4" s="34">
        <v>60</v>
      </c>
      <c r="I4" s="34">
        <v>28</v>
      </c>
    </row>
    <row r="5" spans="1:9" ht="25.5">
      <c r="A5" s="32">
        <v>18</v>
      </c>
      <c r="B5" s="33" t="s">
        <v>1497</v>
      </c>
      <c r="C5" s="32">
        <v>0</v>
      </c>
      <c r="D5" s="32">
        <v>0</v>
      </c>
      <c r="E5" s="32" t="s">
        <v>1490</v>
      </c>
      <c r="F5" s="32" t="s">
        <v>1490</v>
      </c>
      <c r="G5" s="34"/>
      <c r="H5" s="34"/>
      <c r="I5" s="34"/>
    </row>
    <row r="6" spans="1:9" ht="15" thickBot="1">
      <c r="A6" s="35">
        <v>34</v>
      </c>
      <c r="B6" s="38" t="s">
        <v>1498</v>
      </c>
      <c r="C6" s="35">
        <v>0</v>
      </c>
      <c r="D6" s="35">
        <v>0</v>
      </c>
      <c r="E6" s="35" t="s">
        <v>1490</v>
      </c>
      <c r="F6" s="35" t="s">
        <v>1490</v>
      </c>
      <c r="G6" s="39" t="s">
        <v>1499</v>
      </c>
      <c r="H6" s="34">
        <v>150</v>
      </c>
      <c r="I6" s="34">
        <v>71</v>
      </c>
    </row>
    <row r="7" spans="1:9" ht="14.25">
      <c r="A7" s="32">
        <v>34</v>
      </c>
      <c r="B7" s="33" t="s">
        <v>1500</v>
      </c>
      <c r="C7" s="32">
        <v>0</v>
      </c>
      <c r="D7" s="32">
        <v>0</v>
      </c>
      <c r="E7" s="32" t="s">
        <v>1490</v>
      </c>
      <c r="F7" s="32" t="s">
        <v>1490</v>
      </c>
      <c r="G7" s="39" t="s">
        <v>1513</v>
      </c>
      <c r="H7" s="34">
        <v>125</v>
      </c>
      <c r="I7" s="34">
        <v>55</v>
      </c>
    </row>
    <row r="8" spans="1:9" ht="13.5" thickBot="1">
      <c r="A8" s="35">
        <v>43</v>
      </c>
      <c r="B8" s="38" t="s">
        <v>1498</v>
      </c>
      <c r="C8" s="35">
        <v>0</v>
      </c>
      <c r="D8" s="35">
        <v>0</v>
      </c>
      <c r="E8" s="35" t="s">
        <v>1490</v>
      </c>
      <c r="F8" s="35" t="s">
        <v>1490</v>
      </c>
      <c r="G8" s="34" t="s">
        <v>1501</v>
      </c>
      <c r="H8" s="34"/>
      <c r="I8" s="34"/>
    </row>
    <row r="9" spans="1:9" ht="14.25">
      <c r="A9" s="40">
        <v>45</v>
      </c>
      <c r="B9" s="41" t="s">
        <v>1502</v>
      </c>
      <c r="C9" s="40">
        <v>0</v>
      </c>
      <c r="D9" s="40">
        <v>0</v>
      </c>
      <c r="E9" s="40" t="s">
        <v>1490</v>
      </c>
      <c r="F9" s="40" t="s">
        <v>1490</v>
      </c>
      <c r="G9" s="34" t="s">
        <v>1503</v>
      </c>
      <c r="H9" s="34"/>
      <c r="I9" s="34"/>
    </row>
    <row r="10" spans="1:9" ht="15" thickBot="1">
      <c r="A10" s="42">
        <v>45</v>
      </c>
      <c r="B10" s="43" t="s">
        <v>1504</v>
      </c>
      <c r="C10" s="42">
        <v>0</v>
      </c>
      <c r="D10" s="42">
        <v>0</v>
      </c>
      <c r="E10" s="42" t="s">
        <v>1490</v>
      </c>
      <c r="F10" s="42" t="s">
        <v>1490</v>
      </c>
      <c r="G10" s="34" t="s">
        <v>1503</v>
      </c>
      <c r="H10" s="34"/>
      <c r="I10" s="34"/>
    </row>
    <row r="11" spans="1:9" ht="25.5">
      <c r="A11" s="32">
        <v>65</v>
      </c>
      <c r="B11" s="33" t="s">
        <v>1505</v>
      </c>
      <c r="C11" s="32">
        <v>0</v>
      </c>
      <c r="D11" s="32">
        <v>0</v>
      </c>
      <c r="E11" s="32" t="s">
        <v>1490</v>
      </c>
      <c r="F11" s="32" t="s">
        <v>1490</v>
      </c>
      <c r="G11" s="1" t="s">
        <v>1514</v>
      </c>
      <c r="H11">
        <v>125</v>
      </c>
      <c r="I11">
        <v>100</v>
      </c>
    </row>
    <row r="12" spans="1:9" ht="15" thickBot="1">
      <c r="A12" s="35">
        <v>65</v>
      </c>
      <c r="B12" s="38" t="s">
        <v>1506</v>
      </c>
      <c r="C12" s="35">
        <v>0</v>
      </c>
      <c r="D12" s="35">
        <v>0</v>
      </c>
      <c r="E12" s="35" t="s">
        <v>1490</v>
      </c>
      <c r="F12" s="35" t="s">
        <v>1490</v>
      </c>
      <c r="G12" s="39" t="s">
        <v>1515</v>
      </c>
      <c r="H12" s="34">
        <v>100</v>
      </c>
      <c r="I12" s="34">
        <v>84</v>
      </c>
    </row>
    <row r="13" spans="1:9" ht="14.25">
      <c r="A13" s="40">
        <v>72</v>
      </c>
      <c r="B13" s="44" t="s">
        <v>1507</v>
      </c>
      <c r="C13" s="40">
        <v>0</v>
      </c>
      <c r="D13" s="40">
        <v>0</v>
      </c>
      <c r="E13" s="40" t="s">
        <v>1490</v>
      </c>
      <c r="F13" s="40" t="s">
        <v>1490</v>
      </c>
      <c r="G13" s="39" t="s">
        <v>1516</v>
      </c>
      <c r="H13" s="34">
        <v>125</v>
      </c>
      <c r="I13" s="34">
        <v>43</v>
      </c>
    </row>
    <row r="14" spans="1:9" ht="29.25" thickBot="1">
      <c r="A14" s="42">
        <v>72</v>
      </c>
      <c r="B14" s="45" t="s">
        <v>1508</v>
      </c>
      <c r="C14" s="42">
        <v>0</v>
      </c>
      <c r="D14" s="42">
        <v>0</v>
      </c>
      <c r="E14" s="42" t="s">
        <v>1490</v>
      </c>
      <c r="F14" s="42" t="s">
        <v>1490</v>
      </c>
      <c r="G14" s="34"/>
      <c r="H14" s="34"/>
      <c r="I14" s="34"/>
    </row>
    <row r="15" spans="1:9" ht="14.25">
      <c r="A15" s="40">
        <v>84</v>
      </c>
      <c r="B15" s="44" t="s">
        <v>1509</v>
      </c>
      <c r="C15" s="40">
        <v>0</v>
      </c>
      <c r="D15" s="40">
        <v>0</v>
      </c>
      <c r="E15" s="40" t="s">
        <v>1490</v>
      </c>
      <c r="F15" s="40" t="s">
        <v>1490</v>
      </c>
      <c r="G15" s="39" t="s">
        <v>1517</v>
      </c>
      <c r="H15" s="34">
        <v>100</v>
      </c>
      <c r="I15" s="34">
        <v>39</v>
      </c>
    </row>
    <row r="16" spans="1:9" ht="15" thickBot="1">
      <c r="A16" s="35">
        <v>89</v>
      </c>
      <c r="B16" s="38" t="s">
        <v>1510</v>
      </c>
      <c r="C16" s="35">
        <v>0</v>
      </c>
      <c r="D16" s="35">
        <v>0</v>
      </c>
      <c r="E16" s="35" t="s">
        <v>1490</v>
      </c>
      <c r="F16" s="35" t="s">
        <v>1490</v>
      </c>
      <c r="G16" s="39" t="s">
        <v>1518</v>
      </c>
      <c r="H16" s="34">
        <v>100</v>
      </c>
      <c r="I16" s="34">
        <v>48</v>
      </c>
    </row>
    <row r="17" spans="1:9" ht="14.25">
      <c r="A17" s="32">
        <v>98</v>
      </c>
      <c r="B17" s="33" t="s">
        <v>1511</v>
      </c>
      <c r="C17" s="32">
        <v>0</v>
      </c>
      <c r="D17" s="32">
        <v>0</v>
      </c>
      <c r="E17" s="32" t="s">
        <v>1490</v>
      </c>
      <c r="F17" s="32" t="s">
        <v>1490</v>
      </c>
      <c r="G17" s="39" t="s">
        <v>1519</v>
      </c>
      <c r="H17" s="34">
        <v>125</v>
      </c>
      <c r="I17" s="34">
        <v>93</v>
      </c>
    </row>
    <row r="18" spans="1:9" ht="15" thickBot="1">
      <c r="A18" s="35">
        <v>98</v>
      </c>
      <c r="B18" s="38" t="s">
        <v>1512</v>
      </c>
      <c r="C18" s="35">
        <v>0</v>
      </c>
      <c r="D18" s="35">
        <v>0</v>
      </c>
      <c r="E18" s="35" t="s">
        <v>1490</v>
      </c>
      <c r="F18" s="35" t="s">
        <v>1490</v>
      </c>
      <c r="G18" s="39" t="s">
        <v>1520</v>
      </c>
      <c r="H18" s="34">
        <v>125</v>
      </c>
      <c r="I18" s="34">
        <v>62</v>
      </c>
    </row>
  </sheetData>
  <phoneticPr fontId="1" type="noConversion"/>
  <hyperlinks>
    <hyperlink ref="B1" r:id="rId1" display="http://www.bookofschool.com/school/controller/entityDetails?entityid=3439&amp;action=compare"/>
    <hyperlink ref="B2" r:id="rId2" display="http://www.bookofschool.com/school/controller/entityDetails?entityid=3823&amp;action=compare"/>
    <hyperlink ref="B3" r:id="rId3" display="http://www.bookofschool.com/school/controller/entityDetails?entityid=3445&amp;action=compare"/>
    <hyperlink ref="B4" r:id="rId4" display="http://www.bookofschool.com/school/controller/entityDetails?entityid=3444&amp;action=compare"/>
    <hyperlink ref="B5" r:id="rId5" display="http://www.bookofschool.com/school/controller/entityDetails?entityid=3652&amp;action=compare"/>
    <hyperlink ref="B6" r:id="rId6" display="http://www.bookofschool.com/school/controller/entityDetails?entityid=6570&amp;action=compare"/>
    <hyperlink ref="B7" r:id="rId7" display="http://www.bookofschool.com/school/controller/entityDetails?entityid=6571&amp;action=compare"/>
    <hyperlink ref="B8" r:id="rId8" display="http://www.bookofschool.com/school/controller/entityDetails?entityid=3854&amp;action=compare"/>
    <hyperlink ref="B9" r:id="rId9" display="http://www.bookofschool.com/school/controller/entityDetails?entityid=3851&amp;action=compare"/>
    <hyperlink ref="B10" r:id="rId10" display="http://www.bookofschool.com/school/controller/entityDetails?entityid=3860&amp;action=compare"/>
    <hyperlink ref="B11" r:id="rId11" display="http://www.bookofschool.com/school/controller/entityDetails?entityid=3565&amp;action=compare"/>
    <hyperlink ref="B12" r:id="rId12" display="http://www.bookofschool.com/school/controller/entityDetails?entityid=3581&amp;action=compare"/>
    <hyperlink ref="B13" r:id="rId13" display="http://www.bookofschool.com/school/controller/entityDetails?entityid=3867&amp;action=compare"/>
    <hyperlink ref="B14" r:id="rId14" display="http://www.bookofschool.com/school/controller/entityDetails?entityid=3872&amp;action=compare"/>
    <hyperlink ref="B15" r:id="rId15" display="http://www.bookofschool.com/school/controller/entityDetails?entityid=3780&amp;action=compare"/>
    <hyperlink ref="B16" r:id="rId16" display="http://www.bookofschool.com/school/controller/entityDetails?entityid=3712&amp;action=compare"/>
    <hyperlink ref="B17" r:id="rId17" display="http://www.bookofschool.com/school/controller/entityDetails?entityid=3486&amp;action=compare"/>
    <hyperlink ref="B18" r:id="rId18" display="http://www.bookofschool.com/school/controller/entityDetails?entityid=3474&amp;action=compar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7"/>
  <sheetViews>
    <sheetView tabSelected="1" workbookViewId="0">
      <selection sqref="A1:XFD1048576"/>
    </sheetView>
  </sheetViews>
  <sheetFormatPr defaultRowHeight="12.75"/>
  <cols>
    <col min="1" max="1" width="5.7109375" bestFit="1" customWidth="1"/>
    <col min="2" max="2" width="45.7109375" bestFit="1" customWidth="1"/>
    <col min="3" max="3" width="9" bestFit="1" customWidth="1"/>
    <col min="4" max="4" width="13.28515625" bestFit="1" customWidth="1"/>
    <col min="5" max="5" width="4.42578125" style="34" customWidth="1"/>
    <col min="6" max="6" width="33.28515625" style="34" customWidth="1"/>
    <col min="7" max="10" width="9.140625" style="34"/>
  </cols>
  <sheetData>
    <row r="1" spans="1:13" ht="13.5" thickBot="1">
      <c r="A1" t="s">
        <v>1521</v>
      </c>
      <c r="B1" t="s">
        <v>1468</v>
      </c>
      <c r="C1" t="s">
        <v>1470</v>
      </c>
      <c r="D1" t="s">
        <v>1479</v>
      </c>
      <c r="K1" t="s">
        <v>1522</v>
      </c>
      <c r="L1" t="s">
        <v>1523</v>
      </c>
      <c r="M1" t="s">
        <v>1524</v>
      </c>
    </row>
    <row r="2" spans="1:13">
      <c r="A2" t="s">
        <v>1525</v>
      </c>
      <c r="B2" t="s">
        <v>1003</v>
      </c>
      <c r="C2">
        <v>50</v>
      </c>
      <c r="D2">
        <v>24</v>
      </c>
      <c r="E2" s="46">
        <v>11</v>
      </c>
      <c r="F2" s="47" t="s">
        <v>1526</v>
      </c>
      <c r="G2" s="46">
        <v>50</v>
      </c>
      <c r="H2" s="46">
        <v>24</v>
      </c>
      <c r="I2" s="46">
        <v>52</v>
      </c>
      <c r="J2" s="46"/>
      <c r="K2" t="b">
        <f>IF(B2=F2, TRUE, 0)</f>
        <v>1</v>
      </c>
      <c r="L2" t="b">
        <f>IF(C2=G2, TRUE, 0)</f>
        <v>1</v>
      </c>
      <c r="M2" t="b">
        <f>IF(D2=H2, TRUE, 0)</f>
        <v>1</v>
      </c>
    </row>
    <row r="3" spans="1:13" ht="13.5" thickBot="1">
      <c r="A3" t="s">
        <v>1525</v>
      </c>
      <c r="B3" t="s">
        <v>1008</v>
      </c>
      <c r="C3">
        <v>50</v>
      </c>
      <c r="D3">
        <v>24</v>
      </c>
      <c r="E3" s="42">
        <v>11</v>
      </c>
      <c r="F3" s="45" t="s">
        <v>1527</v>
      </c>
      <c r="G3" s="42">
        <v>50</v>
      </c>
      <c r="H3" s="42">
        <v>24</v>
      </c>
      <c r="I3" s="42">
        <v>52</v>
      </c>
      <c r="J3" s="42"/>
      <c r="K3" t="b">
        <f t="shared" ref="K3:M18" si="0">IF(B3=F3, TRUE, 0)</f>
        <v>1</v>
      </c>
      <c r="L3" t="b">
        <f t="shared" si="0"/>
        <v>1</v>
      </c>
      <c r="M3" t="b">
        <f t="shared" si="0"/>
        <v>1</v>
      </c>
    </row>
    <row r="4" spans="1:13">
      <c r="A4" t="s">
        <v>1525</v>
      </c>
      <c r="B4" t="s">
        <v>1005</v>
      </c>
      <c r="C4">
        <v>50</v>
      </c>
      <c r="D4">
        <v>24</v>
      </c>
      <c r="E4" s="32">
        <v>11</v>
      </c>
      <c r="F4" s="33" t="s">
        <v>1528</v>
      </c>
      <c r="G4" s="32">
        <v>50</v>
      </c>
      <c r="H4" s="32">
        <v>24</v>
      </c>
      <c r="I4" s="32">
        <v>52</v>
      </c>
      <c r="J4" s="32"/>
      <c r="K4" t="b">
        <f t="shared" si="0"/>
        <v>1</v>
      </c>
      <c r="L4" t="b">
        <f t="shared" si="0"/>
        <v>1</v>
      </c>
      <c r="M4" t="b">
        <f t="shared" si="0"/>
        <v>1</v>
      </c>
    </row>
    <row r="5" spans="1:13" ht="13.5" thickBot="1">
      <c r="A5" t="s">
        <v>1525</v>
      </c>
      <c r="B5" t="s">
        <v>998</v>
      </c>
      <c r="C5">
        <v>50</v>
      </c>
      <c r="D5">
        <v>25</v>
      </c>
      <c r="E5" s="48">
        <v>11</v>
      </c>
      <c r="F5" s="49" t="s">
        <v>1529</v>
      </c>
      <c r="G5" s="48">
        <v>50</v>
      </c>
      <c r="H5" s="48">
        <v>25</v>
      </c>
      <c r="I5" s="48">
        <v>50</v>
      </c>
      <c r="J5" s="48"/>
      <c r="K5" t="b">
        <f t="shared" si="0"/>
        <v>1</v>
      </c>
      <c r="L5" t="b">
        <f t="shared" si="0"/>
        <v>1</v>
      </c>
      <c r="M5" t="b">
        <f t="shared" si="0"/>
        <v>1</v>
      </c>
    </row>
    <row r="6" spans="1:13">
      <c r="A6" t="s">
        <v>1525</v>
      </c>
      <c r="B6" t="s">
        <v>1000</v>
      </c>
      <c r="C6">
        <v>50</v>
      </c>
      <c r="D6">
        <v>28</v>
      </c>
      <c r="E6" s="32">
        <v>11</v>
      </c>
      <c r="F6" s="33" t="s">
        <v>1530</v>
      </c>
      <c r="G6" s="32">
        <v>50</v>
      </c>
      <c r="H6" s="32">
        <v>28</v>
      </c>
      <c r="I6" s="32">
        <v>44</v>
      </c>
      <c r="J6" s="32"/>
      <c r="K6" t="b">
        <f t="shared" si="0"/>
        <v>1</v>
      </c>
      <c r="L6" t="b">
        <f t="shared" si="0"/>
        <v>1</v>
      </c>
      <c r="M6" t="b">
        <f t="shared" si="0"/>
        <v>1</v>
      </c>
    </row>
    <row r="7" spans="1:13" ht="13.5" thickBot="1">
      <c r="A7" t="s">
        <v>1525</v>
      </c>
      <c r="B7" t="s">
        <v>974</v>
      </c>
      <c r="C7">
        <v>60</v>
      </c>
      <c r="D7">
        <v>28</v>
      </c>
      <c r="E7" s="42">
        <v>11</v>
      </c>
      <c r="F7" s="45" t="s">
        <v>1531</v>
      </c>
      <c r="G7" s="42">
        <v>60</v>
      </c>
      <c r="H7" s="42">
        <v>28</v>
      </c>
      <c r="I7" s="42">
        <v>53.33</v>
      </c>
      <c r="J7" s="42"/>
      <c r="K7">
        <f t="shared" si="0"/>
        <v>0</v>
      </c>
      <c r="L7" t="b">
        <f t="shared" si="0"/>
        <v>1</v>
      </c>
      <c r="M7" t="b">
        <f t="shared" si="0"/>
        <v>1</v>
      </c>
    </row>
    <row r="8" spans="1:13">
      <c r="A8" t="s">
        <v>1525</v>
      </c>
      <c r="B8" t="s">
        <v>1009</v>
      </c>
      <c r="C8">
        <v>75</v>
      </c>
      <c r="D8">
        <v>35</v>
      </c>
      <c r="E8" s="46">
        <v>11</v>
      </c>
      <c r="F8" s="47" t="s">
        <v>1532</v>
      </c>
      <c r="G8" s="46">
        <v>75</v>
      </c>
      <c r="H8" s="46">
        <v>35</v>
      </c>
      <c r="I8" s="46">
        <v>53.33</v>
      </c>
      <c r="J8" s="46"/>
      <c r="K8" t="b">
        <f t="shared" si="0"/>
        <v>1</v>
      </c>
      <c r="L8" t="b">
        <f t="shared" si="0"/>
        <v>1</v>
      </c>
      <c r="M8" t="b">
        <f t="shared" si="0"/>
        <v>1</v>
      </c>
    </row>
    <row r="9" spans="1:13" ht="13.5" thickBot="1">
      <c r="A9" t="s">
        <v>1525</v>
      </c>
      <c r="B9" t="s">
        <v>975</v>
      </c>
      <c r="C9">
        <v>90</v>
      </c>
      <c r="D9">
        <v>42</v>
      </c>
      <c r="E9" s="48">
        <v>11</v>
      </c>
      <c r="F9" s="49" t="s">
        <v>1533</v>
      </c>
      <c r="G9" s="48">
        <v>90</v>
      </c>
      <c r="H9" s="48">
        <v>42</v>
      </c>
      <c r="I9" s="48">
        <v>53.33</v>
      </c>
      <c r="J9" s="48"/>
      <c r="K9">
        <f t="shared" si="0"/>
        <v>0</v>
      </c>
      <c r="L9" t="b">
        <f t="shared" si="0"/>
        <v>1</v>
      </c>
      <c r="M9" t="b">
        <f t="shared" si="0"/>
        <v>1</v>
      </c>
    </row>
    <row r="10" spans="1:13">
      <c r="A10" t="s">
        <v>1525</v>
      </c>
      <c r="B10" t="s">
        <v>972</v>
      </c>
      <c r="C10">
        <v>90</v>
      </c>
      <c r="D10">
        <v>42</v>
      </c>
      <c r="E10" s="32">
        <v>11</v>
      </c>
      <c r="F10" s="33" t="s">
        <v>1534</v>
      </c>
      <c r="G10" s="32">
        <v>90</v>
      </c>
      <c r="H10" s="32">
        <v>42</v>
      </c>
      <c r="I10" s="32">
        <v>53.33</v>
      </c>
      <c r="J10" s="32"/>
      <c r="K10">
        <f t="shared" si="0"/>
        <v>0</v>
      </c>
      <c r="L10" t="b">
        <f t="shared" si="0"/>
        <v>1</v>
      </c>
      <c r="M10" t="b">
        <f t="shared" si="0"/>
        <v>1</v>
      </c>
    </row>
    <row r="11" spans="1:13" ht="13.5" thickBot="1">
      <c r="A11" t="s">
        <v>1525</v>
      </c>
      <c r="B11" t="s">
        <v>973</v>
      </c>
      <c r="C11">
        <v>90</v>
      </c>
      <c r="D11">
        <v>45</v>
      </c>
      <c r="E11" s="42">
        <v>11</v>
      </c>
      <c r="F11" s="45" t="s">
        <v>1535</v>
      </c>
      <c r="G11" s="42">
        <v>90</v>
      </c>
      <c r="H11" s="42">
        <v>45</v>
      </c>
      <c r="I11" s="42">
        <v>50</v>
      </c>
      <c r="J11" s="42"/>
      <c r="K11">
        <f t="shared" si="0"/>
        <v>0</v>
      </c>
      <c r="L11" t="b">
        <f t="shared" si="0"/>
        <v>1</v>
      </c>
      <c r="M11" t="b">
        <f t="shared" si="0"/>
        <v>1</v>
      </c>
    </row>
    <row r="12" spans="1:13">
      <c r="A12" t="s">
        <v>1525</v>
      </c>
      <c r="B12" t="s">
        <v>999</v>
      </c>
      <c r="C12">
        <v>100</v>
      </c>
      <c r="D12">
        <v>47</v>
      </c>
      <c r="E12" s="46">
        <v>11</v>
      </c>
      <c r="F12" s="47" t="s">
        <v>1536</v>
      </c>
      <c r="G12" s="46">
        <v>100</v>
      </c>
      <c r="H12" s="46">
        <v>47</v>
      </c>
      <c r="I12" s="46">
        <v>53</v>
      </c>
      <c r="J12" s="46"/>
      <c r="K12" t="b">
        <f t="shared" si="0"/>
        <v>1</v>
      </c>
      <c r="L12" t="b">
        <f t="shared" si="0"/>
        <v>1</v>
      </c>
      <c r="M12" t="b">
        <f t="shared" si="0"/>
        <v>1</v>
      </c>
    </row>
    <row r="13" spans="1:13" ht="13.5" thickBot="1">
      <c r="A13" t="s">
        <v>1525</v>
      </c>
      <c r="B13" t="s">
        <v>1004</v>
      </c>
      <c r="C13">
        <v>100</v>
      </c>
      <c r="D13">
        <v>48</v>
      </c>
      <c r="E13" s="48">
        <v>11</v>
      </c>
      <c r="F13" s="49" t="s">
        <v>1537</v>
      </c>
      <c r="G13" s="48">
        <v>100</v>
      </c>
      <c r="H13" s="48">
        <v>48</v>
      </c>
      <c r="I13" s="48">
        <v>52</v>
      </c>
      <c r="J13" s="48"/>
      <c r="K13" t="b">
        <f t="shared" si="0"/>
        <v>1</v>
      </c>
      <c r="L13" t="b">
        <f t="shared" si="0"/>
        <v>1</v>
      </c>
      <c r="M13" t="b">
        <f t="shared" si="0"/>
        <v>1</v>
      </c>
    </row>
    <row r="14" spans="1:13">
      <c r="A14" t="s">
        <v>1525</v>
      </c>
      <c r="B14" t="s">
        <v>1001</v>
      </c>
      <c r="C14">
        <v>100</v>
      </c>
      <c r="D14">
        <v>50</v>
      </c>
      <c r="E14" s="32">
        <v>11</v>
      </c>
      <c r="F14" s="33" t="s">
        <v>1538</v>
      </c>
      <c r="G14" s="32">
        <v>100</v>
      </c>
      <c r="H14" s="32">
        <v>50</v>
      </c>
      <c r="I14" s="32">
        <v>50</v>
      </c>
      <c r="J14" s="32"/>
      <c r="K14" t="b">
        <f t="shared" si="0"/>
        <v>1</v>
      </c>
      <c r="L14" t="b">
        <f t="shared" si="0"/>
        <v>1</v>
      </c>
      <c r="M14" t="b">
        <f t="shared" si="0"/>
        <v>1</v>
      </c>
    </row>
    <row r="15" spans="1:13" ht="13.5" thickBot="1">
      <c r="A15" t="s">
        <v>1525</v>
      </c>
      <c r="B15" t="s">
        <v>1002</v>
      </c>
      <c r="C15">
        <v>100</v>
      </c>
      <c r="D15">
        <v>50</v>
      </c>
      <c r="E15" s="48">
        <v>11</v>
      </c>
      <c r="F15" s="49" t="s">
        <v>1539</v>
      </c>
      <c r="G15" s="48">
        <v>100</v>
      </c>
      <c r="H15" s="48">
        <v>50</v>
      </c>
      <c r="I15" s="48">
        <v>50</v>
      </c>
      <c r="J15" s="48"/>
      <c r="K15" t="b">
        <f t="shared" si="0"/>
        <v>1</v>
      </c>
      <c r="L15" t="b">
        <f t="shared" si="0"/>
        <v>1</v>
      </c>
      <c r="M15" t="b">
        <f t="shared" si="0"/>
        <v>1</v>
      </c>
    </row>
    <row r="16" spans="1:13" ht="13.5" thickBot="1">
      <c r="A16" t="s">
        <v>1525</v>
      </c>
      <c r="B16" t="s">
        <v>1007</v>
      </c>
      <c r="C16">
        <v>150</v>
      </c>
      <c r="D16">
        <v>70</v>
      </c>
      <c r="E16" s="32">
        <v>11</v>
      </c>
      <c r="F16" s="33" t="s">
        <v>1540</v>
      </c>
      <c r="G16" s="32">
        <v>150</v>
      </c>
      <c r="H16" s="32">
        <v>70</v>
      </c>
      <c r="I16" s="32">
        <v>53.33</v>
      </c>
      <c r="J16" s="32"/>
      <c r="K16" t="b">
        <f t="shared" si="0"/>
        <v>1</v>
      </c>
      <c r="L16" t="b">
        <f t="shared" si="0"/>
        <v>1</v>
      </c>
      <c r="M16" t="b">
        <f t="shared" si="0"/>
        <v>1</v>
      </c>
    </row>
    <row r="17" spans="1:13">
      <c r="A17" t="s">
        <v>1525</v>
      </c>
      <c r="B17" t="s">
        <v>1006</v>
      </c>
      <c r="C17">
        <v>180</v>
      </c>
      <c r="D17">
        <v>83</v>
      </c>
      <c r="E17" s="46">
        <v>11</v>
      </c>
      <c r="F17" s="47" t="s">
        <v>1541</v>
      </c>
      <c r="G17" s="46">
        <v>180</v>
      </c>
      <c r="H17" s="46">
        <v>83</v>
      </c>
      <c r="I17" s="46">
        <v>53.89</v>
      </c>
      <c r="J17" s="46"/>
      <c r="K17" t="b">
        <f t="shared" si="0"/>
        <v>1</v>
      </c>
      <c r="L17" t="b">
        <f t="shared" si="0"/>
        <v>1</v>
      </c>
      <c r="M17" t="b">
        <f t="shared" si="0"/>
        <v>1</v>
      </c>
    </row>
    <row r="18" spans="1:13" ht="13.5" thickBot="1">
      <c r="A18" t="s">
        <v>1542</v>
      </c>
      <c r="B18" t="s">
        <v>1019</v>
      </c>
      <c r="C18">
        <v>50</v>
      </c>
      <c r="D18">
        <v>23</v>
      </c>
      <c r="E18" s="42">
        <v>12</v>
      </c>
      <c r="F18" s="45" t="s">
        <v>1543</v>
      </c>
      <c r="G18" s="42">
        <v>50</v>
      </c>
      <c r="H18" s="42">
        <v>23</v>
      </c>
      <c r="I18" s="42">
        <v>54</v>
      </c>
      <c r="J18" s="42"/>
      <c r="K18" t="b">
        <f t="shared" si="0"/>
        <v>1</v>
      </c>
      <c r="L18" t="b">
        <f t="shared" si="0"/>
        <v>1</v>
      </c>
      <c r="M18" t="b">
        <f t="shared" si="0"/>
        <v>1</v>
      </c>
    </row>
    <row r="19" spans="1:13">
      <c r="A19" t="s">
        <v>1542</v>
      </c>
      <c r="B19" t="s">
        <v>1017</v>
      </c>
      <c r="C19">
        <v>50</v>
      </c>
      <c r="D19">
        <v>24</v>
      </c>
      <c r="E19" s="32">
        <v>12</v>
      </c>
      <c r="F19" s="33" t="s">
        <v>1544</v>
      </c>
      <c r="G19" s="32">
        <v>50</v>
      </c>
      <c r="H19" s="32">
        <v>24</v>
      </c>
      <c r="I19" s="32">
        <v>52</v>
      </c>
      <c r="J19" s="32"/>
      <c r="K19" t="b">
        <f t="shared" ref="K19:M34" si="1">IF(B19=F19, TRUE, 0)</f>
        <v>1</v>
      </c>
      <c r="L19" t="b">
        <f t="shared" si="1"/>
        <v>1</v>
      </c>
      <c r="M19" t="b">
        <f t="shared" si="1"/>
        <v>1</v>
      </c>
    </row>
    <row r="20" spans="1:13" ht="13.5" thickBot="1">
      <c r="A20" t="s">
        <v>1542</v>
      </c>
      <c r="B20" t="s">
        <v>1016</v>
      </c>
      <c r="C20">
        <v>50</v>
      </c>
      <c r="D20">
        <v>40</v>
      </c>
      <c r="E20" s="48">
        <v>12</v>
      </c>
      <c r="F20" s="49" t="s">
        <v>1545</v>
      </c>
      <c r="G20" s="48">
        <v>50</v>
      </c>
      <c r="H20" s="48">
        <v>40</v>
      </c>
      <c r="I20" s="48">
        <v>20</v>
      </c>
      <c r="J20" s="48" t="s">
        <v>1490</v>
      </c>
      <c r="K20" t="b">
        <f t="shared" si="1"/>
        <v>1</v>
      </c>
      <c r="L20" t="b">
        <f t="shared" si="1"/>
        <v>1</v>
      </c>
      <c r="M20" t="b">
        <f t="shared" si="1"/>
        <v>1</v>
      </c>
    </row>
    <row r="21" spans="1:13">
      <c r="A21" t="s">
        <v>1542</v>
      </c>
      <c r="B21" t="s">
        <v>978</v>
      </c>
      <c r="C21">
        <v>60</v>
      </c>
      <c r="D21">
        <v>28</v>
      </c>
      <c r="E21" s="46">
        <v>12</v>
      </c>
      <c r="F21" s="47" t="s">
        <v>1546</v>
      </c>
      <c r="G21" s="46">
        <v>120</v>
      </c>
      <c r="H21" s="46">
        <v>56</v>
      </c>
      <c r="I21" s="46">
        <v>53.33</v>
      </c>
      <c r="J21" s="46"/>
      <c r="K21">
        <f t="shared" si="1"/>
        <v>0</v>
      </c>
      <c r="L21">
        <f t="shared" si="1"/>
        <v>0</v>
      </c>
      <c r="M21">
        <f t="shared" si="1"/>
        <v>0</v>
      </c>
    </row>
    <row r="22" spans="1:13" ht="13.5" thickBot="1">
      <c r="A22" t="s">
        <v>1542</v>
      </c>
      <c r="B22" t="s">
        <v>979</v>
      </c>
      <c r="C22">
        <v>60</v>
      </c>
      <c r="D22">
        <v>28</v>
      </c>
      <c r="E22" s="50"/>
      <c r="F22" s="49"/>
      <c r="G22" s="50"/>
      <c r="H22" s="50"/>
      <c r="I22" s="50"/>
      <c r="J22" s="50"/>
      <c r="K22">
        <f t="shared" si="1"/>
        <v>0</v>
      </c>
      <c r="L22">
        <f t="shared" si="1"/>
        <v>0</v>
      </c>
      <c r="M22">
        <f t="shared" si="1"/>
        <v>0</v>
      </c>
    </row>
    <row r="23" spans="1:13">
      <c r="A23" t="s">
        <v>1542</v>
      </c>
      <c r="B23" t="s">
        <v>1015</v>
      </c>
      <c r="C23">
        <v>75</v>
      </c>
      <c r="D23">
        <v>36</v>
      </c>
      <c r="E23" s="46">
        <v>12</v>
      </c>
      <c r="F23" s="47" t="s">
        <v>1547</v>
      </c>
      <c r="G23" s="46">
        <v>75</v>
      </c>
      <c r="H23" s="46">
        <v>36</v>
      </c>
      <c r="I23" s="46">
        <v>52</v>
      </c>
      <c r="J23" s="46"/>
      <c r="K23" t="b">
        <f t="shared" si="1"/>
        <v>1</v>
      </c>
      <c r="L23" t="b">
        <f t="shared" si="1"/>
        <v>1</v>
      </c>
      <c r="M23" t="b">
        <f t="shared" si="1"/>
        <v>1</v>
      </c>
    </row>
    <row r="24" spans="1:13" ht="13.5" thickBot="1">
      <c r="A24" t="s">
        <v>1542</v>
      </c>
      <c r="B24" t="s">
        <v>1020</v>
      </c>
      <c r="C24">
        <v>75</v>
      </c>
      <c r="D24">
        <v>37</v>
      </c>
      <c r="E24" s="48">
        <v>12</v>
      </c>
      <c r="F24" s="49" t="s">
        <v>1548</v>
      </c>
      <c r="G24" s="48">
        <v>75</v>
      </c>
      <c r="H24" s="48">
        <v>37</v>
      </c>
      <c r="I24" s="48">
        <v>50.67</v>
      </c>
      <c r="J24" s="48"/>
      <c r="K24" t="b">
        <f t="shared" si="1"/>
        <v>1</v>
      </c>
      <c r="L24" t="b">
        <f t="shared" si="1"/>
        <v>1</v>
      </c>
      <c r="M24" t="b">
        <f t="shared" si="1"/>
        <v>1</v>
      </c>
    </row>
    <row r="25" spans="1:13">
      <c r="A25" t="s">
        <v>1542</v>
      </c>
      <c r="B25" t="s">
        <v>1013</v>
      </c>
      <c r="C25">
        <v>75</v>
      </c>
      <c r="D25">
        <v>51</v>
      </c>
      <c r="E25" s="46">
        <v>12</v>
      </c>
      <c r="F25" s="47" t="s">
        <v>1549</v>
      </c>
      <c r="G25" s="46">
        <v>75</v>
      </c>
      <c r="H25" s="46">
        <v>51</v>
      </c>
      <c r="I25" s="46">
        <v>32</v>
      </c>
      <c r="J25" s="46"/>
      <c r="K25" t="b">
        <f t="shared" si="1"/>
        <v>1</v>
      </c>
      <c r="L25" t="b">
        <f t="shared" si="1"/>
        <v>1</v>
      </c>
      <c r="M25" t="b">
        <f t="shared" si="1"/>
        <v>1</v>
      </c>
    </row>
    <row r="26" spans="1:13" ht="13.5" thickBot="1">
      <c r="A26" t="s">
        <v>1542</v>
      </c>
      <c r="B26" t="s">
        <v>1014</v>
      </c>
      <c r="C26">
        <v>100</v>
      </c>
      <c r="D26">
        <v>75</v>
      </c>
      <c r="E26" s="42">
        <v>12</v>
      </c>
      <c r="F26" s="45" t="s">
        <v>1550</v>
      </c>
      <c r="G26" s="42">
        <v>100</v>
      </c>
      <c r="H26" s="42">
        <v>75</v>
      </c>
      <c r="I26" s="42">
        <v>25</v>
      </c>
      <c r="J26" s="42" t="s">
        <v>1490</v>
      </c>
      <c r="K26" t="b">
        <f t="shared" si="1"/>
        <v>1</v>
      </c>
      <c r="L26" t="b">
        <f t="shared" si="1"/>
        <v>1</v>
      </c>
      <c r="M26" t="b">
        <f t="shared" si="1"/>
        <v>1</v>
      </c>
    </row>
    <row r="27" spans="1:13" ht="13.5" thickBot="1">
      <c r="A27" t="s">
        <v>1542</v>
      </c>
      <c r="B27" t="s">
        <v>976</v>
      </c>
      <c r="C27">
        <v>120</v>
      </c>
      <c r="D27">
        <v>56</v>
      </c>
      <c r="E27" s="48">
        <v>12</v>
      </c>
      <c r="F27" s="49" t="s">
        <v>1551</v>
      </c>
      <c r="G27" s="48">
        <v>120</v>
      </c>
      <c r="H27" s="48">
        <v>56</v>
      </c>
      <c r="I27" s="48">
        <v>53.33</v>
      </c>
      <c r="J27" s="48"/>
      <c r="K27">
        <f t="shared" si="1"/>
        <v>0</v>
      </c>
      <c r="L27" t="b">
        <f t="shared" si="1"/>
        <v>1</v>
      </c>
      <c r="M27" t="b">
        <f t="shared" si="1"/>
        <v>1</v>
      </c>
    </row>
    <row r="28" spans="1:13">
      <c r="A28" t="s">
        <v>1542</v>
      </c>
      <c r="B28" t="s">
        <v>1010</v>
      </c>
      <c r="C28">
        <v>120</v>
      </c>
      <c r="D28">
        <v>56</v>
      </c>
      <c r="E28" s="32">
        <v>12</v>
      </c>
      <c r="F28" s="33" t="s">
        <v>1552</v>
      </c>
      <c r="G28" s="32">
        <v>120</v>
      </c>
      <c r="H28" s="32">
        <v>56</v>
      </c>
      <c r="I28" s="32">
        <v>53.33</v>
      </c>
      <c r="J28" s="32"/>
      <c r="K28" t="b">
        <f t="shared" si="1"/>
        <v>1</v>
      </c>
      <c r="L28" t="b">
        <f t="shared" si="1"/>
        <v>1</v>
      </c>
      <c r="M28" t="b">
        <f t="shared" si="1"/>
        <v>1</v>
      </c>
    </row>
    <row r="29" spans="1:13" ht="13.5" thickBot="1">
      <c r="A29" t="s">
        <v>1542</v>
      </c>
      <c r="B29" t="s">
        <v>1018</v>
      </c>
      <c r="C29">
        <v>120</v>
      </c>
      <c r="D29">
        <v>56</v>
      </c>
      <c r="E29" s="42">
        <v>12</v>
      </c>
      <c r="F29" s="45" t="s">
        <v>1553</v>
      </c>
      <c r="G29" s="42">
        <v>120</v>
      </c>
      <c r="H29" s="42">
        <v>56</v>
      </c>
      <c r="I29" s="42">
        <v>53.33</v>
      </c>
      <c r="J29" s="42"/>
      <c r="K29" t="b">
        <f t="shared" si="1"/>
        <v>1</v>
      </c>
      <c r="L29" t="b">
        <f t="shared" si="1"/>
        <v>1</v>
      </c>
      <c r="M29" t="b">
        <f t="shared" si="1"/>
        <v>1</v>
      </c>
    </row>
    <row r="30" spans="1:13">
      <c r="A30" t="s">
        <v>1542</v>
      </c>
      <c r="B30" t="s">
        <v>1484</v>
      </c>
      <c r="C30">
        <v>125</v>
      </c>
      <c r="D30">
        <v>49</v>
      </c>
      <c r="E30" s="46">
        <v>12</v>
      </c>
      <c r="F30" s="47" t="s">
        <v>1554</v>
      </c>
      <c r="G30" s="46">
        <v>125</v>
      </c>
      <c r="H30" s="46">
        <v>49</v>
      </c>
      <c r="I30" s="46">
        <v>60.8</v>
      </c>
      <c r="J30" s="46" t="s">
        <v>1555</v>
      </c>
      <c r="K30" t="b">
        <f t="shared" si="1"/>
        <v>1</v>
      </c>
      <c r="L30" t="b">
        <f t="shared" si="1"/>
        <v>1</v>
      </c>
      <c r="M30" t="b">
        <f t="shared" si="1"/>
        <v>1</v>
      </c>
    </row>
    <row r="31" spans="1:13" ht="13.5" thickBot="1">
      <c r="A31" t="s">
        <v>1542</v>
      </c>
      <c r="B31" t="s">
        <v>1021</v>
      </c>
      <c r="C31">
        <v>125</v>
      </c>
      <c r="D31">
        <v>58</v>
      </c>
      <c r="E31" s="48">
        <v>12</v>
      </c>
      <c r="F31" s="49" t="s">
        <v>1556</v>
      </c>
      <c r="G31" s="48">
        <v>125</v>
      </c>
      <c r="H31" s="48">
        <v>58</v>
      </c>
      <c r="I31" s="48">
        <v>53.6</v>
      </c>
      <c r="J31" s="48"/>
      <c r="K31" t="b">
        <f t="shared" si="1"/>
        <v>1</v>
      </c>
      <c r="L31" t="b">
        <f t="shared" si="1"/>
        <v>1</v>
      </c>
      <c r="M31" t="b">
        <f t="shared" si="1"/>
        <v>1</v>
      </c>
    </row>
    <row r="32" spans="1:13">
      <c r="A32" t="s">
        <v>1542</v>
      </c>
      <c r="B32" t="s">
        <v>1482</v>
      </c>
      <c r="C32">
        <v>125</v>
      </c>
      <c r="D32">
        <v>62</v>
      </c>
      <c r="E32" s="32">
        <v>12</v>
      </c>
      <c r="F32" s="33" t="s">
        <v>1557</v>
      </c>
      <c r="G32" s="32">
        <v>125</v>
      </c>
      <c r="H32" s="32">
        <v>62</v>
      </c>
      <c r="I32" s="32">
        <v>50.4</v>
      </c>
      <c r="J32" s="32"/>
      <c r="K32" t="b">
        <f t="shared" si="1"/>
        <v>1</v>
      </c>
      <c r="L32" t="b">
        <f t="shared" si="1"/>
        <v>1</v>
      </c>
      <c r="M32" t="b">
        <f t="shared" si="1"/>
        <v>1</v>
      </c>
    </row>
    <row r="33" spans="1:13" ht="13.5" thickBot="1">
      <c r="A33" t="s">
        <v>1542</v>
      </c>
      <c r="B33" t="s">
        <v>977</v>
      </c>
      <c r="C33">
        <v>150</v>
      </c>
      <c r="D33">
        <v>70</v>
      </c>
      <c r="E33" s="42">
        <v>12</v>
      </c>
      <c r="F33" s="45" t="s">
        <v>1558</v>
      </c>
      <c r="G33" s="42">
        <v>150</v>
      </c>
      <c r="H33" s="42">
        <v>70</v>
      </c>
      <c r="I33" s="42">
        <v>53.33</v>
      </c>
      <c r="J33" s="42"/>
      <c r="K33">
        <f t="shared" si="1"/>
        <v>0</v>
      </c>
      <c r="L33" t="b">
        <f t="shared" si="1"/>
        <v>1</v>
      </c>
      <c r="M33" t="b">
        <f t="shared" si="1"/>
        <v>1</v>
      </c>
    </row>
    <row r="34" spans="1:13">
      <c r="A34" t="s">
        <v>1559</v>
      </c>
      <c r="B34" t="s">
        <v>1445</v>
      </c>
      <c r="C34">
        <v>60</v>
      </c>
      <c r="D34">
        <v>19</v>
      </c>
      <c r="E34" s="32">
        <v>14</v>
      </c>
      <c r="F34" s="33" t="s">
        <v>1496</v>
      </c>
      <c r="G34" s="32">
        <v>60</v>
      </c>
      <c r="H34" s="32">
        <v>19</v>
      </c>
      <c r="I34" s="32">
        <v>68.33</v>
      </c>
      <c r="J34" s="32" t="s">
        <v>1555</v>
      </c>
      <c r="K34">
        <f t="shared" si="1"/>
        <v>0</v>
      </c>
      <c r="L34" t="b">
        <f t="shared" si="1"/>
        <v>1</v>
      </c>
      <c r="M34" t="b">
        <f t="shared" si="1"/>
        <v>1</v>
      </c>
    </row>
    <row r="35" spans="1:13" ht="13.5" thickBot="1">
      <c r="A35" t="s">
        <v>1559</v>
      </c>
      <c r="B35" t="s">
        <v>1446</v>
      </c>
      <c r="C35">
        <v>60</v>
      </c>
      <c r="D35">
        <v>28</v>
      </c>
      <c r="E35" s="42">
        <v>14</v>
      </c>
      <c r="F35" s="45" t="s">
        <v>1494</v>
      </c>
      <c r="G35" s="42">
        <v>60</v>
      </c>
      <c r="H35" s="42">
        <v>28</v>
      </c>
      <c r="I35" s="42">
        <v>53.33</v>
      </c>
      <c r="J35" s="42"/>
      <c r="K35">
        <f t="shared" ref="K35:M53" si="2">IF(B35=F35, TRUE, 0)</f>
        <v>0</v>
      </c>
      <c r="L35" t="b">
        <f t="shared" si="2"/>
        <v>1</v>
      </c>
      <c r="M35" t="b">
        <f t="shared" si="2"/>
        <v>1</v>
      </c>
    </row>
    <row r="36" spans="1:13">
      <c r="A36" t="s">
        <v>1559</v>
      </c>
      <c r="B36" t="s">
        <v>1486</v>
      </c>
      <c r="C36">
        <v>75</v>
      </c>
      <c r="D36">
        <v>60</v>
      </c>
      <c r="E36" s="46">
        <v>14</v>
      </c>
      <c r="F36" s="47" t="s">
        <v>1560</v>
      </c>
      <c r="G36" s="46">
        <v>75</v>
      </c>
      <c r="H36" s="46">
        <v>60</v>
      </c>
      <c r="I36" s="46">
        <v>20</v>
      </c>
      <c r="J36" s="46" t="s">
        <v>1490</v>
      </c>
      <c r="K36" t="b">
        <f t="shared" si="2"/>
        <v>1</v>
      </c>
      <c r="L36" t="b">
        <f t="shared" si="2"/>
        <v>1</v>
      </c>
      <c r="M36" t="b">
        <f t="shared" si="2"/>
        <v>1</v>
      </c>
    </row>
    <row r="37" spans="1:13" ht="13.5" thickBot="1">
      <c r="A37" t="s">
        <v>1559</v>
      </c>
      <c r="B37" t="s">
        <v>1023</v>
      </c>
      <c r="C37">
        <v>100</v>
      </c>
      <c r="D37">
        <v>48</v>
      </c>
      <c r="E37" s="42">
        <v>14</v>
      </c>
      <c r="F37" s="45" t="s">
        <v>1561</v>
      </c>
      <c r="G37" s="42">
        <v>100</v>
      </c>
      <c r="H37" s="42">
        <v>48</v>
      </c>
      <c r="I37" s="42">
        <v>52</v>
      </c>
      <c r="J37" s="42"/>
      <c r="K37" t="b">
        <f t="shared" si="2"/>
        <v>1</v>
      </c>
      <c r="L37" t="b">
        <f t="shared" si="2"/>
        <v>1</v>
      </c>
      <c r="M37" t="b">
        <f t="shared" si="2"/>
        <v>1</v>
      </c>
    </row>
    <row r="38" spans="1:13">
      <c r="A38" t="s">
        <v>1559</v>
      </c>
      <c r="B38" t="s">
        <v>1031</v>
      </c>
      <c r="C38">
        <v>100</v>
      </c>
      <c r="D38">
        <v>50</v>
      </c>
      <c r="E38" s="46">
        <v>14</v>
      </c>
      <c r="F38" s="47" t="s">
        <v>1562</v>
      </c>
      <c r="G38" s="46">
        <v>100</v>
      </c>
      <c r="H38" s="46">
        <v>50</v>
      </c>
      <c r="I38" s="46">
        <v>50</v>
      </c>
      <c r="J38" s="46"/>
      <c r="K38" t="b">
        <f t="shared" si="2"/>
        <v>1</v>
      </c>
      <c r="L38" t="b">
        <f t="shared" si="2"/>
        <v>1</v>
      </c>
      <c r="M38" t="b">
        <f t="shared" si="2"/>
        <v>1</v>
      </c>
    </row>
    <row r="39" spans="1:13" ht="13.5" thickBot="1">
      <c r="A39" t="s">
        <v>1559</v>
      </c>
      <c r="B39" t="s">
        <v>1024</v>
      </c>
      <c r="C39">
        <v>100</v>
      </c>
      <c r="D39">
        <v>57</v>
      </c>
      <c r="E39" s="48">
        <v>14</v>
      </c>
      <c r="F39" s="49" t="s">
        <v>1563</v>
      </c>
      <c r="G39" s="48">
        <v>100</v>
      </c>
      <c r="H39" s="48">
        <v>57</v>
      </c>
      <c r="I39" s="48">
        <v>43</v>
      </c>
      <c r="J39" s="48"/>
      <c r="K39" t="b">
        <f t="shared" si="2"/>
        <v>1</v>
      </c>
      <c r="L39" t="b">
        <f t="shared" si="2"/>
        <v>1</v>
      </c>
      <c r="M39" t="b">
        <f t="shared" si="2"/>
        <v>1</v>
      </c>
    </row>
    <row r="40" spans="1:13">
      <c r="A40" t="s">
        <v>1559</v>
      </c>
      <c r="B40" t="s">
        <v>1030</v>
      </c>
      <c r="C40">
        <v>100</v>
      </c>
      <c r="D40">
        <v>68</v>
      </c>
      <c r="E40" s="32">
        <v>14</v>
      </c>
      <c r="F40" s="33" t="s">
        <v>1564</v>
      </c>
      <c r="G40" s="32">
        <v>100</v>
      </c>
      <c r="H40" s="32">
        <v>68</v>
      </c>
      <c r="I40" s="32">
        <v>32</v>
      </c>
      <c r="J40" s="32"/>
      <c r="K40" t="b">
        <f t="shared" si="2"/>
        <v>1</v>
      </c>
      <c r="L40" t="b">
        <f t="shared" si="2"/>
        <v>1</v>
      </c>
      <c r="M40" t="b">
        <f t="shared" si="2"/>
        <v>1</v>
      </c>
    </row>
    <row r="41" spans="1:13" ht="13.5" thickBot="1">
      <c r="A41" t="s">
        <v>1559</v>
      </c>
      <c r="B41" t="s">
        <v>1027</v>
      </c>
      <c r="C41">
        <v>120</v>
      </c>
      <c r="D41">
        <v>56</v>
      </c>
      <c r="E41" s="42">
        <v>14</v>
      </c>
      <c r="F41" s="45" t="s">
        <v>1565</v>
      </c>
      <c r="G41" s="42">
        <v>120</v>
      </c>
      <c r="H41" s="42">
        <v>56</v>
      </c>
      <c r="I41" s="42">
        <v>53.33</v>
      </c>
      <c r="J41" s="42"/>
      <c r="K41" t="b">
        <f t="shared" si="2"/>
        <v>1</v>
      </c>
      <c r="L41" t="b">
        <f t="shared" si="2"/>
        <v>1</v>
      </c>
      <c r="M41" t="b">
        <f t="shared" si="2"/>
        <v>1</v>
      </c>
    </row>
    <row r="42" spans="1:13">
      <c r="A42" t="s">
        <v>1559</v>
      </c>
      <c r="B42" t="s">
        <v>1028</v>
      </c>
      <c r="C42">
        <v>120</v>
      </c>
      <c r="D42">
        <v>56</v>
      </c>
      <c r="E42" s="46">
        <v>14</v>
      </c>
      <c r="F42" s="47" t="s">
        <v>1566</v>
      </c>
      <c r="G42" s="46">
        <v>120</v>
      </c>
      <c r="H42" s="46">
        <v>56</v>
      </c>
      <c r="I42" s="46">
        <v>53.33</v>
      </c>
      <c r="J42" s="46"/>
      <c r="K42" t="b">
        <f t="shared" si="2"/>
        <v>1</v>
      </c>
      <c r="L42" t="b">
        <f t="shared" si="2"/>
        <v>1</v>
      </c>
      <c r="M42" t="b">
        <f t="shared" si="2"/>
        <v>1</v>
      </c>
    </row>
    <row r="43" spans="1:13" ht="13.5" thickBot="1">
      <c r="A43" t="s">
        <v>1559</v>
      </c>
      <c r="B43" t="s">
        <v>1029</v>
      </c>
      <c r="C43">
        <v>125</v>
      </c>
      <c r="D43">
        <v>59</v>
      </c>
      <c r="E43" s="48">
        <v>14</v>
      </c>
      <c r="F43" s="49" t="s">
        <v>1567</v>
      </c>
      <c r="G43" s="48">
        <v>125</v>
      </c>
      <c r="H43" s="48">
        <v>59</v>
      </c>
      <c r="I43" s="48">
        <v>52.8</v>
      </c>
      <c r="J43" s="48"/>
      <c r="K43" t="b">
        <f t="shared" si="2"/>
        <v>1</v>
      </c>
      <c r="L43" t="b">
        <f t="shared" si="2"/>
        <v>1</v>
      </c>
      <c r="M43" t="b">
        <f t="shared" si="2"/>
        <v>1</v>
      </c>
    </row>
    <row r="44" spans="1:13">
      <c r="A44" t="s">
        <v>1559</v>
      </c>
      <c r="B44" t="s">
        <v>1022</v>
      </c>
      <c r="C44">
        <v>150</v>
      </c>
      <c r="D44">
        <v>70</v>
      </c>
      <c r="E44" s="46">
        <v>14</v>
      </c>
      <c r="F44" s="47" t="s">
        <v>1568</v>
      </c>
      <c r="G44" s="46">
        <v>150</v>
      </c>
      <c r="H44" s="46">
        <v>70</v>
      </c>
      <c r="I44" s="46">
        <v>53.33</v>
      </c>
      <c r="J44" s="46"/>
      <c r="K44" t="b">
        <f t="shared" si="2"/>
        <v>1</v>
      </c>
      <c r="L44" t="b">
        <f t="shared" si="2"/>
        <v>1</v>
      </c>
      <c r="M44" t="b">
        <f t="shared" si="2"/>
        <v>1</v>
      </c>
    </row>
    <row r="45" spans="1:13" ht="13.5" thickBot="1">
      <c r="A45" t="s">
        <v>1559</v>
      </c>
      <c r="B45" t="s">
        <v>1025</v>
      </c>
      <c r="C45">
        <v>180</v>
      </c>
      <c r="D45">
        <v>92</v>
      </c>
      <c r="E45" s="42">
        <v>14</v>
      </c>
      <c r="F45" s="45" t="s">
        <v>1569</v>
      </c>
      <c r="G45" s="42">
        <v>180</v>
      </c>
      <c r="H45" s="42">
        <v>92</v>
      </c>
      <c r="I45" s="42">
        <v>48.89</v>
      </c>
      <c r="J45" s="42"/>
      <c r="K45" t="b">
        <f t="shared" si="2"/>
        <v>1</v>
      </c>
      <c r="L45" t="b">
        <f t="shared" si="2"/>
        <v>1</v>
      </c>
      <c r="M45" t="b">
        <f t="shared" si="2"/>
        <v>1</v>
      </c>
    </row>
    <row r="46" spans="1:13">
      <c r="A46" t="s">
        <v>1570</v>
      </c>
      <c r="B46" t="s">
        <v>1036</v>
      </c>
      <c r="C46">
        <v>75</v>
      </c>
      <c r="D46">
        <v>55</v>
      </c>
      <c r="E46" s="32">
        <v>16</v>
      </c>
      <c r="F46" s="33" t="s">
        <v>1571</v>
      </c>
      <c r="G46" s="32">
        <v>75</v>
      </c>
      <c r="H46" s="32">
        <v>55</v>
      </c>
      <c r="I46" s="32">
        <v>26.67</v>
      </c>
      <c r="J46" s="32" t="s">
        <v>1490</v>
      </c>
      <c r="K46" t="b">
        <f t="shared" si="2"/>
        <v>1</v>
      </c>
      <c r="L46" t="b">
        <f t="shared" si="2"/>
        <v>1</v>
      </c>
      <c r="M46" t="b">
        <f t="shared" si="2"/>
        <v>1</v>
      </c>
    </row>
    <row r="47" spans="1:13" ht="13.5" thickBot="1">
      <c r="A47" t="s">
        <v>1570</v>
      </c>
      <c r="B47" t="s">
        <v>1037</v>
      </c>
      <c r="C47">
        <v>100</v>
      </c>
      <c r="D47">
        <v>47</v>
      </c>
      <c r="E47" s="42">
        <v>16</v>
      </c>
      <c r="F47" s="45" t="s">
        <v>1572</v>
      </c>
      <c r="G47" s="42">
        <v>100</v>
      </c>
      <c r="H47" s="42">
        <v>47</v>
      </c>
      <c r="I47" s="42">
        <v>53</v>
      </c>
      <c r="J47" s="42"/>
      <c r="K47" t="b">
        <f t="shared" si="2"/>
        <v>1</v>
      </c>
      <c r="L47" t="b">
        <f t="shared" si="2"/>
        <v>1</v>
      </c>
      <c r="M47" t="b">
        <f t="shared" si="2"/>
        <v>1</v>
      </c>
    </row>
    <row r="48" spans="1:13">
      <c r="A48" t="s">
        <v>1570</v>
      </c>
      <c r="B48" t="s">
        <v>1032</v>
      </c>
      <c r="C48">
        <v>100</v>
      </c>
      <c r="D48">
        <v>50</v>
      </c>
      <c r="E48" s="32">
        <v>16</v>
      </c>
      <c r="F48" s="33" t="s">
        <v>1573</v>
      </c>
      <c r="G48" s="32">
        <v>100</v>
      </c>
      <c r="H48" s="32">
        <v>50</v>
      </c>
      <c r="I48" s="32">
        <v>50</v>
      </c>
      <c r="J48" s="32"/>
      <c r="K48" t="b">
        <f t="shared" si="2"/>
        <v>1</v>
      </c>
      <c r="L48" t="b">
        <f t="shared" si="2"/>
        <v>1</v>
      </c>
      <c r="M48" t="b">
        <f t="shared" si="2"/>
        <v>1</v>
      </c>
    </row>
    <row r="49" spans="1:13" ht="13.5" thickBot="1">
      <c r="A49" t="s">
        <v>1570</v>
      </c>
      <c r="B49" t="s">
        <v>1040</v>
      </c>
      <c r="C49">
        <v>100</v>
      </c>
      <c r="D49">
        <v>50</v>
      </c>
      <c r="E49" s="48">
        <v>16</v>
      </c>
      <c r="F49" s="49" t="s">
        <v>1574</v>
      </c>
      <c r="G49" s="48">
        <v>100</v>
      </c>
      <c r="H49" s="48">
        <v>50</v>
      </c>
      <c r="I49" s="48">
        <v>50</v>
      </c>
      <c r="J49" s="48"/>
      <c r="K49" t="b">
        <f t="shared" si="2"/>
        <v>1</v>
      </c>
      <c r="L49" t="b">
        <f t="shared" si="2"/>
        <v>1</v>
      </c>
      <c r="M49" t="b">
        <f t="shared" si="2"/>
        <v>1</v>
      </c>
    </row>
    <row r="50" spans="1:13">
      <c r="A50" t="s">
        <v>1570</v>
      </c>
      <c r="B50" t="s">
        <v>1033</v>
      </c>
      <c r="C50">
        <v>100</v>
      </c>
      <c r="D50">
        <v>61</v>
      </c>
      <c r="E50" s="32">
        <v>16</v>
      </c>
      <c r="F50" s="33" t="s">
        <v>1575</v>
      </c>
      <c r="G50" s="32">
        <v>100</v>
      </c>
      <c r="H50" s="32">
        <v>61</v>
      </c>
      <c r="I50" s="32">
        <v>39</v>
      </c>
      <c r="J50" s="32"/>
      <c r="K50" t="b">
        <f t="shared" si="2"/>
        <v>1</v>
      </c>
      <c r="L50" t="b">
        <f t="shared" si="2"/>
        <v>1</v>
      </c>
      <c r="M50" t="b">
        <f t="shared" si="2"/>
        <v>1</v>
      </c>
    </row>
    <row r="51" spans="1:13" ht="13.5" thickBot="1">
      <c r="A51" t="s">
        <v>1570</v>
      </c>
      <c r="B51" t="s">
        <v>1046</v>
      </c>
      <c r="C51">
        <v>100</v>
      </c>
      <c r="D51">
        <v>64</v>
      </c>
      <c r="E51" s="48">
        <v>16</v>
      </c>
      <c r="F51" s="49" t="s">
        <v>1576</v>
      </c>
      <c r="G51" s="48">
        <v>100</v>
      </c>
      <c r="H51" s="48">
        <v>64</v>
      </c>
      <c r="I51" s="48">
        <v>36</v>
      </c>
      <c r="J51" s="48"/>
      <c r="K51" t="b">
        <f t="shared" si="2"/>
        <v>1</v>
      </c>
      <c r="L51" t="b">
        <f t="shared" si="2"/>
        <v>1</v>
      </c>
      <c r="M51" t="b">
        <f t="shared" si="2"/>
        <v>1</v>
      </c>
    </row>
    <row r="52" spans="1:13">
      <c r="A52" t="s">
        <v>1570</v>
      </c>
      <c r="B52" t="s">
        <v>1035</v>
      </c>
      <c r="C52">
        <v>100</v>
      </c>
      <c r="D52">
        <v>84</v>
      </c>
      <c r="E52" s="46">
        <v>16</v>
      </c>
      <c r="F52" s="47" t="s">
        <v>1577</v>
      </c>
      <c r="G52" s="46">
        <v>100</v>
      </c>
      <c r="H52" s="46">
        <v>84</v>
      </c>
      <c r="I52" s="46">
        <v>16</v>
      </c>
      <c r="J52" s="46" t="s">
        <v>1490</v>
      </c>
      <c r="K52" t="b">
        <f t="shared" si="2"/>
        <v>1</v>
      </c>
      <c r="L52" t="b">
        <f t="shared" si="2"/>
        <v>1</v>
      </c>
      <c r="M52" t="b">
        <f t="shared" si="2"/>
        <v>1</v>
      </c>
    </row>
    <row r="53" spans="1:13" ht="13.5" thickBot="1">
      <c r="A53" t="s">
        <v>1570</v>
      </c>
      <c r="B53" t="s">
        <v>1038</v>
      </c>
      <c r="C53">
        <v>100</v>
      </c>
      <c r="D53">
        <v>88</v>
      </c>
      <c r="E53" s="42">
        <v>16</v>
      </c>
      <c r="F53" s="45" t="s">
        <v>1578</v>
      </c>
      <c r="G53" s="42">
        <v>100</v>
      </c>
      <c r="H53" s="42">
        <v>88</v>
      </c>
      <c r="I53" s="42">
        <v>12</v>
      </c>
      <c r="J53" s="42" t="s">
        <v>1490</v>
      </c>
      <c r="K53" t="b">
        <f t="shared" si="2"/>
        <v>1</v>
      </c>
      <c r="L53" t="b">
        <f t="shared" si="2"/>
        <v>1</v>
      </c>
      <c r="M53" t="b">
        <f t="shared" si="2"/>
        <v>1</v>
      </c>
    </row>
    <row r="54" spans="1:13">
      <c r="A54" t="s">
        <v>1570</v>
      </c>
      <c r="B54" t="s">
        <v>1034</v>
      </c>
      <c r="C54">
        <v>120</v>
      </c>
      <c r="D54">
        <v>53</v>
      </c>
      <c r="E54" s="32">
        <v>16</v>
      </c>
      <c r="F54" s="33" t="s">
        <v>1579</v>
      </c>
      <c r="G54" s="32">
        <v>120</v>
      </c>
      <c r="H54" s="32">
        <v>53</v>
      </c>
      <c r="I54" s="32">
        <v>55.83</v>
      </c>
      <c r="J54" s="32"/>
      <c r="K54" t="b">
        <f t="shared" ref="K54:M117" si="3">IF(B54=F54, TRUE, 0)</f>
        <v>1</v>
      </c>
      <c r="L54" t="b">
        <f t="shared" si="3"/>
        <v>1</v>
      </c>
      <c r="M54" t="b">
        <f t="shared" si="3"/>
        <v>1</v>
      </c>
    </row>
    <row r="55" spans="1:13" ht="13.5" thickBot="1">
      <c r="A55" t="s">
        <v>1570</v>
      </c>
      <c r="B55" t="s">
        <v>1045</v>
      </c>
      <c r="C55">
        <v>120</v>
      </c>
      <c r="D55">
        <v>54</v>
      </c>
      <c r="E55" s="48">
        <v>16</v>
      </c>
      <c r="F55" s="49" t="s">
        <v>1580</v>
      </c>
      <c r="G55" s="48">
        <v>120</v>
      </c>
      <c r="H55" s="48">
        <v>54</v>
      </c>
      <c r="I55" s="48">
        <v>55</v>
      </c>
      <c r="J55" s="48"/>
      <c r="K55" t="b">
        <f t="shared" si="3"/>
        <v>1</v>
      </c>
      <c r="L55" t="b">
        <f t="shared" si="3"/>
        <v>1</v>
      </c>
      <c r="M55" t="b">
        <f t="shared" si="3"/>
        <v>1</v>
      </c>
    </row>
    <row r="56" spans="1:13">
      <c r="A56" t="s">
        <v>1570</v>
      </c>
      <c r="B56" t="s">
        <v>1044</v>
      </c>
      <c r="C56">
        <v>120</v>
      </c>
      <c r="D56">
        <v>56</v>
      </c>
      <c r="E56" s="46">
        <v>16</v>
      </c>
      <c r="F56" s="47" t="s">
        <v>1581</v>
      </c>
      <c r="G56" s="46">
        <v>120</v>
      </c>
      <c r="H56" s="46">
        <v>56</v>
      </c>
      <c r="I56" s="46">
        <v>53.33</v>
      </c>
      <c r="J56" s="46"/>
      <c r="K56" t="b">
        <f t="shared" si="3"/>
        <v>1</v>
      </c>
      <c r="L56" t="b">
        <f t="shared" si="3"/>
        <v>1</v>
      </c>
      <c r="M56" t="b">
        <f t="shared" si="3"/>
        <v>1</v>
      </c>
    </row>
    <row r="57" spans="1:13" ht="13.5" thickBot="1">
      <c r="A57" t="s">
        <v>1570</v>
      </c>
      <c r="B57" t="s">
        <v>1043</v>
      </c>
      <c r="C57">
        <v>125</v>
      </c>
      <c r="D57">
        <v>58</v>
      </c>
      <c r="E57" s="42">
        <v>16</v>
      </c>
      <c r="F57" s="45" t="s">
        <v>1582</v>
      </c>
      <c r="G57" s="42">
        <v>125</v>
      </c>
      <c r="H57" s="42">
        <v>58</v>
      </c>
      <c r="I57" s="42">
        <v>53.6</v>
      </c>
      <c r="J57" s="42"/>
      <c r="K57" t="b">
        <f t="shared" si="3"/>
        <v>1</v>
      </c>
      <c r="L57" t="b">
        <f t="shared" si="3"/>
        <v>1</v>
      </c>
      <c r="M57" t="b">
        <f t="shared" si="3"/>
        <v>1</v>
      </c>
    </row>
    <row r="58" spans="1:13">
      <c r="A58" t="s">
        <v>1570</v>
      </c>
      <c r="B58" t="s">
        <v>1042</v>
      </c>
      <c r="C58">
        <v>125</v>
      </c>
      <c r="D58">
        <v>60</v>
      </c>
      <c r="E58" s="46">
        <v>16</v>
      </c>
      <c r="F58" s="47" t="s">
        <v>1583</v>
      </c>
      <c r="G58" s="46">
        <v>125</v>
      </c>
      <c r="H58" s="46">
        <v>60</v>
      </c>
      <c r="I58" s="46">
        <v>52</v>
      </c>
      <c r="J58" s="46"/>
      <c r="K58" t="b">
        <f t="shared" si="3"/>
        <v>1</v>
      </c>
      <c r="L58" t="b">
        <f t="shared" si="3"/>
        <v>1</v>
      </c>
      <c r="M58" t="b">
        <f t="shared" si="3"/>
        <v>1</v>
      </c>
    </row>
    <row r="59" spans="1:13" ht="13.5" thickBot="1">
      <c r="A59" t="s">
        <v>1570</v>
      </c>
      <c r="B59" t="s">
        <v>1041</v>
      </c>
      <c r="C59">
        <v>125</v>
      </c>
      <c r="D59">
        <v>66</v>
      </c>
      <c r="E59" s="48">
        <v>16</v>
      </c>
      <c r="F59" s="49" t="s">
        <v>1584</v>
      </c>
      <c r="G59" s="48">
        <v>125</v>
      </c>
      <c r="H59" s="48">
        <v>66</v>
      </c>
      <c r="I59" s="48">
        <v>47.2</v>
      </c>
      <c r="J59" s="48"/>
      <c r="K59" t="b">
        <f t="shared" si="3"/>
        <v>1</v>
      </c>
      <c r="L59" t="b">
        <f t="shared" si="3"/>
        <v>1</v>
      </c>
      <c r="M59" t="b">
        <f t="shared" si="3"/>
        <v>1</v>
      </c>
    </row>
    <row r="60" spans="1:13">
      <c r="A60" t="s">
        <v>1570</v>
      </c>
      <c r="B60" t="s">
        <v>1039</v>
      </c>
      <c r="C60">
        <v>150</v>
      </c>
      <c r="D60">
        <v>75</v>
      </c>
      <c r="E60" s="32">
        <v>16</v>
      </c>
      <c r="F60" s="33" t="s">
        <v>1585</v>
      </c>
      <c r="G60" s="32">
        <v>150</v>
      </c>
      <c r="H60" s="32">
        <v>75</v>
      </c>
      <c r="I60" s="32">
        <v>50</v>
      </c>
      <c r="J60" s="32"/>
      <c r="K60" t="b">
        <f t="shared" si="3"/>
        <v>1</v>
      </c>
      <c r="L60" t="b">
        <f t="shared" si="3"/>
        <v>1</v>
      </c>
      <c r="M60" t="b">
        <f t="shared" si="3"/>
        <v>1</v>
      </c>
    </row>
    <row r="61" spans="1:13" ht="13.5" thickBot="1">
      <c r="A61" t="s">
        <v>1586</v>
      </c>
      <c r="B61" t="s">
        <v>1051</v>
      </c>
      <c r="C61">
        <v>50</v>
      </c>
      <c r="D61">
        <v>27</v>
      </c>
      <c r="E61" s="42">
        <v>18</v>
      </c>
      <c r="F61" s="45" t="s">
        <v>1587</v>
      </c>
      <c r="G61" s="42">
        <v>50</v>
      </c>
      <c r="H61" s="42">
        <v>27</v>
      </c>
      <c r="I61" s="42">
        <v>46</v>
      </c>
      <c r="J61" s="42"/>
      <c r="K61" t="b">
        <f t="shared" si="3"/>
        <v>1</v>
      </c>
      <c r="L61" t="b">
        <f t="shared" si="3"/>
        <v>1</v>
      </c>
      <c r="M61" t="b">
        <f t="shared" si="3"/>
        <v>1</v>
      </c>
    </row>
    <row r="62" spans="1:13">
      <c r="A62" t="s">
        <v>1586</v>
      </c>
      <c r="B62" t="s">
        <v>1047</v>
      </c>
      <c r="C62">
        <v>50</v>
      </c>
      <c r="D62">
        <v>40</v>
      </c>
      <c r="E62" s="32">
        <v>18</v>
      </c>
      <c r="F62" s="33" t="s">
        <v>1588</v>
      </c>
      <c r="G62" s="32">
        <v>50</v>
      </c>
      <c r="H62" s="32">
        <v>40</v>
      </c>
      <c r="I62" s="32">
        <v>20</v>
      </c>
      <c r="J62" s="32" t="s">
        <v>1490</v>
      </c>
      <c r="K62" t="b">
        <f t="shared" si="3"/>
        <v>1</v>
      </c>
      <c r="L62" t="b">
        <f t="shared" si="3"/>
        <v>1</v>
      </c>
      <c r="M62" t="b">
        <f t="shared" si="3"/>
        <v>1</v>
      </c>
    </row>
    <row r="63" spans="1:13" ht="13.5" thickBot="1">
      <c r="A63" t="s">
        <v>1586</v>
      </c>
      <c r="B63" t="s">
        <v>1055</v>
      </c>
      <c r="C63">
        <v>100</v>
      </c>
      <c r="D63">
        <v>46</v>
      </c>
      <c r="E63" s="48">
        <v>18</v>
      </c>
      <c r="F63" s="49" t="s">
        <v>1589</v>
      </c>
      <c r="G63" s="48">
        <v>100</v>
      </c>
      <c r="H63" s="48">
        <v>46</v>
      </c>
      <c r="I63" s="48">
        <v>54</v>
      </c>
      <c r="J63" s="48"/>
      <c r="K63" t="b">
        <f t="shared" si="3"/>
        <v>1</v>
      </c>
      <c r="L63" t="b">
        <f t="shared" si="3"/>
        <v>1</v>
      </c>
      <c r="M63" t="b">
        <f t="shared" si="3"/>
        <v>1</v>
      </c>
    </row>
    <row r="64" spans="1:13">
      <c r="A64" t="s">
        <v>1586</v>
      </c>
      <c r="B64" t="s">
        <v>1056</v>
      </c>
      <c r="C64">
        <v>100</v>
      </c>
      <c r="D64">
        <v>49</v>
      </c>
      <c r="E64" s="32">
        <v>18</v>
      </c>
      <c r="F64" s="33" t="s">
        <v>1590</v>
      </c>
      <c r="G64" s="32">
        <v>100</v>
      </c>
      <c r="H64" s="32">
        <v>49</v>
      </c>
      <c r="I64" s="32">
        <v>51</v>
      </c>
      <c r="J64" s="32"/>
      <c r="K64" t="b">
        <f t="shared" si="3"/>
        <v>1</v>
      </c>
      <c r="L64" t="b">
        <f t="shared" si="3"/>
        <v>1</v>
      </c>
      <c r="M64" t="b">
        <f t="shared" si="3"/>
        <v>1</v>
      </c>
    </row>
    <row r="65" spans="1:13" ht="13.5" thickBot="1">
      <c r="A65" t="s">
        <v>1586</v>
      </c>
      <c r="B65" t="s">
        <v>1053</v>
      </c>
      <c r="C65">
        <v>100</v>
      </c>
      <c r="D65">
        <v>50</v>
      </c>
      <c r="E65" s="48">
        <v>18</v>
      </c>
      <c r="F65" s="49" t="s">
        <v>1591</v>
      </c>
      <c r="G65" s="48">
        <v>100</v>
      </c>
      <c r="H65" s="48">
        <v>50</v>
      </c>
      <c r="I65" s="48">
        <v>50</v>
      </c>
      <c r="J65" s="48"/>
      <c r="K65" t="b">
        <f t="shared" si="3"/>
        <v>1</v>
      </c>
      <c r="L65" t="b">
        <f t="shared" si="3"/>
        <v>1</v>
      </c>
      <c r="M65" t="b">
        <f t="shared" si="3"/>
        <v>1</v>
      </c>
    </row>
    <row r="66" spans="1:13" ht="13.5" thickBot="1">
      <c r="A66" t="s">
        <v>1586</v>
      </c>
      <c r="B66" t="s">
        <v>1050</v>
      </c>
      <c r="C66">
        <v>100</v>
      </c>
      <c r="D66">
        <v>59</v>
      </c>
      <c r="E66" s="46">
        <v>18</v>
      </c>
      <c r="F66" s="49" t="s">
        <v>1592</v>
      </c>
      <c r="G66" s="48">
        <v>100</v>
      </c>
      <c r="H66" s="48">
        <v>59</v>
      </c>
      <c r="I66" s="48">
        <v>41</v>
      </c>
      <c r="J66" s="48"/>
      <c r="K66" t="b">
        <f t="shared" si="3"/>
        <v>1</v>
      </c>
      <c r="L66" t="b">
        <f t="shared" si="3"/>
        <v>1</v>
      </c>
      <c r="M66" t="b">
        <f t="shared" si="3"/>
        <v>1</v>
      </c>
    </row>
    <row r="67" spans="1:13" ht="13.5" thickBot="1">
      <c r="A67" t="s">
        <v>1586</v>
      </c>
      <c r="B67" t="s">
        <v>1049</v>
      </c>
      <c r="C67">
        <v>100</v>
      </c>
      <c r="D67">
        <v>72</v>
      </c>
      <c r="E67" s="48">
        <v>18</v>
      </c>
      <c r="F67" s="47" t="s">
        <v>1593</v>
      </c>
      <c r="G67" s="46">
        <v>100</v>
      </c>
      <c r="H67" s="46">
        <v>72</v>
      </c>
      <c r="I67" s="46">
        <v>28</v>
      </c>
      <c r="J67" s="46" t="s">
        <v>1490</v>
      </c>
      <c r="K67" t="b">
        <f t="shared" si="3"/>
        <v>1</v>
      </c>
      <c r="L67" t="b">
        <f t="shared" si="3"/>
        <v>1</v>
      </c>
      <c r="M67" t="b">
        <f t="shared" si="3"/>
        <v>1</v>
      </c>
    </row>
    <row r="68" spans="1:13" ht="13.5" thickBot="1">
      <c r="A68" t="s">
        <v>1586</v>
      </c>
      <c r="B68" t="s">
        <v>1048</v>
      </c>
      <c r="C68">
        <v>100</v>
      </c>
      <c r="D68">
        <v>72</v>
      </c>
      <c r="E68" s="46">
        <v>18</v>
      </c>
      <c r="F68" s="45" t="s">
        <v>1594</v>
      </c>
      <c r="G68" s="42">
        <v>100</v>
      </c>
      <c r="H68" s="42">
        <v>72</v>
      </c>
      <c r="I68" s="42">
        <v>28</v>
      </c>
      <c r="J68" s="42" t="s">
        <v>1490</v>
      </c>
      <c r="K68" t="b">
        <f t="shared" si="3"/>
        <v>1</v>
      </c>
      <c r="L68" t="b">
        <f t="shared" si="3"/>
        <v>1</v>
      </c>
      <c r="M68" t="b">
        <f t="shared" si="3"/>
        <v>1</v>
      </c>
    </row>
    <row r="69" spans="1:13" ht="13.5" thickBot="1">
      <c r="A69" t="s">
        <v>1586</v>
      </c>
      <c r="B69" t="s">
        <v>1052</v>
      </c>
      <c r="C69">
        <v>120</v>
      </c>
      <c r="D69">
        <v>60</v>
      </c>
      <c r="E69" s="42">
        <v>18</v>
      </c>
      <c r="F69" s="33" t="s">
        <v>1595</v>
      </c>
      <c r="G69" s="32">
        <v>120</v>
      </c>
      <c r="H69" s="32">
        <v>60</v>
      </c>
      <c r="I69" s="32">
        <v>50</v>
      </c>
      <c r="J69" s="32"/>
      <c r="K69" t="b">
        <f t="shared" si="3"/>
        <v>1</v>
      </c>
      <c r="L69" t="b">
        <f t="shared" si="3"/>
        <v>1</v>
      </c>
      <c r="M69" t="b">
        <f t="shared" si="3"/>
        <v>1</v>
      </c>
    </row>
    <row r="70" spans="1:13" ht="13.5" thickBot="1">
      <c r="A70" t="s">
        <v>1586</v>
      </c>
      <c r="B70" t="s">
        <v>1057</v>
      </c>
      <c r="C70">
        <v>125</v>
      </c>
      <c r="D70">
        <v>62</v>
      </c>
      <c r="E70" s="32">
        <v>18</v>
      </c>
      <c r="F70" s="49" t="s">
        <v>1596</v>
      </c>
      <c r="G70" s="48">
        <v>125</v>
      </c>
      <c r="H70" s="48">
        <v>62</v>
      </c>
      <c r="I70" s="48">
        <v>50.4</v>
      </c>
      <c r="J70" s="48"/>
      <c r="K70" t="b">
        <f t="shared" si="3"/>
        <v>1</v>
      </c>
      <c r="L70" t="b">
        <f t="shared" si="3"/>
        <v>1</v>
      </c>
      <c r="M70" t="b">
        <f t="shared" si="3"/>
        <v>1</v>
      </c>
    </row>
    <row r="71" spans="1:13" ht="13.5" thickBot="1">
      <c r="A71" t="s">
        <v>1586</v>
      </c>
      <c r="B71" t="s">
        <v>1054</v>
      </c>
      <c r="C71">
        <v>150</v>
      </c>
      <c r="D71">
        <v>75</v>
      </c>
      <c r="E71" s="48">
        <v>18</v>
      </c>
      <c r="F71" s="33" t="s">
        <v>1597</v>
      </c>
      <c r="G71" s="32">
        <v>150</v>
      </c>
      <c r="H71" s="32">
        <v>75</v>
      </c>
      <c r="I71" s="32">
        <v>50</v>
      </c>
      <c r="J71" s="32"/>
      <c r="K71" t="b">
        <f t="shared" si="3"/>
        <v>1</v>
      </c>
      <c r="L71" t="b">
        <f t="shared" si="3"/>
        <v>1</v>
      </c>
      <c r="M71" t="b">
        <f t="shared" si="3"/>
        <v>1</v>
      </c>
    </row>
    <row r="72" spans="1:13" ht="13.5" thickBot="1">
      <c r="A72" t="s">
        <v>1598</v>
      </c>
      <c r="B72" t="s">
        <v>1067</v>
      </c>
      <c r="C72">
        <v>60</v>
      </c>
      <c r="D72">
        <v>16</v>
      </c>
      <c r="E72" s="32">
        <v>18</v>
      </c>
      <c r="F72" s="49" t="s">
        <v>1599</v>
      </c>
      <c r="G72" s="48">
        <v>60</v>
      </c>
      <c r="H72" s="48">
        <v>16</v>
      </c>
      <c r="I72" s="48">
        <v>73.33</v>
      </c>
      <c r="J72" s="48" t="s">
        <v>1555</v>
      </c>
      <c r="K72" t="b">
        <f t="shared" si="3"/>
        <v>1</v>
      </c>
      <c r="L72" t="b">
        <f t="shared" si="3"/>
        <v>1</v>
      </c>
      <c r="M72" t="b">
        <f t="shared" si="3"/>
        <v>1</v>
      </c>
    </row>
    <row r="73" spans="1:13" ht="13.5" thickBot="1">
      <c r="A73" t="s">
        <v>1598</v>
      </c>
      <c r="B73" t="s">
        <v>1066</v>
      </c>
      <c r="C73">
        <v>75</v>
      </c>
      <c r="D73">
        <v>35</v>
      </c>
      <c r="E73" s="48">
        <v>31</v>
      </c>
      <c r="F73" s="33" t="s">
        <v>1600</v>
      </c>
      <c r="G73" s="32">
        <v>75</v>
      </c>
      <c r="H73" s="32">
        <v>35</v>
      </c>
      <c r="I73" s="32">
        <v>53.33</v>
      </c>
      <c r="J73" s="32"/>
      <c r="K73" t="b">
        <f t="shared" si="3"/>
        <v>1</v>
      </c>
      <c r="L73" t="b">
        <f t="shared" si="3"/>
        <v>1</v>
      </c>
      <c r="M73" t="b">
        <f t="shared" si="3"/>
        <v>1</v>
      </c>
    </row>
    <row r="74" spans="1:13" ht="13.5" thickBot="1">
      <c r="A74" t="s">
        <v>1598</v>
      </c>
      <c r="B74" t="s">
        <v>1059</v>
      </c>
      <c r="C74">
        <v>75</v>
      </c>
      <c r="D74">
        <v>74</v>
      </c>
      <c r="E74" s="32">
        <v>31</v>
      </c>
      <c r="F74" s="49" t="s">
        <v>1601</v>
      </c>
      <c r="G74" s="48">
        <v>75</v>
      </c>
      <c r="H74" s="48">
        <v>74</v>
      </c>
      <c r="I74" s="48">
        <v>1.33</v>
      </c>
      <c r="J74" s="48" t="s">
        <v>1490</v>
      </c>
      <c r="K74" t="b">
        <f t="shared" si="3"/>
        <v>1</v>
      </c>
      <c r="L74" t="b">
        <f t="shared" si="3"/>
        <v>1</v>
      </c>
      <c r="M74" t="b">
        <f t="shared" si="3"/>
        <v>1</v>
      </c>
    </row>
    <row r="75" spans="1:13" ht="13.5" thickBot="1">
      <c r="A75" t="s">
        <v>1598</v>
      </c>
      <c r="B75" t="s">
        <v>1063</v>
      </c>
      <c r="C75">
        <v>100</v>
      </c>
      <c r="D75">
        <v>47</v>
      </c>
      <c r="E75" s="48">
        <v>31</v>
      </c>
      <c r="F75" s="47" t="s">
        <v>1602</v>
      </c>
      <c r="G75" s="46">
        <v>100</v>
      </c>
      <c r="H75" s="46">
        <v>47</v>
      </c>
      <c r="I75" s="46">
        <v>53</v>
      </c>
      <c r="J75" s="46"/>
      <c r="K75" t="b">
        <f t="shared" si="3"/>
        <v>1</v>
      </c>
      <c r="L75" t="b">
        <f t="shared" si="3"/>
        <v>1</v>
      </c>
      <c r="M75" t="b">
        <f t="shared" si="3"/>
        <v>1</v>
      </c>
    </row>
    <row r="76" spans="1:13" ht="13.5" thickBot="1">
      <c r="A76" t="s">
        <v>1598</v>
      </c>
      <c r="B76" t="s">
        <v>1060</v>
      </c>
      <c r="C76">
        <v>100</v>
      </c>
      <c r="D76">
        <v>62</v>
      </c>
      <c r="E76" s="46">
        <v>31</v>
      </c>
      <c r="F76" s="49" t="s">
        <v>1603</v>
      </c>
      <c r="G76" s="48">
        <v>100</v>
      </c>
      <c r="H76" s="48">
        <v>62</v>
      </c>
      <c r="I76" s="48">
        <v>38</v>
      </c>
      <c r="J76" s="48"/>
      <c r="K76" t="b">
        <f t="shared" si="3"/>
        <v>1</v>
      </c>
      <c r="L76" t="b">
        <f t="shared" si="3"/>
        <v>1</v>
      </c>
      <c r="M76" t="b">
        <f t="shared" si="3"/>
        <v>1</v>
      </c>
    </row>
    <row r="77" spans="1:13" ht="13.5" thickBot="1">
      <c r="A77" t="s">
        <v>1598</v>
      </c>
      <c r="B77" t="s">
        <v>1061</v>
      </c>
      <c r="C77">
        <v>120</v>
      </c>
      <c r="D77">
        <v>44</v>
      </c>
      <c r="E77" s="48">
        <v>31</v>
      </c>
      <c r="F77" s="33" t="s">
        <v>1604</v>
      </c>
      <c r="G77" s="32">
        <v>120</v>
      </c>
      <c r="H77" s="32">
        <v>44</v>
      </c>
      <c r="I77" s="32">
        <v>63.33</v>
      </c>
      <c r="J77" s="32" t="s">
        <v>1555</v>
      </c>
      <c r="K77" t="b">
        <f t="shared" si="3"/>
        <v>1</v>
      </c>
      <c r="L77" t="b">
        <f t="shared" si="3"/>
        <v>1</v>
      </c>
      <c r="M77" t="b">
        <f t="shared" si="3"/>
        <v>1</v>
      </c>
    </row>
    <row r="78" spans="1:13" ht="13.5" thickBot="1">
      <c r="A78" t="s">
        <v>1598</v>
      </c>
      <c r="B78" t="s">
        <v>1064</v>
      </c>
      <c r="C78">
        <v>120</v>
      </c>
      <c r="D78">
        <v>56</v>
      </c>
      <c r="E78" s="32">
        <v>31</v>
      </c>
      <c r="F78" s="45" t="s">
        <v>1605</v>
      </c>
      <c r="G78" s="42">
        <v>120</v>
      </c>
      <c r="H78" s="42">
        <v>56</v>
      </c>
      <c r="I78" s="42">
        <v>53.33</v>
      </c>
      <c r="J78" s="42"/>
      <c r="K78" t="b">
        <f t="shared" si="3"/>
        <v>1</v>
      </c>
      <c r="L78" t="b">
        <f t="shared" si="3"/>
        <v>1</v>
      </c>
      <c r="M78" t="b">
        <f t="shared" si="3"/>
        <v>1</v>
      </c>
    </row>
    <row r="79" spans="1:13" ht="13.5" thickBot="1">
      <c r="A79" t="s">
        <v>1598</v>
      </c>
      <c r="B79" t="s">
        <v>1058</v>
      </c>
      <c r="C79">
        <v>125</v>
      </c>
      <c r="D79">
        <v>62</v>
      </c>
      <c r="E79" s="42">
        <v>31</v>
      </c>
      <c r="F79" s="33" t="s">
        <v>1606</v>
      </c>
      <c r="G79" s="32">
        <v>125</v>
      </c>
      <c r="H79" s="32">
        <v>62</v>
      </c>
      <c r="I79" s="32">
        <v>50.4</v>
      </c>
      <c r="J79" s="32"/>
      <c r="K79" t="b">
        <f t="shared" si="3"/>
        <v>1</v>
      </c>
      <c r="L79" t="b">
        <f t="shared" si="3"/>
        <v>1</v>
      </c>
      <c r="M79" t="b">
        <f t="shared" si="3"/>
        <v>1</v>
      </c>
    </row>
    <row r="80" spans="1:13" ht="13.5" thickBot="1">
      <c r="A80" t="s">
        <v>1598</v>
      </c>
      <c r="B80" t="s">
        <v>1065</v>
      </c>
      <c r="C80">
        <v>125</v>
      </c>
      <c r="D80">
        <v>115</v>
      </c>
      <c r="E80" s="32">
        <v>31</v>
      </c>
      <c r="F80" s="45" t="s">
        <v>1607</v>
      </c>
      <c r="G80" s="42">
        <v>125</v>
      </c>
      <c r="H80" s="42">
        <v>115</v>
      </c>
      <c r="I80" s="42">
        <v>8</v>
      </c>
      <c r="J80" s="42" t="s">
        <v>1490</v>
      </c>
      <c r="K80" t="b">
        <f t="shared" si="3"/>
        <v>1</v>
      </c>
      <c r="L80" t="b">
        <f t="shared" si="3"/>
        <v>1</v>
      </c>
      <c r="M80" t="b">
        <f t="shared" si="3"/>
        <v>1</v>
      </c>
    </row>
    <row r="81" spans="1:13" ht="13.5" thickBot="1">
      <c r="A81" t="s">
        <v>1598</v>
      </c>
      <c r="B81" t="s">
        <v>1068</v>
      </c>
      <c r="C81">
        <v>150</v>
      </c>
      <c r="D81">
        <v>59</v>
      </c>
      <c r="E81" s="42">
        <v>31</v>
      </c>
      <c r="F81" s="47" t="s">
        <v>1608</v>
      </c>
      <c r="G81" s="46">
        <v>150</v>
      </c>
      <c r="H81" s="46">
        <v>59</v>
      </c>
      <c r="I81" s="46">
        <v>60.67</v>
      </c>
      <c r="J81" s="46" t="s">
        <v>1555</v>
      </c>
      <c r="K81" t="b">
        <f t="shared" si="3"/>
        <v>1</v>
      </c>
      <c r="L81" t="b">
        <f t="shared" si="3"/>
        <v>1</v>
      </c>
      <c r="M81" t="b">
        <f t="shared" si="3"/>
        <v>1</v>
      </c>
    </row>
    <row r="82" spans="1:13" ht="13.5" thickBot="1">
      <c r="A82" t="s">
        <v>1598</v>
      </c>
      <c r="B82" t="s">
        <v>1062</v>
      </c>
      <c r="C82">
        <v>150</v>
      </c>
      <c r="D82">
        <v>70</v>
      </c>
      <c r="E82" s="46">
        <v>31</v>
      </c>
      <c r="F82" s="49" t="s">
        <v>1609</v>
      </c>
      <c r="G82" s="48">
        <v>150</v>
      </c>
      <c r="H82" s="48">
        <v>70</v>
      </c>
      <c r="I82" s="48">
        <v>53.33</v>
      </c>
      <c r="J82" s="48"/>
      <c r="K82" t="b">
        <f t="shared" si="3"/>
        <v>1</v>
      </c>
      <c r="L82" t="b">
        <f t="shared" si="3"/>
        <v>1</v>
      </c>
      <c r="M82" t="b">
        <f t="shared" si="3"/>
        <v>1</v>
      </c>
    </row>
    <row r="83" spans="1:13" ht="13.5" thickBot="1">
      <c r="A83" t="s">
        <v>1610</v>
      </c>
      <c r="B83" t="s">
        <v>1070</v>
      </c>
      <c r="C83">
        <v>50</v>
      </c>
      <c r="D83">
        <v>33</v>
      </c>
      <c r="E83" s="48">
        <v>31</v>
      </c>
      <c r="F83" s="47" t="s">
        <v>1611</v>
      </c>
      <c r="G83" s="46">
        <v>50</v>
      </c>
      <c r="H83" s="46">
        <v>33</v>
      </c>
      <c r="I83" s="46">
        <v>34</v>
      </c>
      <c r="J83" s="46"/>
      <c r="K83" t="b">
        <f t="shared" si="3"/>
        <v>1</v>
      </c>
      <c r="L83" t="b">
        <f t="shared" si="3"/>
        <v>1</v>
      </c>
      <c r="M83" t="b">
        <f t="shared" si="3"/>
        <v>1</v>
      </c>
    </row>
    <row r="84" spans="1:13" ht="13.5" thickBot="1">
      <c r="A84" t="s">
        <v>1610</v>
      </c>
      <c r="B84" t="s">
        <v>1069</v>
      </c>
      <c r="C84">
        <v>100</v>
      </c>
      <c r="D84">
        <v>68</v>
      </c>
      <c r="E84" s="46">
        <v>32</v>
      </c>
      <c r="F84" s="45" t="s">
        <v>1612</v>
      </c>
      <c r="G84" s="42">
        <v>100</v>
      </c>
      <c r="H84" s="42">
        <v>68</v>
      </c>
      <c r="I84" s="42">
        <v>32</v>
      </c>
      <c r="J84" s="42"/>
      <c r="K84" t="b">
        <f t="shared" si="3"/>
        <v>1</v>
      </c>
      <c r="L84" t="b">
        <f t="shared" si="3"/>
        <v>1</v>
      </c>
      <c r="M84" t="b">
        <f t="shared" si="3"/>
        <v>1</v>
      </c>
    </row>
    <row r="85" spans="1:13" ht="13.5" thickBot="1">
      <c r="A85" t="s">
        <v>1610</v>
      </c>
      <c r="B85" t="s">
        <v>983</v>
      </c>
      <c r="C85">
        <v>120</v>
      </c>
      <c r="D85">
        <v>60</v>
      </c>
      <c r="E85" s="42">
        <v>32</v>
      </c>
      <c r="F85" s="33" t="s">
        <v>1613</v>
      </c>
      <c r="G85" s="32">
        <v>120</v>
      </c>
      <c r="H85" s="32">
        <v>60</v>
      </c>
      <c r="I85" s="32">
        <v>50</v>
      </c>
      <c r="J85" s="32"/>
      <c r="K85">
        <f t="shared" si="3"/>
        <v>0</v>
      </c>
      <c r="L85" t="b">
        <f t="shared" si="3"/>
        <v>1</v>
      </c>
      <c r="M85" t="b">
        <f t="shared" si="3"/>
        <v>1</v>
      </c>
    </row>
    <row r="86" spans="1:13" ht="13.5" thickBot="1">
      <c r="A86" t="s">
        <v>1610</v>
      </c>
      <c r="B86" t="s">
        <v>1073</v>
      </c>
      <c r="C86">
        <v>125</v>
      </c>
      <c r="D86">
        <v>55</v>
      </c>
      <c r="E86" s="32">
        <v>32</v>
      </c>
      <c r="F86" s="45" t="s">
        <v>1614</v>
      </c>
      <c r="G86" s="42">
        <v>125</v>
      </c>
      <c r="H86" s="42">
        <v>55</v>
      </c>
      <c r="I86" s="42">
        <v>56</v>
      </c>
      <c r="J86" s="42"/>
      <c r="K86" t="b">
        <f t="shared" si="3"/>
        <v>1</v>
      </c>
      <c r="L86" t="b">
        <f t="shared" si="3"/>
        <v>1</v>
      </c>
      <c r="M86" t="b">
        <f t="shared" si="3"/>
        <v>1</v>
      </c>
    </row>
    <row r="87" spans="1:13" ht="13.5" thickBot="1">
      <c r="A87" t="s">
        <v>1610</v>
      </c>
      <c r="B87" t="s">
        <v>1072</v>
      </c>
      <c r="C87">
        <v>125</v>
      </c>
      <c r="D87">
        <v>64</v>
      </c>
      <c r="E87" s="42">
        <v>32</v>
      </c>
      <c r="F87" s="33" t="s">
        <v>1615</v>
      </c>
      <c r="G87" s="32">
        <v>125</v>
      </c>
      <c r="H87" s="32">
        <v>64</v>
      </c>
      <c r="I87" s="32">
        <v>48.8</v>
      </c>
      <c r="J87" s="32"/>
      <c r="K87" t="b">
        <f t="shared" si="3"/>
        <v>1</v>
      </c>
      <c r="L87" t="b">
        <f t="shared" si="3"/>
        <v>1</v>
      </c>
      <c r="M87" t="b">
        <f t="shared" si="3"/>
        <v>1</v>
      </c>
    </row>
    <row r="88" spans="1:13" ht="13.5" thickBot="1">
      <c r="A88" t="s">
        <v>1610</v>
      </c>
      <c r="B88" t="s">
        <v>1071</v>
      </c>
      <c r="C88">
        <v>125</v>
      </c>
      <c r="D88">
        <v>108</v>
      </c>
      <c r="E88" s="32">
        <v>32</v>
      </c>
      <c r="F88" s="49" t="s">
        <v>1616</v>
      </c>
      <c r="G88" s="48">
        <v>125</v>
      </c>
      <c r="H88" s="48">
        <v>108</v>
      </c>
      <c r="I88" s="48">
        <v>13.6</v>
      </c>
      <c r="J88" s="48" t="s">
        <v>1490</v>
      </c>
      <c r="K88" t="b">
        <f t="shared" si="3"/>
        <v>1</v>
      </c>
      <c r="L88" t="b">
        <f t="shared" si="3"/>
        <v>1</v>
      </c>
      <c r="M88" t="b">
        <f t="shared" si="3"/>
        <v>1</v>
      </c>
    </row>
    <row r="89" spans="1:13" ht="13.5" thickBot="1">
      <c r="A89" t="s">
        <v>1610</v>
      </c>
      <c r="B89" t="s">
        <v>1074</v>
      </c>
      <c r="C89">
        <v>150</v>
      </c>
      <c r="D89">
        <v>75</v>
      </c>
      <c r="E89" s="48">
        <v>32</v>
      </c>
      <c r="F89" s="47" t="s">
        <v>1617</v>
      </c>
      <c r="G89" s="46">
        <v>150</v>
      </c>
      <c r="H89" s="46">
        <v>75</v>
      </c>
      <c r="I89" s="46">
        <v>50</v>
      </c>
      <c r="J89" s="46"/>
      <c r="K89" t="b">
        <f t="shared" si="3"/>
        <v>1</v>
      </c>
      <c r="L89" t="b">
        <f t="shared" si="3"/>
        <v>1</v>
      </c>
      <c r="M89" t="b">
        <f t="shared" si="3"/>
        <v>1</v>
      </c>
    </row>
    <row r="90" spans="1:13" ht="13.5" thickBot="1">
      <c r="A90" t="s">
        <v>1610</v>
      </c>
      <c r="B90" t="s">
        <v>982</v>
      </c>
      <c r="C90">
        <v>180</v>
      </c>
      <c r="D90">
        <v>84</v>
      </c>
      <c r="E90" s="46">
        <v>32</v>
      </c>
      <c r="F90" s="49" t="s">
        <v>1618</v>
      </c>
      <c r="G90" s="48">
        <v>180</v>
      </c>
      <c r="H90" s="48">
        <v>84</v>
      </c>
      <c r="I90" s="48">
        <v>53.33</v>
      </c>
      <c r="J90" s="48"/>
      <c r="K90">
        <f t="shared" si="3"/>
        <v>0</v>
      </c>
      <c r="L90" t="b">
        <f t="shared" si="3"/>
        <v>1</v>
      </c>
      <c r="M90" t="b">
        <f t="shared" si="3"/>
        <v>1</v>
      </c>
    </row>
    <row r="91" spans="1:13" ht="13.5" thickBot="1">
      <c r="A91" t="s">
        <v>1619</v>
      </c>
      <c r="B91" t="s">
        <v>1076</v>
      </c>
      <c r="C91">
        <v>50</v>
      </c>
      <c r="D91">
        <v>25</v>
      </c>
      <c r="E91" s="48">
        <v>32</v>
      </c>
      <c r="F91" s="33" t="s">
        <v>1620</v>
      </c>
      <c r="G91" s="32">
        <v>50</v>
      </c>
      <c r="H91" s="32">
        <v>25</v>
      </c>
      <c r="I91" s="32">
        <v>50</v>
      </c>
      <c r="J91" s="32"/>
      <c r="K91" t="b">
        <f t="shared" si="3"/>
        <v>1</v>
      </c>
      <c r="L91" t="b">
        <f t="shared" si="3"/>
        <v>1</v>
      </c>
      <c r="M91" t="b">
        <f t="shared" si="3"/>
        <v>1</v>
      </c>
    </row>
    <row r="92" spans="1:13" ht="13.5" thickBot="1">
      <c r="A92" t="s">
        <v>1619</v>
      </c>
      <c r="B92" t="s">
        <v>1085</v>
      </c>
      <c r="C92">
        <v>50</v>
      </c>
      <c r="D92">
        <v>34</v>
      </c>
      <c r="E92" s="32">
        <v>34</v>
      </c>
      <c r="F92" s="45" t="s">
        <v>1621</v>
      </c>
      <c r="G92" s="42">
        <v>50</v>
      </c>
      <c r="H92" s="42">
        <v>34</v>
      </c>
      <c r="I92" s="42">
        <v>32</v>
      </c>
      <c r="J92" s="42"/>
      <c r="K92" t="b">
        <f t="shared" si="3"/>
        <v>1</v>
      </c>
      <c r="L92" t="b">
        <f t="shared" si="3"/>
        <v>1</v>
      </c>
      <c r="M92" t="b">
        <f t="shared" si="3"/>
        <v>1</v>
      </c>
    </row>
    <row r="93" spans="1:13" ht="13.5" thickBot="1">
      <c r="A93" t="s">
        <v>1619</v>
      </c>
      <c r="B93" t="s">
        <v>1086</v>
      </c>
      <c r="C93">
        <v>50</v>
      </c>
      <c r="D93">
        <v>40</v>
      </c>
      <c r="E93" s="42">
        <v>34</v>
      </c>
      <c r="F93" s="47" t="s">
        <v>1622</v>
      </c>
      <c r="G93" s="46">
        <v>50</v>
      </c>
      <c r="H93" s="46">
        <v>40</v>
      </c>
      <c r="I93" s="46">
        <v>20</v>
      </c>
      <c r="J93" s="46" t="s">
        <v>1490</v>
      </c>
      <c r="K93" t="b">
        <f t="shared" si="3"/>
        <v>1</v>
      </c>
      <c r="L93" t="b">
        <f t="shared" si="3"/>
        <v>1</v>
      </c>
      <c r="M93" t="b">
        <f t="shared" si="3"/>
        <v>1</v>
      </c>
    </row>
    <row r="94" spans="1:13" ht="13.5" thickBot="1">
      <c r="A94" t="s">
        <v>1619</v>
      </c>
      <c r="B94" t="s">
        <v>1081</v>
      </c>
      <c r="C94">
        <v>75</v>
      </c>
      <c r="D94">
        <v>35</v>
      </c>
      <c r="E94" s="46">
        <v>34</v>
      </c>
      <c r="F94" s="45" t="s">
        <v>1623</v>
      </c>
      <c r="G94" s="42">
        <v>75</v>
      </c>
      <c r="H94" s="42">
        <v>35</v>
      </c>
      <c r="I94" s="42">
        <v>53.33</v>
      </c>
      <c r="J94" s="42"/>
      <c r="K94" t="b">
        <f t="shared" si="3"/>
        <v>1</v>
      </c>
      <c r="L94" t="b">
        <f t="shared" si="3"/>
        <v>1</v>
      </c>
      <c r="M94" t="b">
        <f t="shared" si="3"/>
        <v>1</v>
      </c>
    </row>
    <row r="95" spans="1:13" ht="26.25" thickBot="1">
      <c r="A95" t="s">
        <v>1619</v>
      </c>
      <c r="B95" t="s">
        <v>1090</v>
      </c>
      <c r="C95">
        <v>75</v>
      </c>
      <c r="D95">
        <v>37</v>
      </c>
      <c r="E95" s="42">
        <v>34</v>
      </c>
      <c r="F95" s="33" t="s">
        <v>1624</v>
      </c>
      <c r="G95" s="32">
        <v>75</v>
      </c>
      <c r="H95" s="32">
        <v>37</v>
      </c>
      <c r="I95" s="32">
        <v>50.67</v>
      </c>
      <c r="J95" s="32"/>
      <c r="K95" t="b">
        <f t="shared" si="3"/>
        <v>1</v>
      </c>
      <c r="L95" t="b">
        <f t="shared" si="3"/>
        <v>1</v>
      </c>
      <c r="M95" t="b">
        <f t="shared" si="3"/>
        <v>1</v>
      </c>
    </row>
    <row r="96" spans="1:13" ht="13.5" thickBot="1">
      <c r="A96" t="s">
        <v>1619</v>
      </c>
      <c r="B96" t="s">
        <v>1091</v>
      </c>
      <c r="C96">
        <v>75</v>
      </c>
      <c r="D96">
        <v>37</v>
      </c>
      <c r="E96" s="32">
        <v>34</v>
      </c>
      <c r="F96" s="49" t="s">
        <v>1625</v>
      </c>
      <c r="G96" s="48">
        <v>75</v>
      </c>
      <c r="H96" s="48">
        <v>37</v>
      </c>
      <c r="I96" s="48">
        <v>50.67</v>
      </c>
      <c r="J96" s="48"/>
      <c r="K96" t="b">
        <f t="shared" si="3"/>
        <v>1</v>
      </c>
      <c r="L96" t="b">
        <f t="shared" si="3"/>
        <v>1</v>
      </c>
      <c r="M96" t="b">
        <f t="shared" si="3"/>
        <v>1</v>
      </c>
    </row>
    <row r="97" spans="1:13" ht="13.5" thickBot="1">
      <c r="A97" t="s">
        <v>1619</v>
      </c>
      <c r="B97" t="s">
        <v>1437</v>
      </c>
      <c r="C97">
        <v>75</v>
      </c>
      <c r="D97">
        <v>43</v>
      </c>
      <c r="E97" s="48">
        <v>34</v>
      </c>
      <c r="F97" s="47" t="s">
        <v>1626</v>
      </c>
      <c r="G97" s="46">
        <v>75</v>
      </c>
      <c r="H97" s="46">
        <v>43</v>
      </c>
      <c r="I97" s="46">
        <v>42.67</v>
      </c>
      <c r="J97" s="46"/>
      <c r="K97" t="b">
        <f t="shared" si="3"/>
        <v>1</v>
      </c>
      <c r="L97" t="b">
        <f t="shared" si="3"/>
        <v>1</v>
      </c>
      <c r="M97" t="b">
        <f t="shared" si="3"/>
        <v>1</v>
      </c>
    </row>
    <row r="98" spans="1:13" ht="13.5" thickBot="1">
      <c r="A98" t="s">
        <v>1619</v>
      </c>
      <c r="B98" t="s">
        <v>1082</v>
      </c>
      <c r="C98">
        <v>90</v>
      </c>
      <c r="D98">
        <v>42</v>
      </c>
      <c r="E98" s="46">
        <v>34</v>
      </c>
      <c r="F98" s="49" t="s">
        <v>1627</v>
      </c>
      <c r="G98" s="48">
        <v>90</v>
      </c>
      <c r="H98" s="48">
        <v>42</v>
      </c>
      <c r="I98" s="48">
        <v>53.33</v>
      </c>
      <c r="J98" s="48"/>
      <c r="K98" t="b">
        <f t="shared" si="3"/>
        <v>1</v>
      </c>
      <c r="L98" t="b">
        <f t="shared" si="3"/>
        <v>1</v>
      </c>
      <c r="M98" t="b">
        <f t="shared" si="3"/>
        <v>1</v>
      </c>
    </row>
    <row r="99" spans="1:13" ht="13.5" thickBot="1">
      <c r="A99" t="s">
        <v>1619</v>
      </c>
      <c r="B99" t="s">
        <v>1077</v>
      </c>
      <c r="C99">
        <v>100</v>
      </c>
      <c r="D99">
        <v>42</v>
      </c>
      <c r="E99" s="48">
        <v>34</v>
      </c>
      <c r="F99" s="33" t="s">
        <v>1628</v>
      </c>
      <c r="G99" s="32">
        <v>100</v>
      </c>
      <c r="H99" s="32">
        <v>42</v>
      </c>
      <c r="I99" s="32">
        <v>58</v>
      </c>
      <c r="J99" s="32"/>
      <c r="K99" t="b">
        <f t="shared" si="3"/>
        <v>1</v>
      </c>
      <c r="L99" t="b">
        <f t="shared" si="3"/>
        <v>1</v>
      </c>
      <c r="M99" t="b">
        <f t="shared" si="3"/>
        <v>1</v>
      </c>
    </row>
    <row r="100" spans="1:13" ht="13.5" thickBot="1">
      <c r="A100" t="s">
        <v>1619</v>
      </c>
      <c r="B100" t="s">
        <v>1084</v>
      </c>
      <c r="C100">
        <v>100</v>
      </c>
      <c r="D100">
        <v>46</v>
      </c>
      <c r="E100" s="32">
        <v>34</v>
      </c>
      <c r="F100" s="49" t="s">
        <v>1629</v>
      </c>
      <c r="G100" s="48">
        <v>100</v>
      </c>
      <c r="H100" s="48">
        <v>46</v>
      </c>
      <c r="I100" s="48">
        <v>54</v>
      </c>
      <c r="J100" s="48"/>
      <c r="K100" t="b">
        <f t="shared" si="3"/>
        <v>1</v>
      </c>
      <c r="L100" t="b">
        <f t="shared" si="3"/>
        <v>1</v>
      </c>
      <c r="M100" t="b">
        <f t="shared" si="3"/>
        <v>1</v>
      </c>
    </row>
    <row r="101" spans="1:13" ht="13.5" thickBot="1">
      <c r="A101" t="s">
        <v>1619</v>
      </c>
      <c r="B101" t="s">
        <v>1087</v>
      </c>
      <c r="C101">
        <v>100</v>
      </c>
      <c r="D101">
        <v>81</v>
      </c>
      <c r="E101" s="48">
        <v>34</v>
      </c>
      <c r="F101" s="33" t="s">
        <v>1630</v>
      </c>
      <c r="G101" s="32">
        <v>100</v>
      </c>
      <c r="H101" s="32">
        <v>81</v>
      </c>
      <c r="I101" s="32">
        <v>19</v>
      </c>
      <c r="J101" s="32" t="s">
        <v>1490</v>
      </c>
      <c r="K101" t="b">
        <f t="shared" si="3"/>
        <v>1</v>
      </c>
      <c r="L101" t="b">
        <f t="shared" si="3"/>
        <v>1</v>
      </c>
      <c r="M101" t="b">
        <f t="shared" si="3"/>
        <v>1</v>
      </c>
    </row>
    <row r="102" spans="1:13" ht="13.5" thickBot="1">
      <c r="A102" t="s">
        <v>1619</v>
      </c>
      <c r="B102" t="s">
        <v>1089</v>
      </c>
      <c r="C102">
        <v>120</v>
      </c>
      <c r="D102">
        <v>56</v>
      </c>
      <c r="E102" s="32">
        <v>34</v>
      </c>
      <c r="F102" s="45" t="s">
        <v>1631</v>
      </c>
      <c r="G102" s="42">
        <v>120</v>
      </c>
      <c r="H102" s="42">
        <v>56</v>
      </c>
      <c r="I102" s="42">
        <v>53.33</v>
      </c>
      <c r="J102" s="42"/>
      <c r="K102" t="b">
        <f t="shared" si="3"/>
        <v>1</v>
      </c>
      <c r="L102" t="b">
        <f t="shared" si="3"/>
        <v>1</v>
      </c>
      <c r="M102" t="b">
        <f t="shared" si="3"/>
        <v>1</v>
      </c>
    </row>
    <row r="103" spans="1:13" ht="13.5" thickBot="1">
      <c r="A103" t="s">
        <v>1619</v>
      </c>
      <c r="B103" t="s">
        <v>1078</v>
      </c>
      <c r="C103">
        <v>125</v>
      </c>
      <c r="D103">
        <v>55</v>
      </c>
      <c r="E103" s="42">
        <v>34</v>
      </c>
      <c r="F103" s="33" t="s">
        <v>1632</v>
      </c>
      <c r="G103" s="32">
        <v>125</v>
      </c>
      <c r="H103" s="32">
        <v>55</v>
      </c>
      <c r="I103" s="32">
        <v>56</v>
      </c>
      <c r="J103" s="32"/>
      <c r="K103" t="b">
        <f t="shared" si="3"/>
        <v>1</v>
      </c>
      <c r="L103" t="b">
        <f t="shared" si="3"/>
        <v>1</v>
      </c>
      <c r="M103" t="b">
        <f t="shared" si="3"/>
        <v>1</v>
      </c>
    </row>
    <row r="104" spans="1:13" ht="13.5" thickBot="1">
      <c r="A104" t="s">
        <v>1619</v>
      </c>
      <c r="B104" t="s">
        <v>1079</v>
      </c>
      <c r="C104">
        <v>125</v>
      </c>
      <c r="D104">
        <v>55</v>
      </c>
      <c r="E104" s="32">
        <v>34</v>
      </c>
      <c r="F104" s="49" t="s">
        <v>1633</v>
      </c>
      <c r="G104" s="48">
        <v>125</v>
      </c>
      <c r="H104" s="48">
        <v>55</v>
      </c>
      <c r="I104" s="48">
        <v>56</v>
      </c>
      <c r="J104" s="48"/>
      <c r="K104">
        <f t="shared" si="3"/>
        <v>0</v>
      </c>
      <c r="L104" t="b">
        <f t="shared" si="3"/>
        <v>1</v>
      </c>
      <c r="M104" t="b">
        <f t="shared" si="3"/>
        <v>1</v>
      </c>
    </row>
    <row r="105" spans="1:13" ht="13.5" thickBot="1">
      <c r="A105" t="s">
        <v>1619</v>
      </c>
      <c r="B105" t="s">
        <v>1088</v>
      </c>
      <c r="C105">
        <v>125</v>
      </c>
      <c r="D105">
        <v>62</v>
      </c>
      <c r="E105" s="48">
        <v>34</v>
      </c>
      <c r="F105" s="47" t="s">
        <v>1634</v>
      </c>
      <c r="G105" s="46">
        <v>125</v>
      </c>
      <c r="H105" s="46">
        <v>62</v>
      </c>
      <c r="I105" s="46">
        <v>50.4</v>
      </c>
      <c r="J105" s="46"/>
      <c r="K105" t="b">
        <f t="shared" si="3"/>
        <v>1</v>
      </c>
      <c r="L105" t="b">
        <f t="shared" si="3"/>
        <v>1</v>
      </c>
      <c r="M105" t="b">
        <f t="shared" si="3"/>
        <v>1</v>
      </c>
    </row>
    <row r="106" spans="1:13" ht="13.5" thickBot="1">
      <c r="A106" t="s">
        <v>1619</v>
      </c>
      <c r="B106" t="s">
        <v>1635</v>
      </c>
      <c r="C106">
        <v>150</v>
      </c>
      <c r="D106">
        <v>70</v>
      </c>
      <c r="E106" s="46">
        <v>34</v>
      </c>
      <c r="F106" s="49" t="s">
        <v>1636</v>
      </c>
      <c r="G106" s="48">
        <v>150</v>
      </c>
      <c r="H106" s="48">
        <v>70</v>
      </c>
      <c r="I106" s="48">
        <v>53.33</v>
      </c>
      <c r="J106" s="48"/>
      <c r="K106" t="b">
        <f t="shared" si="3"/>
        <v>1</v>
      </c>
      <c r="L106" t="b">
        <f t="shared" si="3"/>
        <v>1</v>
      </c>
      <c r="M106" t="b">
        <f t="shared" si="3"/>
        <v>1</v>
      </c>
    </row>
    <row r="107" spans="1:13" ht="13.5" thickBot="1">
      <c r="A107" t="s">
        <v>1619</v>
      </c>
      <c r="B107" t="s">
        <v>1075</v>
      </c>
      <c r="C107">
        <v>150</v>
      </c>
      <c r="D107">
        <v>71</v>
      </c>
      <c r="E107" s="48">
        <v>34</v>
      </c>
      <c r="F107" s="33" t="s">
        <v>1498</v>
      </c>
      <c r="G107" s="32">
        <v>150</v>
      </c>
      <c r="H107" s="32">
        <v>71</v>
      </c>
      <c r="I107" s="32">
        <v>52.67</v>
      </c>
      <c r="J107" s="32"/>
      <c r="K107" t="b">
        <f t="shared" si="3"/>
        <v>1</v>
      </c>
      <c r="L107" t="b">
        <f t="shared" si="3"/>
        <v>1</v>
      </c>
      <c r="M107" t="b">
        <f t="shared" si="3"/>
        <v>1</v>
      </c>
    </row>
    <row r="108" spans="1:13" ht="13.5" thickBot="1">
      <c r="A108" t="s">
        <v>1637</v>
      </c>
      <c r="B108" t="s">
        <v>1092</v>
      </c>
      <c r="C108">
        <v>75</v>
      </c>
      <c r="D108">
        <v>35</v>
      </c>
      <c r="E108" s="32">
        <v>34</v>
      </c>
      <c r="F108" s="45" t="s">
        <v>1638</v>
      </c>
      <c r="G108" s="42">
        <v>75</v>
      </c>
      <c r="H108" s="42">
        <v>35</v>
      </c>
      <c r="I108" s="42">
        <v>53.33</v>
      </c>
      <c r="J108" s="42"/>
      <c r="K108" t="b">
        <f t="shared" si="3"/>
        <v>1</v>
      </c>
      <c r="L108" t="b">
        <f t="shared" si="3"/>
        <v>1</v>
      </c>
      <c r="M108" t="b">
        <f t="shared" si="3"/>
        <v>1</v>
      </c>
    </row>
    <row r="109" spans="1:13" ht="13.5" thickBot="1">
      <c r="A109" t="s">
        <v>1637</v>
      </c>
      <c r="B109" t="s">
        <v>1094</v>
      </c>
      <c r="C109">
        <v>75</v>
      </c>
      <c r="D109">
        <v>37</v>
      </c>
      <c r="E109" s="42">
        <v>35</v>
      </c>
      <c r="F109" s="47" t="s">
        <v>1639</v>
      </c>
      <c r="G109" s="46">
        <v>75</v>
      </c>
      <c r="H109" s="46">
        <v>37</v>
      </c>
      <c r="I109" s="46">
        <v>50.67</v>
      </c>
      <c r="J109" s="46"/>
      <c r="K109" t="b">
        <f t="shared" si="3"/>
        <v>1</v>
      </c>
      <c r="L109" t="b">
        <f t="shared" si="3"/>
        <v>1</v>
      </c>
      <c r="M109" t="b">
        <f t="shared" si="3"/>
        <v>1</v>
      </c>
    </row>
    <row r="110" spans="1:13" ht="13.5" thickBot="1">
      <c r="A110" t="s">
        <v>1637</v>
      </c>
      <c r="B110" t="s">
        <v>1093</v>
      </c>
      <c r="C110">
        <v>100</v>
      </c>
      <c r="D110">
        <v>36</v>
      </c>
      <c r="E110" s="46">
        <v>35</v>
      </c>
      <c r="F110" s="49" t="s">
        <v>1640</v>
      </c>
      <c r="G110" s="48">
        <v>100</v>
      </c>
      <c r="H110" s="48">
        <v>36</v>
      </c>
      <c r="I110" s="48">
        <v>64</v>
      </c>
      <c r="J110" s="48" t="s">
        <v>1555</v>
      </c>
      <c r="K110" t="b">
        <f t="shared" si="3"/>
        <v>1</v>
      </c>
      <c r="L110" t="b">
        <f t="shared" si="3"/>
        <v>1</v>
      </c>
      <c r="M110" t="b">
        <f t="shared" si="3"/>
        <v>1</v>
      </c>
    </row>
    <row r="111" spans="1:13" ht="13.5" thickBot="1">
      <c r="A111" t="s">
        <v>1637</v>
      </c>
      <c r="B111" t="s">
        <v>1097</v>
      </c>
      <c r="C111">
        <v>100</v>
      </c>
      <c r="D111">
        <v>50</v>
      </c>
      <c r="E111" s="48">
        <v>35</v>
      </c>
      <c r="F111" s="33" t="s">
        <v>1641</v>
      </c>
      <c r="G111" s="32">
        <v>100</v>
      </c>
      <c r="H111" s="32">
        <v>50</v>
      </c>
      <c r="I111" s="32">
        <v>50</v>
      </c>
      <c r="J111" s="32"/>
      <c r="K111" t="b">
        <f t="shared" si="3"/>
        <v>1</v>
      </c>
      <c r="L111" t="b">
        <f t="shared" si="3"/>
        <v>1</v>
      </c>
      <c r="M111" t="b">
        <f t="shared" si="3"/>
        <v>1</v>
      </c>
    </row>
    <row r="112" spans="1:13" ht="13.5" thickBot="1">
      <c r="A112" t="s">
        <v>1637</v>
      </c>
      <c r="B112" t="s">
        <v>1096</v>
      </c>
      <c r="C112">
        <v>125</v>
      </c>
      <c r="D112">
        <v>58</v>
      </c>
      <c r="E112" s="32">
        <v>35</v>
      </c>
      <c r="F112" s="49" t="s">
        <v>1642</v>
      </c>
      <c r="G112" s="48">
        <v>125</v>
      </c>
      <c r="H112" s="48">
        <v>58</v>
      </c>
      <c r="I112" s="48">
        <v>53.6</v>
      </c>
      <c r="J112" s="48"/>
      <c r="K112" t="b">
        <f t="shared" si="3"/>
        <v>1</v>
      </c>
      <c r="L112" t="b">
        <f t="shared" si="3"/>
        <v>1</v>
      </c>
      <c r="M112" t="b">
        <f t="shared" si="3"/>
        <v>1</v>
      </c>
    </row>
    <row r="113" spans="1:13" ht="13.5" thickBot="1">
      <c r="A113" t="s">
        <v>1637</v>
      </c>
      <c r="B113" t="s">
        <v>1095</v>
      </c>
      <c r="C113">
        <v>125</v>
      </c>
      <c r="D113">
        <v>93</v>
      </c>
      <c r="E113" s="48">
        <v>35</v>
      </c>
      <c r="F113" s="47" t="s">
        <v>1643</v>
      </c>
      <c r="G113" s="46">
        <v>125</v>
      </c>
      <c r="H113" s="46">
        <v>93</v>
      </c>
      <c r="I113" s="46">
        <v>25.6</v>
      </c>
      <c r="J113" s="46" t="s">
        <v>1490</v>
      </c>
      <c r="K113" t="b">
        <f t="shared" si="3"/>
        <v>1</v>
      </c>
      <c r="L113" t="b">
        <f t="shared" si="3"/>
        <v>1</v>
      </c>
      <c r="M113" t="b">
        <f t="shared" si="3"/>
        <v>1</v>
      </c>
    </row>
    <row r="114" spans="1:13" ht="13.5" thickBot="1">
      <c r="A114" t="s">
        <v>1637</v>
      </c>
      <c r="B114" t="s">
        <v>984</v>
      </c>
      <c r="C114">
        <v>150</v>
      </c>
      <c r="D114">
        <v>64</v>
      </c>
      <c r="E114" s="46">
        <v>35</v>
      </c>
      <c r="F114" s="45" t="s">
        <v>1644</v>
      </c>
      <c r="G114" s="42">
        <v>150</v>
      </c>
      <c r="H114" s="42">
        <v>64</v>
      </c>
      <c r="I114" s="42">
        <v>57.33</v>
      </c>
      <c r="J114" s="42"/>
      <c r="K114">
        <f t="shared" si="3"/>
        <v>0</v>
      </c>
      <c r="L114" t="b">
        <f t="shared" si="3"/>
        <v>1</v>
      </c>
      <c r="M114" t="b">
        <f t="shared" si="3"/>
        <v>1</v>
      </c>
    </row>
    <row r="115" spans="1:13" ht="13.5" thickBot="1">
      <c r="A115" t="s">
        <v>1645</v>
      </c>
      <c r="B115" t="s">
        <v>1101</v>
      </c>
      <c r="C115">
        <v>50</v>
      </c>
      <c r="D115">
        <v>26</v>
      </c>
      <c r="E115" s="42">
        <v>35</v>
      </c>
      <c r="F115" s="33" t="s">
        <v>1646</v>
      </c>
      <c r="G115" s="32">
        <v>50</v>
      </c>
      <c r="H115" s="32">
        <v>26</v>
      </c>
      <c r="I115" s="32">
        <v>48</v>
      </c>
      <c r="J115" s="32"/>
      <c r="K115" t="b">
        <f t="shared" si="3"/>
        <v>1</v>
      </c>
      <c r="L115" t="b">
        <f t="shared" si="3"/>
        <v>1</v>
      </c>
      <c r="M115" t="b">
        <f t="shared" si="3"/>
        <v>1</v>
      </c>
    </row>
    <row r="116" spans="1:13" ht="13.5" thickBot="1">
      <c r="A116" t="s">
        <v>1645</v>
      </c>
      <c r="B116" t="s">
        <v>1108</v>
      </c>
      <c r="C116">
        <v>50</v>
      </c>
      <c r="D116">
        <v>32</v>
      </c>
      <c r="E116" s="32">
        <v>40</v>
      </c>
      <c r="F116" s="45" t="s">
        <v>1647</v>
      </c>
      <c r="G116" s="42">
        <v>50</v>
      </c>
      <c r="H116" s="42">
        <v>32</v>
      </c>
      <c r="I116" s="42">
        <v>36</v>
      </c>
      <c r="J116" s="42"/>
      <c r="K116" t="b">
        <f t="shared" si="3"/>
        <v>1</v>
      </c>
      <c r="L116" t="b">
        <f t="shared" si="3"/>
        <v>1</v>
      </c>
      <c r="M116" t="b">
        <f t="shared" si="3"/>
        <v>1</v>
      </c>
    </row>
    <row r="117" spans="1:13" ht="13.5" thickBot="1">
      <c r="A117" t="s">
        <v>1645</v>
      </c>
      <c r="B117" t="s">
        <v>1110</v>
      </c>
      <c r="C117">
        <v>50</v>
      </c>
      <c r="D117">
        <v>37</v>
      </c>
      <c r="E117" s="42">
        <v>40</v>
      </c>
      <c r="F117" s="47" t="s">
        <v>1648</v>
      </c>
      <c r="G117" s="46">
        <v>50</v>
      </c>
      <c r="H117" s="46">
        <v>37</v>
      </c>
      <c r="I117" s="46">
        <v>26</v>
      </c>
      <c r="J117" s="46" t="s">
        <v>1490</v>
      </c>
      <c r="K117" t="b">
        <f t="shared" si="3"/>
        <v>1</v>
      </c>
      <c r="L117" t="b">
        <f t="shared" si="3"/>
        <v>1</v>
      </c>
      <c r="M117" t="b">
        <f t="shared" si="3"/>
        <v>1</v>
      </c>
    </row>
    <row r="118" spans="1:13" ht="13.5" thickBot="1">
      <c r="A118" t="s">
        <v>1645</v>
      </c>
      <c r="B118" t="s">
        <v>1102</v>
      </c>
      <c r="C118">
        <v>75</v>
      </c>
      <c r="D118">
        <v>68</v>
      </c>
      <c r="E118" s="46">
        <v>40</v>
      </c>
      <c r="F118" s="45" t="s">
        <v>1649</v>
      </c>
      <c r="G118" s="42">
        <v>75</v>
      </c>
      <c r="H118" s="42">
        <v>68</v>
      </c>
      <c r="I118" s="42">
        <v>9.33</v>
      </c>
      <c r="J118" s="42" t="s">
        <v>1490</v>
      </c>
      <c r="K118" t="b">
        <f t="shared" ref="K118:M181" si="4">IF(B118=F118, TRUE, 0)</f>
        <v>1</v>
      </c>
      <c r="L118" t="b">
        <f t="shared" si="4"/>
        <v>1</v>
      </c>
      <c r="M118" t="b">
        <f t="shared" si="4"/>
        <v>1</v>
      </c>
    </row>
    <row r="119" spans="1:13" ht="13.5" thickBot="1">
      <c r="A119" t="s">
        <v>1645</v>
      </c>
      <c r="B119" t="s">
        <v>1107</v>
      </c>
      <c r="C119">
        <v>90</v>
      </c>
      <c r="D119">
        <v>35</v>
      </c>
      <c r="E119" s="42">
        <v>40</v>
      </c>
      <c r="F119" s="47" t="s">
        <v>1650</v>
      </c>
      <c r="G119" s="46">
        <v>90</v>
      </c>
      <c r="H119" s="46">
        <v>35</v>
      </c>
      <c r="I119" s="46">
        <v>61.11</v>
      </c>
      <c r="J119" s="46" t="s">
        <v>1555</v>
      </c>
      <c r="K119" t="b">
        <f t="shared" si="4"/>
        <v>1</v>
      </c>
      <c r="L119" t="b">
        <f t="shared" si="4"/>
        <v>1</v>
      </c>
      <c r="M119" t="b">
        <f t="shared" si="4"/>
        <v>1</v>
      </c>
    </row>
    <row r="120" spans="1:13" ht="13.5" thickBot="1">
      <c r="A120" t="s">
        <v>1645</v>
      </c>
      <c r="B120" t="s">
        <v>1115</v>
      </c>
      <c r="C120">
        <v>100</v>
      </c>
      <c r="D120">
        <v>44</v>
      </c>
      <c r="E120" s="46">
        <v>40</v>
      </c>
      <c r="F120" s="45" t="s">
        <v>1651</v>
      </c>
      <c r="G120" s="42">
        <v>100</v>
      </c>
      <c r="H120" s="42">
        <v>44</v>
      </c>
      <c r="I120" s="42">
        <v>56</v>
      </c>
      <c r="J120" s="42"/>
      <c r="K120" t="b">
        <f t="shared" si="4"/>
        <v>1</v>
      </c>
      <c r="L120" t="b">
        <f t="shared" si="4"/>
        <v>1</v>
      </c>
      <c r="M120" t="b">
        <f t="shared" si="4"/>
        <v>1</v>
      </c>
    </row>
    <row r="121" spans="1:13" ht="13.5" thickBot="1">
      <c r="A121" t="s">
        <v>1645</v>
      </c>
      <c r="B121" t="s">
        <v>1103</v>
      </c>
      <c r="C121">
        <v>100</v>
      </c>
      <c r="D121">
        <v>46</v>
      </c>
      <c r="E121" s="42">
        <v>40</v>
      </c>
      <c r="F121" s="47" t="s">
        <v>1652</v>
      </c>
      <c r="G121" s="46">
        <v>100</v>
      </c>
      <c r="H121" s="46">
        <v>46</v>
      </c>
      <c r="I121" s="46">
        <v>54</v>
      </c>
      <c r="J121" s="46"/>
      <c r="K121" t="b">
        <f t="shared" si="4"/>
        <v>1</v>
      </c>
      <c r="L121" t="b">
        <f t="shared" si="4"/>
        <v>1</v>
      </c>
      <c r="M121" t="b">
        <f t="shared" si="4"/>
        <v>1</v>
      </c>
    </row>
    <row r="122" spans="1:13" ht="13.5" thickBot="1">
      <c r="A122" t="s">
        <v>1645</v>
      </c>
      <c r="B122" t="s">
        <v>1100</v>
      </c>
      <c r="C122">
        <v>100</v>
      </c>
      <c r="D122">
        <v>50</v>
      </c>
      <c r="E122" s="46">
        <v>40</v>
      </c>
      <c r="F122" s="45" t="s">
        <v>1653</v>
      </c>
      <c r="G122" s="42">
        <v>100</v>
      </c>
      <c r="H122" s="42">
        <v>50</v>
      </c>
      <c r="I122" s="42">
        <v>50</v>
      </c>
      <c r="J122" s="42"/>
      <c r="K122" t="b">
        <f t="shared" si="4"/>
        <v>1</v>
      </c>
      <c r="L122" t="b">
        <f t="shared" si="4"/>
        <v>1</v>
      </c>
      <c r="M122" t="b">
        <f t="shared" si="4"/>
        <v>1</v>
      </c>
    </row>
    <row r="123" spans="1:13" ht="13.5" thickBot="1">
      <c r="A123" t="s">
        <v>1645</v>
      </c>
      <c r="B123" t="s">
        <v>1106</v>
      </c>
      <c r="C123">
        <v>100</v>
      </c>
      <c r="D123">
        <v>50</v>
      </c>
      <c r="E123" s="42">
        <v>40</v>
      </c>
      <c r="F123" s="33" t="s">
        <v>1654</v>
      </c>
      <c r="G123" s="32">
        <v>100</v>
      </c>
      <c r="H123" s="32">
        <v>50</v>
      </c>
      <c r="I123" s="32">
        <v>50</v>
      </c>
      <c r="J123" s="32"/>
      <c r="K123" t="b">
        <f t="shared" si="4"/>
        <v>1</v>
      </c>
      <c r="L123" t="b">
        <f t="shared" si="4"/>
        <v>1</v>
      </c>
      <c r="M123" t="b">
        <f t="shared" si="4"/>
        <v>1</v>
      </c>
    </row>
    <row r="124" spans="1:13" ht="13.5" thickBot="1">
      <c r="A124" t="s">
        <v>1645</v>
      </c>
      <c r="B124" t="s">
        <v>1098</v>
      </c>
      <c r="C124">
        <v>100</v>
      </c>
      <c r="D124">
        <v>56</v>
      </c>
      <c r="E124" s="32">
        <v>40</v>
      </c>
      <c r="F124" s="49" t="s">
        <v>1655</v>
      </c>
      <c r="G124" s="48">
        <v>100</v>
      </c>
      <c r="H124" s="48">
        <v>56</v>
      </c>
      <c r="I124" s="48">
        <v>44</v>
      </c>
      <c r="J124" s="48"/>
      <c r="K124" t="b">
        <f t="shared" si="4"/>
        <v>1</v>
      </c>
      <c r="L124" t="b">
        <f t="shared" si="4"/>
        <v>1</v>
      </c>
      <c r="M124" t="b">
        <f t="shared" si="4"/>
        <v>1</v>
      </c>
    </row>
    <row r="125" spans="1:13" ht="13.5" thickBot="1">
      <c r="A125" t="s">
        <v>1645</v>
      </c>
      <c r="B125" t="s">
        <v>1105</v>
      </c>
      <c r="C125">
        <v>100</v>
      </c>
      <c r="D125">
        <v>80</v>
      </c>
      <c r="E125" s="48">
        <v>40</v>
      </c>
      <c r="F125" s="33" t="s">
        <v>1656</v>
      </c>
      <c r="G125" s="32">
        <v>100</v>
      </c>
      <c r="H125" s="32">
        <v>80</v>
      </c>
      <c r="I125" s="32">
        <v>20</v>
      </c>
      <c r="J125" s="32" t="s">
        <v>1490</v>
      </c>
      <c r="K125" t="b">
        <f t="shared" si="4"/>
        <v>1</v>
      </c>
      <c r="L125" t="b">
        <f t="shared" si="4"/>
        <v>1</v>
      </c>
      <c r="M125" t="b">
        <f t="shared" si="4"/>
        <v>1</v>
      </c>
    </row>
    <row r="126" spans="1:13" ht="13.5" thickBot="1">
      <c r="A126" t="s">
        <v>1645</v>
      </c>
      <c r="B126" t="s">
        <v>985</v>
      </c>
      <c r="C126">
        <v>120</v>
      </c>
      <c r="D126">
        <v>56</v>
      </c>
      <c r="E126" s="32">
        <v>40</v>
      </c>
      <c r="F126" s="49" t="s">
        <v>1657</v>
      </c>
      <c r="G126" s="48">
        <v>120</v>
      </c>
      <c r="H126" s="48">
        <v>56</v>
      </c>
      <c r="I126" s="48">
        <v>53.33</v>
      </c>
      <c r="J126" s="48"/>
      <c r="K126">
        <f t="shared" si="4"/>
        <v>0</v>
      </c>
      <c r="L126" t="b">
        <f t="shared" si="4"/>
        <v>1</v>
      </c>
      <c r="M126" t="b">
        <f t="shared" si="4"/>
        <v>1</v>
      </c>
    </row>
    <row r="127" spans="1:13" ht="13.5" thickBot="1">
      <c r="A127" t="s">
        <v>1645</v>
      </c>
      <c r="B127" t="s">
        <v>1109</v>
      </c>
      <c r="C127">
        <v>120</v>
      </c>
      <c r="D127">
        <v>56</v>
      </c>
      <c r="E127" s="48">
        <v>40</v>
      </c>
      <c r="F127" s="33" t="s">
        <v>1658</v>
      </c>
      <c r="G127" s="32">
        <v>120</v>
      </c>
      <c r="H127" s="32">
        <v>56</v>
      </c>
      <c r="I127" s="32">
        <v>53.33</v>
      </c>
      <c r="J127" s="32"/>
      <c r="K127" t="b">
        <f t="shared" si="4"/>
        <v>1</v>
      </c>
      <c r="L127" t="b">
        <f t="shared" si="4"/>
        <v>1</v>
      </c>
      <c r="M127" t="b">
        <f t="shared" si="4"/>
        <v>1</v>
      </c>
    </row>
    <row r="128" spans="1:13" ht="13.5" thickBot="1">
      <c r="A128" t="s">
        <v>1645</v>
      </c>
      <c r="B128" t="s">
        <v>986</v>
      </c>
      <c r="C128">
        <v>120</v>
      </c>
      <c r="D128">
        <v>60</v>
      </c>
      <c r="E128" s="32">
        <v>40</v>
      </c>
      <c r="F128" s="49" t="s">
        <v>1659</v>
      </c>
      <c r="G128" s="48">
        <v>120</v>
      </c>
      <c r="H128" s="48">
        <v>60</v>
      </c>
      <c r="I128" s="48">
        <v>50</v>
      </c>
      <c r="J128" s="48"/>
      <c r="K128">
        <f t="shared" si="4"/>
        <v>0</v>
      </c>
      <c r="L128" t="b">
        <f t="shared" si="4"/>
        <v>1</v>
      </c>
      <c r="M128" t="b">
        <f t="shared" si="4"/>
        <v>1</v>
      </c>
    </row>
    <row r="129" spans="1:13" ht="13.5" thickBot="1">
      <c r="A129" t="s">
        <v>1645</v>
      </c>
      <c r="B129" t="s">
        <v>1099</v>
      </c>
      <c r="C129">
        <v>125</v>
      </c>
      <c r="D129">
        <v>59</v>
      </c>
      <c r="E129" s="48">
        <v>40</v>
      </c>
      <c r="F129" s="47" t="s">
        <v>1660</v>
      </c>
      <c r="G129" s="46">
        <v>125</v>
      </c>
      <c r="H129" s="46">
        <v>59</v>
      </c>
      <c r="I129" s="46">
        <v>52.8</v>
      </c>
      <c r="J129" s="46"/>
      <c r="K129" t="b">
        <f t="shared" si="4"/>
        <v>1</v>
      </c>
      <c r="L129" t="b">
        <f t="shared" si="4"/>
        <v>1</v>
      </c>
      <c r="M129" t="b">
        <f t="shared" si="4"/>
        <v>1</v>
      </c>
    </row>
    <row r="130" spans="1:13" ht="13.5" thickBot="1">
      <c r="A130" t="s">
        <v>1645</v>
      </c>
      <c r="B130" t="s">
        <v>1112</v>
      </c>
      <c r="C130">
        <v>125</v>
      </c>
      <c r="D130">
        <v>107</v>
      </c>
      <c r="E130" s="46">
        <v>40</v>
      </c>
      <c r="F130" s="49" t="s">
        <v>1661</v>
      </c>
      <c r="G130" s="48">
        <v>125</v>
      </c>
      <c r="H130" s="48">
        <v>107</v>
      </c>
      <c r="I130" s="48">
        <v>14.4</v>
      </c>
      <c r="J130" s="48" t="s">
        <v>1490</v>
      </c>
      <c r="K130" t="b">
        <f t="shared" si="4"/>
        <v>1</v>
      </c>
      <c r="L130" t="b">
        <f t="shared" si="4"/>
        <v>1</v>
      </c>
      <c r="M130" t="b">
        <f t="shared" si="4"/>
        <v>1</v>
      </c>
    </row>
    <row r="131" spans="1:13" ht="13.5" thickBot="1">
      <c r="A131" t="s">
        <v>1645</v>
      </c>
      <c r="B131" t="s">
        <v>1116</v>
      </c>
      <c r="C131">
        <v>150</v>
      </c>
      <c r="D131">
        <v>57</v>
      </c>
      <c r="E131" s="48">
        <v>40</v>
      </c>
      <c r="F131" s="33" t="s">
        <v>1662</v>
      </c>
      <c r="G131" s="32">
        <v>150</v>
      </c>
      <c r="H131" s="32">
        <v>57</v>
      </c>
      <c r="I131" s="32">
        <v>62</v>
      </c>
      <c r="J131" s="32" t="s">
        <v>1555</v>
      </c>
      <c r="K131" t="b">
        <f t="shared" si="4"/>
        <v>1</v>
      </c>
      <c r="L131" t="b">
        <f t="shared" si="4"/>
        <v>1</v>
      </c>
      <c r="M131" t="b">
        <f t="shared" si="4"/>
        <v>1</v>
      </c>
    </row>
    <row r="132" spans="1:13" ht="13.5" thickBot="1">
      <c r="A132" t="s">
        <v>1645</v>
      </c>
      <c r="B132" t="s">
        <v>1104</v>
      </c>
      <c r="C132">
        <v>150</v>
      </c>
      <c r="D132">
        <v>70</v>
      </c>
      <c r="E132" s="32">
        <v>40</v>
      </c>
      <c r="F132" s="45" t="s">
        <v>1663</v>
      </c>
      <c r="G132" s="42">
        <v>150</v>
      </c>
      <c r="H132" s="42">
        <v>70</v>
      </c>
      <c r="I132" s="42">
        <v>53.33</v>
      </c>
      <c r="J132" s="42"/>
      <c r="K132" t="b">
        <f t="shared" si="4"/>
        <v>1</v>
      </c>
      <c r="L132" t="b">
        <f t="shared" si="4"/>
        <v>1</v>
      </c>
      <c r="M132" t="b">
        <f t="shared" si="4"/>
        <v>1</v>
      </c>
    </row>
    <row r="133" spans="1:13" ht="13.5" thickBot="1">
      <c r="A133" t="s">
        <v>1645</v>
      </c>
      <c r="B133" t="s">
        <v>1111</v>
      </c>
      <c r="C133">
        <v>150</v>
      </c>
      <c r="D133">
        <v>72</v>
      </c>
      <c r="E133" s="42">
        <v>40</v>
      </c>
      <c r="F133" s="47" t="s">
        <v>1664</v>
      </c>
      <c r="G133" s="46">
        <v>150</v>
      </c>
      <c r="H133" s="46">
        <v>72</v>
      </c>
      <c r="I133" s="46">
        <v>52</v>
      </c>
      <c r="J133" s="46"/>
      <c r="K133" t="b">
        <f t="shared" si="4"/>
        <v>1</v>
      </c>
      <c r="L133" t="b">
        <f t="shared" si="4"/>
        <v>1</v>
      </c>
      <c r="M133" t="b">
        <f t="shared" si="4"/>
        <v>1</v>
      </c>
    </row>
    <row r="134" spans="1:13" ht="13.5" thickBot="1">
      <c r="A134" t="s">
        <v>1645</v>
      </c>
      <c r="B134" t="s">
        <v>1113</v>
      </c>
      <c r="C134">
        <v>180</v>
      </c>
      <c r="D134">
        <v>85</v>
      </c>
      <c r="E134" s="46">
        <v>40</v>
      </c>
      <c r="F134" s="45" t="s">
        <v>1665</v>
      </c>
      <c r="G134" s="42">
        <v>180</v>
      </c>
      <c r="H134" s="42">
        <v>85</v>
      </c>
      <c r="I134" s="42">
        <v>52.78</v>
      </c>
      <c r="J134" s="42"/>
      <c r="K134" t="b">
        <f t="shared" si="4"/>
        <v>1</v>
      </c>
      <c r="L134" t="b">
        <f t="shared" si="4"/>
        <v>1</v>
      </c>
      <c r="M134" t="b">
        <f t="shared" si="4"/>
        <v>1</v>
      </c>
    </row>
    <row r="135" spans="1:13" ht="13.5" thickBot="1">
      <c r="A135" t="s">
        <v>1645</v>
      </c>
      <c r="B135" t="s">
        <v>1114</v>
      </c>
      <c r="C135">
        <v>180</v>
      </c>
      <c r="D135">
        <v>90</v>
      </c>
      <c r="E135" s="42">
        <v>40</v>
      </c>
      <c r="F135" s="47" t="s">
        <v>1666</v>
      </c>
      <c r="G135" s="46">
        <v>180</v>
      </c>
      <c r="H135" s="46">
        <v>90</v>
      </c>
      <c r="I135" s="46">
        <v>50</v>
      </c>
      <c r="J135" s="46"/>
      <c r="K135" t="b">
        <f t="shared" si="4"/>
        <v>1</v>
      </c>
      <c r="L135" t="b">
        <f t="shared" si="4"/>
        <v>1</v>
      </c>
      <c r="M135" t="b">
        <f t="shared" si="4"/>
        <v>1</v>
      </c>
    </row>
    <row r="136" spans="1:13" ht="13.5" thickBot="1">
      <c r="A136" t="s">
        <v>1667</v>
      </c>
      <c r="B136" t="s">
        <v>1117</v>
      </c>
      <c r="C136">
        <v>25</v>
      </c>
      <c r="D136">
        <v>13</v>
      </c>
      <c r="E136" s="46">
        <v>40</v>
      </c>
      <c r="F136" s="45" t="s">
        <v>1668</v>
      </c>
      <c r="G136" s="42">
        <v>25</v>
      </c>
      <c r="H136" s="42">
        <v>13</v>
      </c>
      <c r="I136" s="42">
        <v>48</v>
      </c>
      <c r="J136" s="42"/>
      <c r="K136" t="b">
        <f t="shared" si="4"/>
        <v>1</v>
      </c>
      <c r="L136" t="b">
        <f t="shared" si="4"/>
        <v>1</v>
      </c>
      <c r="M136" t="b">
        <f t="shared" si="4"/>
        <v>1</v>
      </c>
    </row>
    <row r="137" spans="1:13" ht="13.5" thickBot="1">
      <c r="A137" t="s">
        <v>1667</v>
      </c>
      <c r="B137" t="s">
        <v>1119</v>
      </c>
      <c r="C137">
        <v>60</v>
      </c>
      <c r="D137">
        <v>19</v>
      </c>
      <c r="E137" s="42">
        <v>41</v>
      </c>
      <c r="F137" s="47" t="s">
        <v>1669</v>
      </c>
      <c r="G137" s="46">
        <v>60</v>
      </c>
      <c r="H137" s="46">
        <v>19</v>
      </c>
      <c r="I137" s="46">
        <v>68.33</v>
      </c>
      <c r="J137" s="46" t="s">
        <v>1555</v>
      </c>
      <c r="K137" t="b">
        <f t="shared" si="4"/>
        <v>1</v>
      </c>
      <c r="L137" t="b">
        <f t="shared" si="4"/>
        <v>1</v>
      </c>
      <c r="M137" t="b">
        <f t="shared" si="4"/>
        <v>1</v>
      </c>
    </row>
    <row r="138" spans="1:13" ht="13.5" thickBot="1">
      <c r="A138" t="s">
        <v>1667</v>
      </c>
      <c r="B138" t="s">
        <v>1122</v>
      </c>
      <c r="C138">
        <v>75</v>
      </c>
      <c r="D138">
        <v>70</v>
      </c>
      <c r="E138" s="46">
        <v>41</v>
      </c>
      <c r="F138" s="49" t="s">
        <v>1670</v>
      </c>
      <c r="G138" s="48">
        <v>75</v>
      </c>
      <c r="H138" s="48">
        <v>70</v>
      </c>
      <c r="I138" s="48">
        <v>6.67</v>
      </c>
      <c r="J138" s="48" t="s">
        <v>1490</v>
      </c>
      <c r="K138" t="b">
        <f t="shared" si="4"/>
        <v>1</v>
      </c>
      <c r="L138" t="b">
        <f t="shared" si="4"/>
        <v>1</v>
      </c>
      <c r="M138" t="b">
        <f t="shared" si="4"/>
        <v>1</v>
      </c>
    </row>
    <row r="139" spans="1:13" ht="13.5" thickBot="1">
      <c r="A139" t="s">
        <v>1667</v>
      </c>
      <c r="B139" t="s">
        <v>1120</v>
      </c>
      <c r="C139">
        <v>90</v>
      </c>
      <c r="D139">
        <v>42</v>
      </c>
      <c r="E139" s="48">
        <v>41</v>
      </c>
      <c r="F139" s="33" t="s">
        <v>1671</v>
      </c>
      <c r="G139" s="32">
        <v>90</v>
      </c>
      <c r="H139" s="32">
        <v>42</v>
      </c>
      <c r="I139" s="32">
        <v>53.33</v>
      </c>
      <c r="J139" s="32"/>
      <c r="K139" t="b">
        <f t="shared" si="4"/>
        <v>1</v>
      </c>
      <c r="L139" t="b">
        <f t="shared" si="4"/>
        <v>1</v>
      </c>
      <c r="M139" t="b">
        <f t="shared" si="4"/>
        <v>1</v>
      </c>
    </row>
    <row r="140" spans="1:13" ht="13.5" thickBot="1">
      <c r="A140" t="s">
        <v>1667</v>
      </c>
      <c r="B140" t="s">
        <v>1127</v>
      </c>
      <c r="C140">
        <v>100</v>
      </c>
      <c r="D140">
        <v>42</v>
      </c>
      <c r="E140" s="32">
        <v>41</v>
      </c>
      <c r="F140" s="49" t="s">
        <v>1672</v>
      </c>
      <c r="G140" s="48">
        <v>100</v>
      </c>
      <c r="H140" s="48">
        <v>42</v>
      </c>
      <c r="I140" s="48">
        <v>58</v>
      </c>
      <c r="J140" s="48"/>
      <c r="K140" t="b">
        <f t="shared" si="4"/>
        <v>1</v>
      </c>
      <c r="L140" t="b">
        <f t="shared" si="4"/>
        <v>1</v>
      </c>
      <c r="M140" t="b">
        <f t="shared" si="4"/>
        <v>1</v>
      </c>
    </row>
    <row r="141" spans="1:13" ht="13.5" thickBot="1">
      <c r="A141" t="s">
        <v>1667</v>
      </c>
      <c r="B141" t="s">
        <v>1118</v>
      </c>
      <c r="C141">
        <v>100</v>
      </c>
      <c r="D141">
        <v>43</v>
      </c>
      <c r="E141" s="48">
        <v>41</v>
      </c>
      <c r="F141" s="33" t="s">
        <v>1673</v>
      </c>
      <c r="G141" s="32">
        <v>100</v>
      </c>
      <c r="H141" s="32">
        <v>43</v>
      </c>
      <c r="I141" s="32">
        <v>57</v>
      </c>
      <c r="J141" s="32"/>
      <c r="K141" t="b">
        <f t="shared" si="4"/>
        <v>1</v>
      </c>
      <c r="L141" t="b">
        <f t="shared" si="4"/>
        <v>1</v>
      </c>
      <c r="M141" t="b">
        <f t="shared" si="4"/>
        <v>1</v>
      </c>
    </row>
    <row r="142" spans="1:13" ht="13.5" thickBot="1">
      <c r="A142" t="s">
        <v>1667</v>
      </c>
      <c r="B142" t="s">
        <v>1124</v>
      </c>
      <c r="C142">
        <v>100</v>
      </c>
      <c r="D142">
        <v>46</v>
      </c>
      <c r="E142" s="32">
        <v>41</v>
      </c>
      <c r="F142" s="49" t="s">
        <v>1674</v>
      </c>
      <c r="G142" s="48">
        <v>100</v>
      </c>
      <c r="H142" s="48">
        <v>46</v>
      </c>
      <c r="I142" s="48">
        <v>54</v>
      </c>
      <c r="J142" s="48"/>
      <c r="K142" t="b">
        <f t="shared" si="4"/>
        <v>1</v>
      </c>
      <c r="L142" t="b">
        <f t="shared" si="4"/>
        <v>1</v>
      </c>
      <c r="M142" t="b">
        <f t="shared" si="4"/>
        <v>1</v>
      </c>
    </row>
    <row r="143" spans="1:13" ht="13.5" thickBot="1">
      <c r="A143" t="s">
        <v>1667</v>
      </c>
      <c r="B143" t="s">
        <v>1675</v>
      </c>
      <c r="C143">
        <v>120</v>
      </c>
      <c r="D143">
        <v>49</v>
      </c>
      <c r="E143" s="48">
        <v>41</v>
      </c>
      <c r="F143" s="33" t="s">
        <v>1676</v>
      </c>
      <c r="G143" s="32">
        <v>120</v>
      </c>
      <c r="H143" s="32">
        <v>49</v>
      </c>
      <c r="I143" s="32">
        <v>59.17</v>
      </c>
      <c r="J143" s="32"/>
      <c r="K143" t="b">
        <f t="shared" si="4"/>
        <v>1</v>
      </c>
      <c r="L143" t="b">
        <f t="shared" si="4"/>
        <v>1</v>
      </c>
      <c r="M143" t="b">
        <f t="shared" si="4"/>
        <v>1</v>
      </c>
    </row>
    <row r="144" spans="1:13" ht="13.5" thickBot="1">
      <c r="A144" t="s">
        <v>1667</v>
      </c>
      <c r="B144" t="s">
        <v>1125</v>
      </c>
      <c r="C144">
        <v>120</v>
      </c>
      <c r="D144">
        <v>56</v>
      </c>
      <c r="E144" s="32">
        <v>41</v>
      </c>
      <c r="F144" s="45" t="s">
        <v>1677</v>
      </c>
      <c r="G144" s="42">
        <v>120</v>
      </c>
      <c r="H144" s="42">
        <v>56</v>
      </c>
      <c r="I144" s="42">
        <v>53.33</v>
      </c>
      <c r="J144" s="42"/>
      <c r="K144" t="b">
        <f t="shared" si="4"/>
        <v>1</v>
      </c>
      <c r="L144" t="b">
        <f t="shared" si="4"/>
        <v>1</v>
      </c>
      <c r="M144" t="b">
        <f t="shared" si="4"/>
        <v>1</v>
      </c>
    </row>
    <row r="145" spans="1:13" ht="13.5" thickBot="1">
      <c r="A145" t="s">
        <v>1667</v>
      </c>
      <c r="B145" t="s">
        <v>1123</v>
      </c>
      <c r="C145">
        <v>150</v>
      </c>
      <c r="D145">
        <v>72</v>
      </c>
      <c r="E145" s="42">
        <v>41</v>
      </c>
      <c r="F145" s="47" t="s">
        <v>1678</v>
      </c>
      <c r="G145" s="46">
        <v>150</v>
      </c>
      <c r="H145" s="46">
        <v>72</v>
      </c>
      <c r="I145" s="46">
        <v>52</v>
      </c>
      <c r="J145" s="46"/>
      <c r="K145" t="b">
        <f t="shared" si="4"/>
        <v>1</v>
      </c>
      <c r="L145" t="b">
        <f t="shared" si="4"/>
        <v>1</v>
      </c>
      <c r="M145" t="b">
        <f t="shared" si="4"/>
        <v>1</v>
      </c>
    </row>
    <row r="146" spans="1:13" ht="13.5" thickBot="1">
      <c r="A146" t="s">
        <v>1667</v>
      </c>
      <c r="B146" t="s">
        <v>1121</v>
      </c>
      <c r="C146">
        <v>180</v>
      </c>
      <c r="D146">
        <v>84</v>
      </c>
      <c r="E146" s="46">
        <v>41</v>
      </c>
      <c r="F146" s="49" t="s">
        <v>1679</v>
      </c>
      <c r="G146" s="48">
        <v>180</v>
      </c>
      <c r="H146" s="48">
        <v>84</v>
      </c>
      <c r="I146" s="48">
        <v>53.33</v>
      </c>
      <c r="J146" s="48"/>
      <c r="K146" t="b">
        <f t="shared" si="4"/>
        <v>1</v>
      </c>
      <c r="L146" t="b">
        <f t="shared" si="4"/>
        <v>1</v>
      </c>
      <c r="M146" t="b">
        <f t="shared" si="4"/>
        <v>1</v>
      </c>
    </row>
    <row r="147" spans="1:13" ht="13.5" thickBot="1">
      <c r="A147" t="s">
        <v>1680</v>
      </c>
      <c r="B147" t="s">
        <v>1137</v>
      </c>
      <c r="C147">
        <v>100</v>
      </c>
      <c r="D147">
        <v>46</v>
      </c>
      <c r="E147" s="48">
        <v>41</v>
      </c>
      <c r="F147" s="33" t="s">
        <v>1681</v>
      </c>
      <c r="G147" s="32">
        <v>100</v>
      </c>
      <c r="H147" s="32">
        <v>46</v>
      </c>
      <c r="I147" s="32">
        <v>54</v>
      </c>
      <c r="J147" s="32"/>
      <c r="K147" t="b">
        <f t="shared" si="4"/>
        <v>1</v>
      </c>
      <c r="L147" t="b">
        <f t="shared" si="4"/>
        <v>1</v>
      </c>
      <c r="M147" t="b">
        <f t="shared" si="4"/>
        <v>1</v>
      </c>
    </row>
    <row r="148" spans="1:13" ht="13.5" thickBot="1">
      <c r="A148" t="s">
        <v>1680</v>
      </c>
      <c r="B148" t="s">
        <v>1131</v>
      </c>
      <c r="C148">
        <v>100</v>
      </c>
      <c r="D148">
        <v>47</v>
      </c>
      <c r="E148" s="32">
        <v>43</v>
      </c>
      <c r="F148" s="49" t="s">
        <v>1682</v>
      </c>
      <c r="G148" s="48">
        <v>100</v>
      </c>
      <c r="H148" s="48">
        <v>47</v>
      </c>
      <c r="I148" s="48">
        <v>53</v>
      </c>
      <c r="J148" s="48"/>
      <c r="K148" t="b">
        <f t="shared" si="4"/>
        <v>1</v>
      </c>
      <c r="L148" t="b">
        <f t="shared" si="4"/>
        <v>1</v>
      </c>
      <c r="M148" t="b">
        <f t="shared" si="4"/>
        <v>1</v>
      </c>
    </row>
    <row r="149" spans="1:13" ht="13.5" thickBot="1">
      <c r="A149" t="s">
        <v>1680</v>
      </c>
      <c r="B149" t="s">
        <v>1136</v>
      </c>
      <c r="C149">
        <v>100</v>
      </c>
      <c r="D149">
        <v>50</v>
      </c>
      <c r="E149" s="48">
        <v>43</v>
      </c>
      <c r="F149" s="33" t="s">
        <v>1683</v>
      </c>
      <c r="G149" s="32">
        <v>100</v>
      </c>
      <c r="H149" s="32">
        <v>50</v>
      </c>
      <c r="I149" s="32">
        <v>50</v>
      </c>
      <c r="J149" s="32"/>
      <c r="K149" t="b">
        <f t="shared" si="4"/>
        <v>1</v>
      </c>
      <c r="L149" t="b">
        <f t="shared" si="4"/>
        <v>1</v>
      </c>
      <c r="M149" t="b">
        <f t="shared" si="4"/>
        <v>1</v>
      </c>
    </row>
    <row r="150" spans="1:13" ht="13.5" thickBot="1">
      <c r="A150" t="s">
        <v>1680</v>
      </c>
      <c r="B150" t="s">
        <v>1138</v>
      </c>
      <c r="C150">
        <v>100</v>
      </c>
      <c r="D150">
        <v>58</v>
      </c>
      <c r="E150" s="32">
        <v>43</v>
      </c>
      <c r="F150" s="49" t="s">
        <v>1684</v>
      </c>
      <c r="G150" s="48">
        <v>100</v>
      </c>
      <c r="H150" s="48">
        <v>58</v>
      </c>
      <c r="I150" s="48">
        <v>42</v>
      </c>
      <c r="J150" s="48"/>
      <c r="K150" t="b">
        <f t="shared" si="4"/>
        <v>1</v>
      </c>
      <c r="L150" t="b">
        <f t="shared" si="4"/>
        <v>1</v>
      </c>
      <c r="M150" t="b">
        <f t="shared" si="4"/>
        <v>1</v>
      </c>
    </row>
    <row r="151" spans="1:13" ht="13.5" thickBot="1">
      <c r="A151" t="s">
        <v>1680</v>
      </c>
      <c r="B151" t="s">
        <v>1128</v>
      </c>
      <c r="C151">
        <v>100</v>
      </c>
      <c r="D151">
        <v>80</v>
      </c>
      <c r="E151" s="48">
        <v>43</v>
      </c>
      <c r="F151" s="33" t="s">
        <v>1685</v>
      </c>
      <c r="G151" s="32">
        <v>100</v>
      </c>
      <c r="H151" s="32">
        <v>80</v>
      </c>
      <c r="I151" s="32">
        <v>20</v>
      </c>
      <c r="J151" s="32" t="s">
        <v>1490</v>
      </c>
      <c r="K151" t="b">
        <f t="shared" si="4"/>
        <v>1</v>
      </c>
      <c r="L151" t="b">
        <f t="shared" si="4"/>
        <v>1</v>
      </c>
      <c r="M151" t="b">
        <f t="shared" si="4"/>
        <v>1</v>
      </c>
    </row>
    <row r="152" spans="1:13" ht="13.5" thickBot="1">
      <c r="A152" t="s">
        <v>1680</v>
      </c>
      <c r="B152" t="s">
        <v>1135</v>
      </c>
      <c r="C152">
        <v>100</v>
      </c>
      <c r="D152">
        <v>85</v>
      </c>
      <c r="E152" s="32">
        <v>43</v>
      </c>
      <c r="F152" s="49" t="s">
        <v>1686</v>
      </c>
      <c r="G152" s="48">
        <v>100</v>
      </c>
      <c r="H152" s="48">
        <v>85</v>
      </c>
      <c r="I152" s="48">
        <v>15</v>
      </c>
      <c r="J152" s="48" t="s">
        <v>1490</v>
      </c>
      <c r="K152" t="b">
        <f t="shared" si="4"/>
        <v>1</v>
      </c>
      <c r="L152" t="b">
        <f t="shared" si="4"/>
        <v>1</v>
      </c>
      <c r="M152" t="b">
        <f t="shared" si="4"/>
        <v>1</v>
      </c>
    </row>
    <row r="153" spans="1:13" ht="13.5" thickBot="1">
      <c r="A153" t="s">
        <v>1680</v>
      </c>
      <c r="B153" t="s">
        <v>1129</v>
      </c>
      <c r="C153">
        <v>100</v>
      </c>
      <c r="D153">
        <v>91</v>
      </c>
      <c r="E153" s="48">
        <v>43</v>
      </c>
      <c r="F153" s="33" t="s">
        <v>1687</v>
      </c>
      <c r="G153" s="32">
        <v>100</v>
      </c>
      <c r="H153" s="32">
        <v>91</v>
      </c>
      <c r="I153" s="32">
        <v>9</v>
      </c>
      <c r="J153" s="32" t="s">
        <v>1490</v>
      </c>
      <c r="K153" t="b">
        <f t="shared" si="4"/>
        <v>1</v>
      </c>
      <c r="L153" t="b">
        <f t="shared" si="4"/>
        <v>1</v>
      </c>
      <c r="M153" t="b">
        <f t="shared" si="4"/>
        <v>1</v>
      </c>
    </row>
    <row r="154" spans="1:13" ht="13.5" thickBot="1">
      <c r="A154" t="s">
        <v>1680</v>
      </c>
      <c r="B154" t="s">
        <v>1132</v>
      </c>
      <c r="C154">
        <v>100</v>
      </c>
      <c r="D154">
        <v>96</v>
      </c>
      <c r="E154" s="32">
        <v>43</v>
      </c>
      <c r="F154" s="49" t="s">
        <v>1688</v>
      </c>
      <c r="G154" s="48">
        <v>100</v>
      </c>
      <c r="H154" s="48">
        <v>96</v>
      </c>
      <c r="I154" s="48">
        <v>4</v>
      </c>
      <c r="J154" s="48" t="s">
        <v>1490</v>
      </c>
      <c r="K154" t="b">
        <f t="shared" si="4"/>
        <v>1</v>
      </c>
      <c r="L154" t="b">
        <f t="shared" si="4"/>
        <v>1</v>
      </c>
      <c r="M154" t="b">
        <f t="shared" si="4"/>
        <v>1</v>
      </c>
    </row>
    <row r="155" spans="1:13" ht="13.5" thickBot="1">
      <c r="A155" t="s">
        <v>1680</v>
      </c>
      <c r="B155" t="s">
        <v>1130</v>
      </c>
      <c r="C155">
        <v>100</v>
      </c>
      <c r="D155">
        <v>99</v>
      </c>
      <c r="E155" s="48">
        <v>43</v>
      </c>
      <c r="F155" s="33" t="s">
        <v>1689</v>
      </c>
      <c r="G155" s="32">
        <v>100</v>
      </c>
      <c r="H155" s="32">
        <v>99</v>
      </c>
      <c r="I155" s="32">
        <v>1</v>
      </c>
      <c r="J155" s="32" t="s">
        <v>1490</v>
      </c>
      <c r="K155" t="b">
        <f t="shared" si="4"/>
        <v>1</v>
      </c>
      <c r="L155" t="b">
        <f t="shared" si="4"/>
        <v>1</v>
      </c>
      <c r="M155" t="b">
        <f t="shared" si="4"/>
        <v>1</v>
      </c>
    </row>
    <row r="156" spans="1:13" ht="13.5" thickBot="1">
      <c r="A156" t="s">
        <v>1680</v>
      </c>
      <c r="B156" t="s">
        <v>1134</v>
      </c>
      <c r="C156">
        <v>100</v>
      </c>
      <c r="D156">
        <v>99</v>
      </c>
      <c r="E156" s="32">
        <v>43</v>
      </c>
      <c r="F156" s="49" t="s">
        <v>1690</v>
      </c>
      <c r="G156" s="48">
        <v>100</v>
      </c>
      <c r="H156" s="48">
        <v>99</v>
      </c>
      <c r="I156" s="48">
        <v>1</v>
      </c>
      <c r="J156" s="48" t="s">
        <v>1490</v>
      </c>
      <c r="K156" t="b">
        <f t="shared" si="4"/>
        <v>1</v>
      </c>
      <c r="L156" t="b">
        <f t="shared" si="4"/>
        <v>1</v>
      </c>
      <c r="M156" t="b">
        <f t="shared" si="4"/>
        <v>1</v>
      </c>
    </row>
    <row r="157" spans="1:13" ht="13.5" thickBot="1">
      <c r="A157" t="s">
        <v>1680</v>
      </c>
      <c r="B157" t="s">
        <v>1133</v>
      </c>
      <c r="C157">
        <v>120</v>
      </c>
      <c r="D157">
        <v>60</v>
      </c>
      <c r="E157" s="48">
        <v>43</v>
      </c>
      <c r="F157" s="47" t="s">
        <v>1691</v>
      </c>
      <c r="G157" s="46">
        <v>120</v>
      </c>
      <c r="H157" s="46">
        <v>60</v>
      </c>
      <c r="I157" s="46">
        <v>50</v>
      </c>
      <c r="J157" s="46"/>
      <c r="K157" t="b">
        <f t="shared" si="4"/>
        <v>1</v>
      </c>
      <c r="L157" t="b">
        <f t="shared" si="4"/>
        <v>1</v>
      </c>
      <c r="M157" t="b">
        <f t="shared" si="4"/>
        <v>1</v>
      </c>
    </row>
    <row r="158" spans="1:13" ht="13.5" thickBot="1">
      <c r="A158" t="s">
        <v>1692</v>
      </c>
      <c r="B158" t="s">
        <v>1139</v>
      </c>
      <c r="C158">
        <v>50</v>
      </c>
      <c r="D158">
        <v>38</v>
      </c>
      <c r="E158" s="42">
        <v>43</v>
      </c>
      <c r="F158" s="47" t="s">
        <v>1693</v>
      </c>
      <c r="G158" s="46">
        <v>50</v>
      </c>
      <c r="H158" s="46">
        <v>38</v>
      </c>
      <c r="I158" s="46">
        <v>24</v>
      </c>
      <c r="J158" s="46" t="s">
        <v>1490</v>
      </c>
      <c r="K158" t="b">
        <f t="shared" si="4"/>
        <v>1</v>
      </c>
      <c r="L158" t="b">
        <f t="shared" si="4"/>
        <v>1</v>
      </c>
      <c r="M158" t="b">
        <f t="shared" si="4"/>
        <v>1</v>
      </c>
    </row>
    <row r="159" spans="1:13" ht="13.5" thickBot="1">
      <c r="A159" t="s">
        <v>1692</v>
      </c>
      <c r="B159" t="s">
        <v>1141</v>
      </c>
      <c r="C159">
        <v>75</v>
      </c>
      <c r="D159">
        <v>34</v>
      </c>
      <c r="E159" s="46">
        <v>45</v>
      </c>
      <c r="F159" s="49" t="s">
        <v>1694</v>
      </c>
      <c r="G159" s="48">
        <v>75</v>
      </c>
      <c r="H159" s="48">
        <v>34</v>
      </c>
      <c r="I159" s="48">
        <v>54.67</v>
      </c>
      <c r="J159" s="48"/>
      <c r="K159" t="b">
        <f t="shared" si="4"/>
        <v>1</v>
      </c>
      <c r="L159" t="b">
        <f t="shared" si="4"/>
        <v>1</v>
      </c>
      <c r="M159" t="b">
        <f t="shared" si="4"/>
        <v>1</v>
      </c>
    </row>
    <row r="160" spans="1:13" ht="13.5" thickBot="1">
      <c r="A160" t="s">
        <v>1692</v>
      </c>
      <c r="B160" t="s">
        <v>1143</v>
      </c>
      <c r="C160">
        <v>100</v>
      </c>
      <c r="D160">
        <v>50</v>
      </c>
      <c r="E160" s="42">
        <v>45</v>
      </c>
      <c r="F160" s="47" t="s">
        <v>1695</v>
      </c>
      <c r="G160" s="46">
        <v>100</v>
      </c>
      <c r="H160" s="46">
        <v>50</v>
      </c>
      <c r="I160" s="46">
        <v>50</v>
      </c>
      <c r="J160" s="46"/>
      <c r="K160" t="b">
        <f t="shared" si="4"/>
        <v>1</v>
      </c>
      <c r="L160" t="b">
        <f t="shared" si="4"/>
        <v>1</v>
      </c>
      <c r="M160" t="b">
        <f t="shared" si="4"/>
        <v>1</v>
      </c>
    </row>
    <row r="161" spans="1:13" ht="13.5" thickBot="1">
      <c r="A161" t="s">
        <v>1692</v>
      </c>
      <c r="B161" t="s">
        <v>1142</v>
      </c>
      <c r="C161">
        <v>100</v>
      </c>
      <c r="D161">
        <v>50</v>
      </c>
      <c r="E161" s="46">
        <v>45</v>
      </c>
      <c r="F161" s="45" t="s">
        <v>1696</v>
      </c>
      <c r="G161" s="42">
        <v>100</v>
      </c>
      <c r="H161" s="42">
        <v>50</v>
      </c>
      <c r="I161" s="42">
        <v>50</v>
      </c>
      <c r="J161" s="42"/>
      <c r="K161" t="b">
        <f t="shared" si="4"/>
        <v>1</v>
      </c>
      <c r="L161" t="b">
        <f t="shared" si="4"/>
        <v>1</v>
      </c>
      <c r="M161" t="b">
        <f t="shared" si="4"/>
        <v>1</v>
      </c>
    </row>
    <row r="162" spans="1:13" ht="13.5" thickBot="1">
      <c r="A162" t="s">
        <v>1692</v>
      </c>
      <c r="B162" t="s">
        <v>1140</v>
      </c>
      <c r="C162">
        <v>100</v>
      </c>
      <c r="D162">
        <v>50</v>
      </c>
      <c r="E162" s="42">
        <v>45</v>
      </c>
      <c r="F162" s="47" t="s">
        <v>1697</v>
      </c>
      <c r="G162" s="46">
        <v>100</v>
      </c>
      <c r="H162" s="46">
        <v>50</v>
      </c>
      <c r="I162" s="46">
        <v>50</v>
      </c>
      <c r="J162" s="46"/>
      <c r="K162" t="b">
        <f t="shared" si="4"/>
        <v>1</v>
      </c>
      <c r="L162" t="b">
        <f t="shared" si="4"/>
        <v>1</v>
      </c>
      <c r="M162" t="b">
        <f t="shared" si="4"/>
        <v>1</v>
      </c>
    </row>
    <row r="163" spans="1:13" ht="13.5" thickBot="1">
      <c r="A163" t="s">
        <v>1692</v>
      </c>
      <c r="B163" t="s">
        <v>1145</v>
      </c>
      <c r="C163">
        <v>100</v>
      </c>
      <c r="D163">
        <v>78</v>
      </c>
      <c r="E163" s="46">
        <v>45</v>
      </c>
      <c r="F163" s="45" t="s">
        <v>1698</v>
      </c>
      <c r="G163" s="42">
        <v>100</v>
      </c>
      <c r="H163" s="42">
        <v>78</v>
      </c>
      <c r="I163" s="42">
        <v>22</v>
      </c>
      <c r="J163" s="42" t="s">
        <v>1490</v>
      </c>
      <c r="K163" t="b">
        <f t="shared" si="4"/>
        <v>1</v>
      </c>
      <c r="L163" t="b">
        <f t="shared" si="4"/>
        <v>1</v>
      </c>
      <c r="M163" t="b">
        <f t="shared" si="4"/>
        <v>1</v>
      </c>
    </row>
    <row r="164" spans="1:13" ht="13.5" thickBot="1">
      <c r="A164" t="s">
        <v>1692</v>
      </c>
      <c r="B164" t="s">
        <v>1146</v>
      </c>
      <c r="C164">
        <v>125</v>
      </c>
      <c r="D164">
        <v>57</v>
      </c>
      <c r="E164" s="42">
        <v>45</v>
      </c>
      <c r="F164" s="33" t="s">
        <v>1699</v>
      </c>
      <c r="G164" s="32">
        <v>125</v>
      </c>
      <c r="H164" s="32">
        <v>57</v>
      </c>
      <c r="I164" s="32">
        <v>54.4</v>
      </c>
      <c r="J164" s="32"/>
      <c r="K164" t="b">
        <f t="shared" si="4"/>
        <v>1</v>
      </c>
      <c r="L164" t="b">
        <f t="shared" si="4"/>
        <v>1</v>
      </c>
      <c r="M164" t="b">
        <f t="shared" si="4"/>
        <v>1</v>
      </c>
    </row>
    <row r="165" spans="1:13" ht="13.5" thickBot="1">
      <c r="A165" t="s">
        <v>1692</v>
      </c>
      <c r="B165" t="s">
        <v>1144</v>
      </c>
      <c r="C165">
        <v>125</v>
      </c>
      <c r="D165">
        <v>57</v>
      </c>
      <c r="E165" s="32">
        <v>45</v>
      </c>
      <c r="F165" s="49" t="s">
        <v>1700</v>
      </c>
      <c r="G165" s="48">
        <v>125</v>
      </c>
      <c r="H165" s="48">
        <v>57</v>
      </c>
      <c r="I165" s="48">
        <v>54.4</v>
      </c>
      <c r="J165" s="48"/>
      <c r="K165" t="b">
        <f t="shared" si="4"/>
        <v>1</v>
      </c>
      <c r="L165" t="b">
        <f t="shared" si="4"/>
        <v>1</v>
      </c>
      <c r="M165" t="b">
        <f t="shared" si="4"/>
        <v>1</v>
      </c>
    </row>
    <row r="166" spans="1:13" ht="13.5" thickBot="1">
      <c r="A166" t="s">
        <v>1692</v>
      </c>
      <c r="B166" t="s">
        <v>1150</v>
      </c>
      <c r="C166">
        <v>125</v>
      </c>
      <c r="D166">
        <v>62</v>
      </c>
      <c r="E166" s="48">
        <v>45</v>
      </c>
      <c r="F166" s="47" t="s">
        <v>1701</v>
      </c>
      <c r="G166" s="46">
        <v>125</v>
      </c>
      <c r="H166" s="46">
        <v>62</v>
      </c>
      <c r="I166" s="46">
        <v>50.4</v>
      </c>
      <c r="J166" s="46"/>
      <c r="K166" t="b">
        <f t="shared" si="4"/>
        <v>1</v>
      </c>
      <c r="L166" t="b">
        <f t="shared" si="4"/>
        <v>1</v>
      </c>
      <c r="M166" t="b">
        <f t="shared" si="4"/>
        <v>1</v>
      </c>
    </row>
    <row r="167" spans="1:13" ht="13.5" thickBot="1">
      <c r="A167" t="s">
        <v>1692</v>
      </c>
      <c r="B167" t="s">
        <v>1149</v>
      </c>
      <c r="C167">
        <v>125</v>
      </c>
      <c r="D167">
        <v>62</v>
      </c>
      <c r="E167" s="46">
        <v>45</v>
      </c>
      <c r="F167" s="45" t="s">
        <v>1702</v>
      </c>
      <c r="G167" s="42">
        <v>125</v>
      </c>
      <c r="H167" s="42">
        <v>62</v>
      </c>
      <c r="I167" s="42">
        <v>50.4</v>
      </c>
      <c r="J167" s="42"/>
      <c r="K167" t="b">
        <f t="shared" si="4"/>
        <v>1</v>
      </c>
      <c r="L167" t="b">
        <f t="shared" si="4"/>
        <v>1</v>
      </c>
      <c r="M167" t="b">
        <f t="shared" si="4"/>
        <v>1</v>
      </c>
    </row>
    <row r="168" spans="1:13" ht="13.5" thickBot="1">
      <c r="A168" t="s">
        <v>1692</v>
      </c>
      <c r="B168" t="s">
        <v>1147</v>
      </c>
      <c r="C168">
        <v>125</v>
      </c>
      <c r="D168">
        <v>75</v>
      </c>
      <c r="E168" s="42">
        <v>45</v>
      </c>
      <c r="F168" s="33" t="s">
        <v>1703</v>
      </c>
      <c r="G168" s="32">
        <v>125</v>
      </c>
      <c r="H168" s="32">
        <v>75</v>
      </c>
      <c r="I168" s="32">
        <v>40</v>
      </c>
      <c r="J168" s="32"/>
      <c r="K168" t="b">
        <f t="shared" si="4"/>
        <v>1</v>
      </c>
      <c r="L168" t="b">
        <f t="shared" si="4"/>
        <v>1</v>
      </c>
      <c r="M168" t="b">
        <f t="shared" si="4"/>
        <v>1</v>
      </c>
    </row>
    <row r="169" spans="1:13" ht="13.5" thickBot="1">
      <c r="A169" t="s">
        <v>1692</v>
      </c>
      <c r="B169" t="s">
        <v>1148</v>
      </c>
      <c r="C169">
        <v>150</v>
      </c>
      <c r="D169">
        <v>70</v>
      </c>
      <c r="E169" s="32">
        <v>45</v>
      </c>
      <c r="F169" s="45" t="s">
        <v>1704</v>
      </c>
      <c r="G169" s="42">
        <v>150</v>
      </c>
      <c r="H169" s="42">
        <v>70</v>
      </c>
      <c r="I169" s="42">
        <v>53.33</v>
      </c>
      <c r="J169" s="42"/>
      <c r="K169" t="b">
        <f t="shared" si="4"/>
        <v>1</v>
      </c>
      <c r="L169" t="b">
        <f t="shared" si="4"/>
        <v>1</v>
      </c>
      <c r="M169" t="b">
        <f t="shared" si="4"/>
        <v>1</v>
      </c>
    </row>
    <row r="170" spans="1:13" ht="13.5" thickBot="1">
      <c r="A170" t="s">
        <v>1692</v>
      </c>
      <c r="B170" t="s">
        <v>1151</v>
      </c>
      <c r="C170">
        <v>150</v>
      </c>
      <c r="D170">
        <v>70</v>
      </c>
      <c r="E170" s="42">
        <v>45</v>
      </c>
      <c r="F170" s="47" t="s">
        <v>1705</v>
      </c>
      <c r="G170" s="46">
        <v>150</v>
      </c>
      <c r="H170" s="46">
        <v>70</v>
      </c>
      <c r="I170" s="46">
        <v>53.33</v>
      </c>
      <c r="J170" s="46"/>
      <c r="K170" t="b">
        <f t="shared" si="4"/>
        <v>1</v>
      </c>
      <c r="L170" t="b">
        <f t="shared" si="4"/>
        <v>1</v>
      </c>
      <c r="M170" t="b">
        <f t="shared" si="4"/>
        <v>1</v>
      </c>
    </row>
    <row r="171" spans="1:13" ht="13.5" thickBot="1">
      <c r="A171" t="s">
        <v>1706</v>
      </c>
      <c r="B171" t="s">
        <v>1156</v>
      </c>
      <c r="C171">
        <v>75</v>
      </c>
      <c r="D171">
        <v>63</v>
      </c>
      <c r="E171" s="46">
        <v>45</v>
      </c>
      <c r="F171" s="49" t="s">
        <v>1707</v>
      </c>
      <c r="G171" s="48">
        <v>75</v>
      </c>
      <c r="H171" s="48">
        <v>63</v>
      </c>
      <c r="I171" s="48">
        <v>16</v>
      </c>
      <c r="J171" s="48" t="s">
        <v>1490</v>
      </c>
      <c r="K171" t="b">
        <f t="shared" si="4"/>
        <v>1</v>
      </c>
      <c r="L171" t="b">
        <f t="shared" si="4"/>
        <v>1</v>
      </c>
      <c r="M171" t="b">
        <f t="shared" si="4"/>
        <v>1</v>
      </c>
    </row>
    <row r="172" spans="1:13" ht="13.5" thickBot="1">
      <c r="A172" t="s">
        <v>1706</v>
      </c>
      <c r="B172" t="s">
        <v>1160</v>
      </c>
      <c r="C172">
        <v>100</v>
      </c>
      <c r="D172">
        <v>44</v>
      </c>
      <c r="E172" s="48">
        <v>46</v>
      </c>
      <c r="F172" s="47" t="s">
        <v>1708</v>
      </c>
      <c r="G172" s="46">
        <v>100</v>
      </c>
      <c r="H172" s="46">
        <v>44</v>
      </c>
      <c r="I172" s="46">
        <v>56</v>
      </c>
      <c r="J172" s="46"/>
      <c r="K172" t="b">
        <f t="shared" si="4"/>
        <v>1</v>
      </c>
      <c r="L172" t="b">
        <f t="shared" si="4"/>
        <v>1</v>
      </c>
      <c r="M172" t="b">
        <f t="shared" si="4"/>
        <v>1</v>
      </c>
    </row>
    <row r="173" spans="1:13" ht="13.5" thickBot="1">
      <c r="A173" t="s">
        <v>1706</v>
      </c>
      <c r="B173" t="s">
        <v>1153</v>
      </c>
      <c r="C173">
        <v>100</v>
      </c>
      <c r="D173">
        <v>49</v>
      </c>
      <c r="E173" s="46">
        <v>46</v>
      </c>
      <c r="F173" s="45" t="s">
        <v>1709</v>
      </c>
      <c r="G173" s="42">
        <v>100</v>
      </c>
      <c r="H173" s="42">
        <v>49</v>
      </c>
      <c r="I173" s="42">
        <v>51</v>
      </c>
      <c r="J173" s="42"/>
      <c r="K173" t="b">
        <f t="shared" si="4"/>
        <v>1</v>
      </c>
      <c r="L173" t="b">
        <f t="shared" si="4"/>
        <v>1</v>
      </c>
      <c r="M173" t="b">
        <f t="shared" si="4"/>
        <v>1</v>
      </c>
    </row>
    <row r="174" spans="1:13" ht="13.5" thickBot="1">
      <c r="A174" t="s">
        <v>1706</v>
      </c>
      <c r="B174" t="s">
        <v>1152</v>
      </c>
      <c r="C174">
        <v>100</v>
      </c>
      <c r="D174">
        <v>54</v>
      </c>
      <c r="E174" s="42">
        <v>46</v>
      </c>
      <c r="F174" s="47" t="s">
        <v>1710</v>
      </c>
      <c r="G174" s="46">
        <v>100</v>
      </c>
      <c r="H174" s="46">
        <v>54</v>
      </c>
      <c r="I174" s="46">
        <v>46</v>
      </c>
      <c r="J174" s="46"/>
      <c r="K174" t="b">
        <f t="shared" si="4"/>
        <v>1</v>
      </c>
      <c r="L174" t="b">
        <f t="shared" si="4"/>
        <v>1</v>
      </c>
      <c r="M174" t="b">
        <f t="shared" si="4"/>
        <v>1</v>
      </c>
    </row>
    <row r="175" spans="1:13" ht="13.5" thickBot="1">
      <c r="A175" t="s">
        <v>1706</v>
      </c>
      <c r="B175" t="s">
        <v>1155</v>
      </c>
      <c r="C175">
        <v>100</v>
      </c>
      <c r="D175">
        <v>76</v>
      </c>
      <c r="E175" s="46">
        <v>46</v>
      </c>
      <c r="F175" s="45" t="s">
        <v>1711</v>
      </c>
      <c r="G175" s="42">
        <v>100</v>
      </c>
      <c r="H175" s="42">
        <v>76</v>
      </c>
      <c r="I175" s="42">
        <v>24</v>
      </c>
      <c r="J175" s="42" t="s">
        <v>1490</v>
      </c>
      <c r="K175" t="b">
        <f t="shared" si="4"/>
        <v>1</v>
      </c>
      <c r="L175" t="b">
        <f t="shared" si="4"/>
        <v>1</v>
      </c>
      <c r="M175" t="b">
        <f t="shared" si="4"/>
        <v>1</v>
      </c>
    </row>
    <row r="176" spans="1:13">
      <c r="A176" t="s">
        <v>1706</v>
      </c>
      <c r="B176" t="s">
        <v>987</v>
      </c>
      <c r="C176">
        <v>120</v>
      </c>
      <c r="D176">
        <v>103</v>
      </c>
      <c r="E176" s="50"/>
      <c r="F176" s="45"/>
      <c r="G176" s="51"/>
      <c r="H176" s="51"/>
      <c r="I176" s="51"/>
      <c r="J176" s="51"/>
      <c r="K176">
        <f t="shared" si="4"/>
        <v>0</v>
      </c>
      <c r="L176">
        <f t="shared" si="4"/>
        <v>0</v>
      </c>
      <c r="M176">
        <f t="shared" si="4"/>
        <v>0</v>
      </c>
    </row>
    <row r="177" spans="1:13" ht="13.5" thickBot="1">
      <c r="A177" t="s">
        <v>1706</v>
      </c>
      <c r="B177" t="s">
        <v>1161</v>
      </c>
      <c r="C177">
        <v>120</v>
      </c>
      <c r="D177">
        <v>118</v>
      </c>
      <c r="E177" s="50"/>
      <c r="F177" s="45"/>
      <c r="G177" s="51"/>
      <c r="H177" s="51"/>
      <c r="I177" s="51"/>
      <c r="J177" s="51"/>
      <c r="K177">
        <f t="shared" si="4"/>
        <v>0</v>
      </c>
      <c r="L177">
        <f t="shared" si="4"/>
        <v>0</v>
      </c>
      <c r="M177">
        <f t="shared" si="4"/>
        <v>0</v>
      </c>
    </row>
    <row r="178" spans="1:13" ht="13.5" thickBot="1">
      <c r="A178" t="s">
        <v>1706</v>
      </c>
      <c r="B178" t="s">
        <v>1158</v>
      </c>
      <c r="C178">
        <v>125</v>
      </c>
      <c r="D178">
        <v>58</v>
      </c>
      <c r="E178" s="42">
        <v>46</v>
      </c>
      <c r="F178" s="33" t="s">
        <v>1712</v>
      </c>
      <c r="G178" s="32">
        <v>125</v>
      </c>
      <c r="H178" s="32">
        <v>58</v>
      </c>
      <c r="I178" s="32">
        <v>53.6</v>
      </c>
      <c r="J178" s="32"/>
      <c r="K178" t="b">
        <f t="shared" si="4"/>
        <v>1</v>
      </c>
      <c r="L178" t="b">
        <f t="shared" si="4"/>
        <v>1</v>
      </c>
      <c r="M178" t="b">
        <f t="shared" si="4"/>
        <v>1</v>
      </c>
    </row>
    <row r="179" spans="1:13" ht="13.5" thickBot="1">
      <c r="A179" t="s">
        <v>1706</v>
      </c>
      <c r="B179" t="s">
        <v>1154</v>
      </c>
      <c r="C179">
        <v>125</v>
      </c>
      <c r="D179">
        <v>59</v>
      </c>
      <c r="E179" s="32">
        <v>46</v>
      </c>
      <c r="F179" s="49" t="s">
        <v>1713</v>
      </c>
      <c r="G179" s="48">
        <v>125</v>
      </c>
      <c r="H179" s="48">
        <v>59</v>
      </c>
      <c r="I179" s="48">
        <v>52.8</v>
      </c>
      <c r="J179" s="48"/>
      <c r="K179" t="b">
        <f t="shared" si="4"/>
        <v>1</v>
      </c>
      <c r="L179" t="b">
        <f t="shared" si="4"/>
        <v>1</v>
      </c>
      <c r="M179" t="b">
        <f t="shared" si="4"/>
        <v>1</v>
      </c>
    </row>
    <row r="180" spans="1:13" ht="13.5" thickBot="1">
      <c r="A180" t="s">
        <v>1706</v>
      </c>
      <c r="B180" t="s">
        <v>1157</v>
      </c>
      <c r="C180">
        <v>125</v>
      </c>
      <c r="D180">
        <v>62</v>
      </c>
      <c r="E180" s="48">
        <v>46</v>
      </c>
      <c r="F180" s="33" t="s">
        <v>1714</v>
      </c>
      <c r="G180" s="32">
        <v>125</v>
      </c>
      <c r="H180" s="32">
        <v>62</v>
      </c>
      <c r="I180" s="32">
        <v>50.4</v>
      </c>
      <c r="J180" s="32"/>
      <c r="K180" t="b">
        <f t="shared" si="4"/>
        <v>1</v>
      </c>
      <c r="L180" t="b">
        <f t="shared" si="4"/>
        <v>1</v>
      </c>
      <c r="M180" t="b">
        <f t="shared" si="4"/>
        <v>1</v>
      </c>
    </row>
    <row r="181" spans="1:13" ht="13.5" thickBot="1">
      <c r="A181" t="s">
        <v>1706</v>
      </c>
      <c r="B181" t="s">
        <v>1159</v>
      </c>
      <c r="C181">
        <v>125</v>
      </c>
      <c r="D181">
        <v>62</v>
      </c>
      <c r="E181" s="32">
        <v>46</v>
      </c>
      <c r="F181" s="49" t="s">
        <v>1715</v>
      </c>
      <c r="G181" s="48">
        <v>125</v>
      </c>
      <c r="H181" s="48">
        <v>62</v>
      </c>
      <c r="I181" s="48">
        <v>50.4</v>
      </c>
      <c r="J181" s="48"/>
      <c r="K181" t="b">
        <f t="shared" si="4"/>
        <v>1</v>
      </c>
      <c r="L181" t="b">
        <f t="shared" si="4"/>
        <v>1</v>
      </c>
      <c r="M181" t="b">
        <f t="shared" si="4"/>
        <v>1</v>
      </c>
    </row>
    <row r="182" spans="1:13" ht="13.5" thickBot="1">
      <c r="A182" t="s">
        <v>1716</v>
      </c>
      <c r="B182" t="s">
        <v>1164</v>
      </c>
      <c r="C182">
        <v>50</v>
      </c>
      <c r="D182">
        <v>23</v>
      </c>
      <c r="E182" s="48">
        <v>46</v>
      </c>
      <c r="F182" s="47" t="s">
        <v>1717</v>
      </c>
      <c r="G182" s="46">
        <v>50</v>
      </c>
      <c r="H182" s="46">
        <v>23</v>
      </c>
      <c r="I182" s="46">
        <v>54</v>
      </c>
      <c r="J182" s="46"/>
      <c r="K182" t="b">
        <f t="shared" ref="K182:M245" si="5">IF(B182=F182, TRUE, 0)</f>
        <v>1</v>
      </c>
      <c r="L182" t="b">
        <f t="shared" si="5"/>
        <v>1</v>
      </c>
      <c r="M182" t="b">
        <f t="shared" si="5"/>
        <v>1</v>
      </c>
    </row>
    <row r="183" spans="1:13" ht="13.5" thickBot="1">
      <c r="A183" t="s">
        <v>1716</v>
      </c>
      <c r="B183" t="s">
        <v>1172</v>
      </c>
      <c r="C183">
        <v>100</v>
      </c>
      <c r="D183">
        <v>41</v>
      </c>
      <c r="E183" s="46">
        <v>48</v>
      </c>
      <c r="F183" s="49" t="s">
        <v>1718</v>
      </c>
      <c r="G183" s="48">
        <v>100</v>
      </c>
      <c r="H183" s="48">
        <v>41</v>
      </c>
      <c r="I183" s="48">
        <v>59</v>
      </c>
      <c r="J183" s="48"/>
      <c r="K183" t="b">
        <f t="shared" si="5"/>
        <v>1</v>
      </c>
      <c r="L183" t="b">
        <f t="shared" si="5"/>
        <v>1</v>
      </c>
      <c r="M183" t="b">
        <f t="shared" si="5"/>
        <v>1</v>
      </c>
    </row>
    <row r="184" spans="1:13" ht="13.5" thickBot="1">
      <c r="A184" t="s">
        <v>1716</v>
      </c>
      <c r="B184" t="s">
        <v>1171</v>
      </c>
      <c r="C184">
        <v>100</v>
      </c>
      <c r="D184">
        <v>46</v>
      </c>
      <c r="E184" s="48">
        <v>48</v>
      </c>
      <c r="F184" s="33" t="s">
        <v>1719</v>
      </c>
      <c r="G184" s="32">
        <v>100</v>
      </c>
      <c r="H184" s="32">
        <v>46</v>
      </c>
      <c r="I184" s="32">
        <v>54</v>
      </c>
      <c r="J184" s="32"/>
      <c r="K184" t="b">
        <f t="shared" si="5"/>
        <v>1</v>
      </c>
      <c r="L184" t="b">
        <f t="shared" si="5"/>
        <v>1</v>
      </c>
      <c r="M184" t="b">
        <f t="shared" si="5"/>
        <v>1</v>
      </c>
    </row>
    <row r="185" spans="1:13" ht="13.5" thickBot="1">
      <c r="A185" t="s">
        <v>1716</v>
      </c>
      <c r="B185" t="s">
        <v>1167</v>
      </c>
      <c r="C185">
        <v>100</v>
      </c>
      <c r="D185">
        <v>47</v>
      </c>
      <c r="E185" s="32">
        <v>48</v>
      </c>
      <c r="F185" s="49" t="s">
        <v>1720</v>
      </c>
      <c r="G185" s="48">
        <v>100</v>
      </c>
      <c r="H185" s="48">
        <v>47</v>
      </c>
      <c r="I185" s="48">
        <v>53</v>
      </c>
      <c r="J185" s="48"/>
      <c r="K185" t="b">
        <f t="shared" si="5"/>
        <v>1</v>
      </c>
      <c r="L185" t="b">
        <f t="shared" si="5"/>
        <v>1</v>
      </c>
      <c r="M185" t="b">
        <f t="shared" si="5"/>
        <v>1</v>
      </c>
    </row>
    <row r="186" spans="1:13" ht="13.5" thickBot="1">
      <c r="A186" t="s">
        <v>1716</v>
      </c>
      <c r="B186" t="s">
        <v>1162</v>
      </c>
      <c r="C186">
        <v>100</v>
      </c>
      <c r="D186">
        <v>48</v>
      </c>
      <c r="E186" s="48">
        <v>48</v>
      </c>
      <c r="F186" s="33" t="s">
        <v>1721</v>
      </c>
      <c r="G186" s="32">
        <v>100</v>
      </c>
      <c r="H186" s="32">
        <v>48</v>
      </c>
      <c r="I186" s="32">
        <v>52</v>
      </c>
      <c r="J186" s="32"/>
      <c r="K186" t="b">
        <f t="shared" si="5"/>
        <v>1</v>
      </c>
      <c r="L186" t="b">
        <f t="shared" si="5"/>
        <v>1</v>
      </c>
      <c r="M186" t="b">
        <f t="shared" si="5"/>
        <v>1</v>
      </c>
    </row>
    <row r="187" spans="1:13" ht="13.5" thickBot="1">
      <c r="A187" t="s">
        <v>1716</v>
      </c>
      <c r="B187" t="s">
        <v>1163</v>
      </c>
      <c r="C187">
        <v>100</v>
      </c>
      <c r="D187">
        <v>50</v>
      </c>
      <c r="E187" s="32">
        <v>48</v>
      </c>
      <c r="F187" s="49" t="s">
        <v>1722</v>
      </c>
      <c r="G187" s="48">
        <v>100</v>
      </c>
      <c r="H187" s="48">
        <v>50</v>
      </c>
      <c r="I187" s="48">
        <v>50</v>
      </c>
      <c r="J187" s="48"/>
      <c r="K187" t="b">
        <f t="shared" si="5"/>
        <v>1</v>
      </c>
      <c r="L187" t="b">
        <f t="shared" si="5"/>
        <v>1</v>
      </c>
      <c r="M187" t="b">
        <f t="shared" si="5"/>
        <v>1</v>
      </c>
    </row>
    <row r="188" spans="1:13" ht="13.5" thickBot="1">
      <c r="A188" t="s">
        <v>1716</v>
      </c>
      <c r="B188" t="s">
        <v>1179</v>
      </c>
      <c r="C188">
        <v>100</v>
      </c>
      <c r="D188">
        <v>50</v>
      </c>
      <c r="E188" s="48">
        <v>48</v>
      </c>
      <c r="F188" s="33" t="s">
        <v>1723</v>
      </c>
      <c r="G188" s="32">
        <v>100</v>
      </c>
      <c r="H188" s="32">
        <v>50</v>
      </c>
      <c r="I188" s="32">
        <v>50</v>
      </c>
      <c r="J188" s="32"/>
      <c r="K188" t="b">
        <f t="shared" si="5"/>
        <v>1</v>
      </c>
      <c r="L188" t="b">
        <f t="shared" si="5"/>
        <v>1</v>
      </c>
      <c r="M188" t="b">
        <f t="shared" si="5"/>
        <v>1</v>
      </c>
    </row>
    <row r="189" spans="1:13" ht="13.5" thickBot="1">
      <c r="A189" t="s">
        <v>1716</v>
      </c>
      <c r="B189" t="s">
        <v>1166</v>
      </c>
      <c r="C189">
        <v>100</v>
      </c>
      <c r="D189">
        <v>87</v>
      </c>
      <c r="E189" s="32">
        <v>48</v>
      </c>
      <c r="F189" s="49" t="s">
        <v>1724</v>
      </c>
      <c r="G189" s="48">
        <v>100</v>
      </c>
      <c r="H189" s="48">
        <v>87</v>
      </c>
      <c r="I189" s="48">
        <v>13</v>
      </c>
      <c r="J189" s="48" t="s">
        <v>1490</v>
      </c>
      <c r="K189" t="b">
        <f t="shared" si="5"/>
        <v>1</v>
      </c>
      <c r="L189" t="b">
        <f t="shared" si="5"/>
        <v>1</v>
      </c>
      <c r="M189" t="b">
        <f t="shared" si="5"/>
        <v>1</v>
      </c>
    </row>
    <row r="190" spans="1:13" ht="13.5" thickBot="1">
      <c r="A190" t="s">
        <v>1716</v>
      </c>
      <c r="B190" t="s">
        <v>1180</v>
      </c>
      <c r="C190">
        <v>120</v>
      </c>
      <c r="D190">
        <v>56</v>
      </c>
      <c r="E190" s="48">
        <v>48</v>
      </c>
      <c r="F190" s="33" t="s">
        <v>1725</v>
      </c>
      <c r="G190" s="32">
        <v>120</v>
      </c>
      <c r="H190" s="32">
        <v>56</v>
      </c>
      <c r="I190" s="32">
        <v>53.33</v>
      </c>
      <c r="J190" s="32"/>
      <c r="K190" t="b">
        <f t="shared" si="5"/>
        <v>1</v>
      </c>
      <c r="L190" t="b">
        <f t="shared" si="5"/>
        <v>1</v>
      </c>
      <c r="M190" t="b">
        <f t="shared" si="5"/>
        <v>1</v>
      </c>
    </row>
    <row r="191" spans="1:13" ht="13.5" thickBot="1">
      <c r="A191" t="s">
        <v>1716</v>
      </c>
      <c r="B191" t="s">
        <v>1168</v>
      </c>
      <c r="C191">
        <v>120</v>
      </c>
      <c r="D191">
        <v>60</v>
      </c>
      <c r="E191" s="32">
        <v>48</v>
      </c>
      <c r="F191" s="49" t="s">
        <v>1726</v>
      </c>
      <c r="G191" s="48">
        <v>120</v>
      </c>
      <c r="H191" s="48">
        <v>60</v>
      </c>
      <c r="I191" s="48">
        <v>50</v>
      </c>
      <c r="J191" s="48"/>
      <c r="K191" t="b">
        <f t="shared" si="5"/>
        <v>1</v>
      </c>
      <c r="L191" t="b">
        <f t="shared" si="5"/>
        <v>1</v>
      </c>
      <c r="M191" t="b">
        <f t="shared" si="5"/>
        <v>1</v>
      </c>
    </row>
    <row r="192" spans="1:13" ht="13.5" thickBot="1">
      <c r="A192" t="s">
        <v>1716</v>
      </c>
      <c r="B192" t="s">
        <v>1174</v>
      </c>
      <c r="C192">
        <v>125</v>
      </c>
      <c r="D192">
        <v>51</v>
      </c>
      <c r="E192" s="48">
        <v>48</v>
      </c>
      <c r="F192" s="33" t="s">
        <v>1727</v>
      </c>
      <c r="G192" s="32">
        <v>125</v>
      </c>
      <c r="H192" s="32">
        <v>51</v>
      </c>
      <c r="I192" s="32">
        <v>59.2</v>
      </c>
      <c r="J192" s="32"/>
      <c r="K192" t="b">
        <f t="shared" si="5"/>
        <v>1</v>
      </c>
      <c r="L192" t="b">
        <f t="shared" si="5"/>
        <v>1</v>
      </c>
      <c r="M192" t="b">
        <f t="shared" si="5"/>
        <v>1</v>
      </c>
    </row>
    <row r="193" spans="1:13" ht="13.5" thickBot="1">
      <c r="A193" t="s">
        <v>1716</v>
      </c>
      <c r="B193" t="s">
        <v>1176</v>
      </c>
      <c r="C193">
        <v>125</v>
      </c>
      <c r="D193">
        <v>54</v>
      </c>
      <c r="E193" s="32">
        <v>48</v>
      </c>
      <c r="F193" s="45" t="s">
        <v>1728</v>
      </c>
      <c r="G193" s="42">
        <v>125</v>
      </c>
      <c r="H193" s="42">
        <v>54</v>
      </c>
      <c r="I193" s="42">
        <v>56.8</v>
      </c>
      <c r="J193" s="42"/>
      <c r="K193" t="b">
        <f t="shared" si="5"/>
        <v>1</v>
      </c>
      <c r="L193" t="b">
        <f t="shared" si="5"/>
        <v>1</v>
      </c>
      <c r="M193" t="b">
        <f t="shared" si="5"/>
        <v>1</v>
      </c>
    </row>
    <row r="194" spans="1:13" ht="13.5" thickBot="1">
      <c r="A194" t="s">
        <v>1716</v>
      </c>
      <c r="B194" t="s">
        <v>1184</v>
      </c>
      <c r="C194">
        <v>125</v>
      </c>
      <c r="D194">
        <v>57</v>
      </c>
      <c r="E194" s="42">
        <v>48</v>
      </c>
      <c r="F194" s="47" t="s">
        <v>1729</v>
      </c>
      <c r="G194" s="46">
        <v>125</v>
      </c>
      <c r="H194" s="46">
        <v>57</v>
      </c>
      <c r="I194" s="46">
        <v>54.4</v>
      </c>
      <c r="J194" s="46"/>
      <c r="K194" t="b">
        <f t="shared" si="5"/>
        <v>1</v>
      </c>
      <c r="L194" t="b">
        <f t="shared" si="5"/>
        <v>1</v>
      </c>
      <c r="M194" t="b">
        <f t="shared" si="5"/>
        <v>1</v>
      </c>
    </row>
    <row r="195" spans="1:13" ht="13.5" thickBot="1">
      <c r="A195" t="s">
        <v>1716</v>
      </c>
      <c r="B195" t="s">
        <v>1178</v>
      </c>
      <c r="C195">
        <v>125</v>
      </c>
      <c r="D195">
        <v>58</v>
      </c>
      <c r="E195" s="46">
        <v>48</v>
      </c>
      <c r="F195" s="49" t="s">
        <v>1730</v>
      </c>
      <c r="G195" s="48">
        <v>125</v>
      </c>
      <c r="H195" s="48">
        <v>58</v>
      </c>
      <c r="I195" s="48">
        <v>53.6</v>
      </c>
      <c r="J195" s="48"/>
      <c r="K195" t="b">
        <f t="shared" si="5"/>
        <v>1</v>
      </c>
      <c r="L195" t="b">
        <f t="shared" si="5"/>
        <v>1</v>
      </c>
      <c r="M195" t="b">
        <f t="shared" si="5"/>
        <v>1</v>
      </c>
    </row>
    <row r="196" spans="1:13" ht="13.5" thickBot="1">
      <c r="A196" t="s">
        <v>1716</v>
      </c>
      <c r="B196" t="s">
        <v>1177</v>
      </c>
      <c r="C196">
        <v>125</v>
      </c>
      <c r="D196">
        <v>59</v>
      </c>
      <c r="E196" s="48">
        <v>48</v>
      </c>
      <c r="F196" s="33" t="s">
        <v>1731</v>
      </c>
      <c r="G196" s="32">
        <v>125</v>
      </c>
      <c r="H196" s="32">
        <v>59</v>
      </c>
      <c r="I196" s="32">
        <v>52.8</v>
      </c>
      <c r="J196" s="32"/>
      <c r="K196" t="b">
        <f t="shared" si="5"/>
        <v>1</v>
      </c>
      <c r="L196" t="b">
        <f t="shared" si="5"/>
        <v>1</v>
      </c>
      <c r="M196" t="b">
        <f t="shared" si="5"/>
        <v>1</v>
      </c>
    </row>
    <row r="197" spans="1:13" ht="26.25" thickBot="1">
      <c r="A197" t="s">
        <v>1716</v>
      </c>
      <c r="B197" t="s">
        <v>1439</v>
      </c>
      <c r="C197">
        <v>125</v>
      </c>
      <c r="D197">
        <v>62</v>
      </c>
      <c r="E197" s="32">
        <v>48</v>
      </c>
      <c r="F197" s="49" t="s">
        <v>1732</v>
      </c>
      <c r="G197" s="48">
        <v>125</v>
      </c>
      <c r="H197" s="48">
        <v>62</v>
      </c>
      <c r="I197" s="48">
        <v>50.4</v>
      </c>
      <c r="J197" s="48"/>
      <c r="K197">
        <f t="shared" si="5"/>
        <v>0</v>
      </c>
      <c r="L197" t="b">
        <f t="shared" si="5"/>
        <v>1</v>
      </c>
      <c r="M197" t="b">
        <f t="shared" si="5"/>
        <v>1</v>
      </c>
    </row>
    <row r="198" spans="1:13" ht="13.5" thickBot="1">
      <c r="A198" t="s">
        <v>1716</v>
      </c>
      <c r="B198" t="s">
        <v>1170</v>
      </c>
      <c r="C198">
        <v>125</v>
      </c>
      <c r="D198">
        <v>62</v>
      </c>
      <c r="E198" s="48">
        <v>48</v>
      </c>
      <c r="F198" s="33" t="s">
        <v>1733</v>
      </c>
      <c r="G198" s="32">
        <v>125</v>
      </c>
      <c r="H198" s="32">
        <v>62</v>
      </c>
      <c r="I198" s="32">
        <v>50.4</v>
      </c>
      <c r="J198" s="32"/>
      <c r="K198" t="b">
        <f t="shared" si="5"/>
        <v>1</v>
      </c>
      <c r="L198" t="b">
        <f t="shared" si="5"/>
        <v>1</v>
      </c>
      <c r="M198" t="b">
        <f t="shared" si="5"/>
        <v>1</v>
      </c>
    </row>
    <row r="199" spans="1:13" ht="13.5" thickBot="1">
      <c r="A199" t="s">
        <v>1716</v>
      </c>
      <c r="B199" t="s">
        <v>1169</v>
      </c>
      <c r="C199">
        <v>125</v>
      </c>
      <c r="D199">
        <v>68</v>
      </c>
      <c r="E199" s="32">
        <v>48</v>
      </c>
      <c r="F199" s="45" t="s">
        <v>1734</v>
      </c>
      <c r="G199" s="42">
        <v>125</v>
      </c>
      <c r="H199" s="42">
        <v>68</v>
      </c>
      <c r="I199" s="42">
        <v>45.6</v>
      </c>
      <c r="J199" s="42"/>
      <c r="K199" t="b">
        <f t="shared" si="5"/>
        <v>1</v>
      </c>
      <c r="L199" t="b">
        <f t="shared" si="5"/>
        <v>1</v>
      </c>
      <c r="M199" t="b">
        <f t="shared" si="5"/>
        <v>1</v>
      </c>
    </row>
    <row r="200" spans="1:13" ht="13.5" thickBot="1">
      <c r="A200" t="s">
        <v>1716</v>
      </c>
      <c r="B200" t="s">
        <v>1183</v>
      </c>
      <c r="C200">
        <v>150</v>
      </c>
      <c r="D200">
        <v>68</v>
      </c>
      <c r="E200" s="42">
        <v>48</v>
      </c>
      <c r="F200" s="33" t="s">
        <v>1735</v>
      </c>
      <c r="G200" s="32">
        <v>150</v>
      </c>
      <c r="H200" s="32">
        <v>68</v>
      </c>
      <c r="I200" s="32">
        <v>54.67</v>
      </c>
      <c r="J200" s="32"/>
      <c r="K200" t="b">
        <f t="shared" si="5"/>
        <v>1</v>
      </c>
      <c r="L200" t="b">
        <f t="shared" si="5"/>
        <v>1</v>
      </c>
      <c r="M200" t="b">
        <f t="shared" si="5"/>
        <v>1</v>
      </c>
    </row>
    <row r="201" spans="1:13" ht="13.5" thickBot="1">
      <c r="A201" t="s">
        <v>1716</v>
      </c>
      <c r="B201" t="s">
        <v>1173</v>
      </c>
      <c r="C201">
        <v>150</v>
      </c>
      <c r="D201">
        <v>69</v>
      </c>
      <c r="E201" s="32">
        <v>48</v>
      </c>
      <c r="F201" s="45" t="s">
        <v>1736</v>
      </c>
      <c r="G201" s="42">
        <v>150</v>
      </c>
      <c r="H201" s="42">
        <v>69</v>
      </c>
      <c r="I201" s="42">
        <v>54</v>
      </c>
      <c r="J201" s="42"/>
      <c r="K201" t="b">
        <f t="shared" si="5"/>
        <v>1</v>
      </c>
      <c r="L201" t="b">
        <f t="shared" si="5"/>
        <v>1</v>
      </c>
      <c r="M201" t="b">
        <f t="shared" si="5"/>
        <v>1</v>
      </c>
    </row>
    <row r="202" spans="1:13" ht="13.5" thickBot="1">
      <c r="A202" t="s">
        <v>1716</v>
      </c>
      <c r="B202" t="s">
        <v>1165</v>
      </c>
      <c r="C202">
        <v>150</v>
      </c>
      <c r="D202">
        <v>138</v>
      </c>
      <c r="E202" s="42">
        <v>48</v>
      </c>
      <c r="F202" s="33" t="s">
        <v>1737</v>
      </c>
      <c r="G202" s="32">
        <v>150</v>
      </c>
      <c r="H202" s="32">
        <v>138</v>
      </c>
      <c r="I202" s="32">
        <v>8</v>
      </c>
      <c r="J202" s="32" t="s">
        <v>1490</v>
      </c>
      <c r="K202" t="b">
        <f t="shared" si="5"/>
        <v>1</v>
      </c>
      <c r="L202" t="b">
        <f t="shared" si="5"/>
        <v>1</v>
      </c>
      <c r="M202" t="b">
        <f t="shared" si="5"/>
        <v>1</v>
      </c>
    </row>
    <row r="203" spans="1:13" ht="13.5" thickBot="1">
      <c r="A203" t="s">
        <v>1716</v>
      </c>
      <c r="B203" t="s">
        <v>1181</v>
      </c>
      <c r="C203">
        <v>180</v>
      </c>
      <c r="D203">
        <v>81</v>
      </c>
      <c r="E203" s="32">
        <v>48</v>
      </c>
      <c r="F203" s="49" t="s">
        <v>1738</v>
      </c>
      <c r="G203" s="48">
        <v>180</v>
      </c>
      <c r="H203" s="48">
        <v>81</v>
      </c>
      <c r="I203" s="48">
        <v>55</v>
      </c>
      <c r="J203" s="48"/>
      <c r="K203" t="b">
        <f t="shared" si="5"/>
        <v>1</v>
      </c>
      <c r="L203" t="b">
        <f t="shared" si="5"/>
        <v>1</v>
      </c>
      <c r="M203" t="b">
        <f t="shared" si="5"/>
        <v>1</v>
      </c>
    </row>
    <row r="204" spans="1:13" ht="13.5" thickBot="1">
      <c r="A204" t="s">
        <v>1716</v>
      </c>
      <c r="B204" t="s">
        <v>1182</v>
      </c>
      <c r="C204">
        <v>180</v>
      </c>
      <c r="D204">
        <v>85</v>
      </c>
      <c r="E204" s="48">
        <v>48</v>
      </c>
      <c r="F204" s="47" t="s">
        <v>1739</v>
      </c>
      <c r="G204" s="46">
        <v>180</v>
      </c>
      <c r="H204" s="46">
        <v>85</v>
      </c>
      <c r="I204" s="46">
        <v>52.78</v>
      </c>
      <c r="J204" s="46"/>
      <c r="K204" t="b">
        <f t="shared" si="5"/>
        <v>1</v>
      </c>
      <c r="L204" t="b">
        <f t="shared" si="5"/>
        <v>1</v>
      </c>
      <c r="M204" t="b">
        <f t="shared" si="5"/>
        <v>1</v>
      </c>
    </row>
    <row r="205" spans="1:13" ht="13.5" thickBot="1">
      <c r="A205" t="s">
        <v>1740</v>
      </c>
      <c r="B205" t="s">
        <v>1192</v>
      </c>
      <c r="C205">
        <v>25</v>
      </c>
      <c r="D205">
        <v>10</v>
      </c>
      <c r="E205" s="46">
        <v>48</v>
      </c>
      <c r="F205" s="49" t="s">
        <v>1741</v>
      </c>
      <c r="G205" s="48">
        <v>25</v>
      </c>
      <c r="H205" s="48">
        <v>10</v>
      </c>
      <c r="I205" s="48">
        <v>60</v>
      </c>
      <c r="J205" s="48"/>
      <c r="K205" t="b">
        <f t="shared" si="5"/>
        <v>1</v>
      </c>
      <c r="L205" t="b">
        <f t="shared" si="5"/>
        <v>1</v>
      </c>
      <c r="M205" t="b">
        <f t="shared" si="5"/>
        <v>1</v>
      </c>
    </row>
    <row r="206" spans="1:13" ht="13.5" thickBot="1">
      <c r="A206" t="s">
        <v>1740</v>
      </c>
      <c r="B206" t="s">
        <v>1186</v>
      </c>
      <c r="C206">
        <v>50</v>
      </c>
      <c r="D206">
        <v>23</v>
      </c>
      <c r="E206" s="48">
        <v>62</v>
      </c>
      <c r="F206" s="33" t="s">
        <v>1742</v>
      </c>
      <c r="G206" s="32">
        <v>50</v>
      </c>
      <c r="H206" s="32">
        <v>23</v>
      </c>
      <c r="I206" s="32">
        <v>54</v>
      </c>
      <c r="J206" s="32"/>
      <c r="K206" t="b">
        <f t="shared" si="5"/>
        <v>1</v>
      </c>
      <c r="L206" t="b">
        <f t="shared" si="5"/>
        <v>1</v>
      </c>
      <c r="M206" t="b">
        <f t="shared" si="5"/>
        <v>1</v>
      </c>
    </row>
    <row r="207" spans="1:13" ht="13.5" thickBot="1">
      <c r="A207" t="s">
        <v>1740</v>
      </c>
      <c r="B207" t="s">
        <v>988</v>
      </c>
      <c r="C207">
        <v>60</v>
      </c>
      <c r="D207">
        <v>24</v>
      </c>
      <c r="E207" s="32">
        <v>62</v>
      </c>
      <c r="F207" s="45" t="s">
        <v>1743</v>
      </c>
      <c r="G207" s="42">
        <v>60</v>
      </c>
      <c r="H207" s="42">
        <v>24</v>
      </c>
      <c r="I207" s="42">
        <v>60</v>
      </c>
      <c r="J207" s="42"/>
      <c r="K207">
        <f t="shared" si="5"/>
        <v>0</v>
      </c>
      <c r="L207" t="b">
        <f t="shared" si="5"/>
        <v>1</v>
      </c>
      <c r="M207" t="b">
        <f t="shared" si="5"/>
        <v>1</v>
      </c>
    </row>
    <row r="208" spans="1:13" ht="13.5" thickBot="1">
      <c r="A208" t="s">
        <v>1740</v>
      </c>
      <c r="B208" t="s">
        <v>1187</v>
      </c>
      <c r="C208">
        <v>90</v>
      </c>
      <c r="D208">
        <v>38</v>
      </c>
      <c r="E208" s="42">
        <v>62</v>
      </c>
      <c r="F208" s="47" t="s">
        <v>1744</v>
      </c>
      <c r="G208" s="46">
        <v>90</v>
      </c>
      <c r="H208" s="46">
        <v>38</v>
      </c>
      <c r="I208" s="46">
        <v>57.78</v>
      </c>
      <c r="J208" s="46"/>
      <c r="K208" t="b">
        <f t="shared" si="5"/>
        <v>1</v>
      </c>
      <c r="L208" t="b">
        <f t="shared" si="5"/>
        <v>1</v>
      </c>
      <c r="M208" t="b">
        <f t="shared" si="5"/>
        <v>1</v>
      </c>
    </row>
    <row r="209" spans="1:13" ht="13.5" thickBot="1">
      <c r="A209" t="s">
        <v>1740</v>
      </c>
      <c r="B209" t="s">
        <v>1190</v>
      </c>
      <c r="C209">
        <v>100</v>
      </c>
      <c r="D209">
        <v>46</v>
      </c>
      <c r="E209" s="46">
        <v>62</v>
      </c>
      <c r="F209" s="49" t="s">
        <v>1745</v>
      </c>
      <c r="G209" s="48">
        <v>100</v>
      </c>
      <c r="H209" s="48">
        <v>46</v>
      </c>
      <c r="I209" s="48">
        <v>54</v>
      </c>
      <c r="J209" s="48"/>
      <c r="K209" t="b">
        <f t="shared" si="5"/>
        <v>1</v>
      </c>
      <c r="L209" t="b">
        <f t="shared" si="5"/>
        <v>1</v>
      </c>
      <c r="M209" t="b">
        <f t="shared" si="5"/>
        <v>1</v>
      </c>
    </row>
    <row r="210" spans="1:13" ht="13.5" thickBot="1">
      <c r="A210" t="s">
        <v>1740</v>
      </c>
      <c r="B210" t="s">
        <v>1194</v>
      </c>
      <c r="C210">
        <v>100</v>
      </c>
      <c r="D210">
        <v>48</v>
      </c>
      <c r="E210" s="48">
        <v>62</v>
      </c>
      <c r="F210" s="33" t="s">
        <v>1746</v>
      </c>
      <c r="G210" s="32">
        <v>100</v>
      </c>
      <c r="H210" s="32">
        <v>48</v>
      </c>
      <c r="I210" s="32">
        <v>52</v>
      </c>
      <c r="J210" s="32"/>
      <c r="K210" t="b">
        <f t="shared" si="5"/>
        <v>1</v>
      </c>
      <c r="L210" t="b">
        <f t="shared" si="5"/>
        <v>1</v>
      </c>
      <c r="M210" t="b">
        <f t="shared" si="5"/>
        <v>1</v>
      </c>
    </row>
    <row r="211" spans="1:13" ht="13.5" thickBot="1">
      <c r="A211" t="s">
        <v>1740</v>
      </c>
      <c r="B211" t="s">
        <v>1201</v>
      </c>
      <c r="C211">
        <v>100</v>
      </c>
      <c r="D211">
        <v>48</v>
      </c>
      <c r="E211" s="32">
        <v>62</v>
      </c>
      <c r="F211" s="49" t="s">
        <v>1747</v>
      </c>
      <c r="G211" s="48">
        <v>100</v>
      </c>
      <c r="H211" s="48">
        <v>48</v>
      </c>
      <c r="I211" s="48">
        <v>52</v>
      </c>
      <c r="J211" s="48"/>
      <c r="K211" t="b">
        <f t="shared" si="5"/>
        <v>1</v>
      </c>
      <c r="L211" t="b">
        <f t="shared" si="5"/>
        <v>1</v>
      </c>
      <c r="M211" t="b">
        <f t="shared" si="5"/>
        <v>1</v>
      </c>
    </row>
    <row r="212" spans="1:13" ht="13.5" thickBot="1">
      <c r="A212" t="s">
        <v>1740</v>
      </c>
      <c r="B212" t="s">
        <v>1195</v>
      </c>
      <c r="C212">
        <v>100</v>
      </c>
      <c r="D212">
        <v>50</v>
      </c>
      <c r="E212" s="48">
        <v>62</v>
      </c>
      <c r="F212" s="47" t="s">
        <v>1748</v>
      </c>
      <c r="G212" s="46">
        <v>100</v>
      </c>
      <c r="H212" s="46">
        <v>50</v>
      </c>
      <c r="I212" s="46">
        <v>50</v>
      </c>
      <c r="J212" s="46"/>
      <c r="K212" t="b">
        <f t="shared" si="5"/>
        <v>1</v>
      </c>
      <c r="L212" t="b">
        <f t="shared" si="5"/>
        <v>1</v>
      </c>
      <c r="M212" t="b">
        <f t="shared" si="5"/>
        <v>1</v>
      </c>
    </row>
    <row r="213" spans="1:13" ht="13.5" thickBot="1">
      <c r="A213" t="s">
        <v>1740</v>
      </c>
      <c r="B213" t="s">
        <v>1189</v>
      </c>
      <c r="C213">
        <v>100</v>
      </c>
      <c r="D213">
        <v>73</v>
      </c>
      <c r="E213" s="46">
        <v>62</v>
      </c>
      <c r="F213" s="45" t="s">
        <v>1749</v>
      </c>
      <c r="G213" s="42">
        <v>100</v>
      </c>
      <c r="H213" s="42">
        <v>73</v>
      </c>
      <c r="I213" s="42">
        <v>27</v>
      </c>
      <c r="J213" s="42" t="s">
        <v>1490</v>
      </c>
      <c r="K213" t="b">
        <f t="shared" si="5"/>
        <v>1</v>
      </c>
      <c r="L213" t="b">
        <f t="shared" si="5"/>
        <v>1</v>
      </c>
      <c r="M213" t="b">
        <f t="shared" si="5"/>
        <v>1</v>
      </c>
    </row>
    <row r="214" spans="1:13" ht="13.5" thickBot="1">
      <c r="A214" t="s">
        <v>1740</v>
      </c>
      <c r="B214" t="s">
        <v>1188</v>
      </c>
      <c r="C214">
        <v>100</v>
      </c>
      <c r="D214">
        <v>77</v>
      </c>
      <c r="E214" s="42">
        <v>62</v>
      </c>
      <c r="F214" s="47" t="s">
        <v>1750</v>
      </c>
      <c r="G214" s="46">
        <v>100</v>
      </c>
      <c r="H214" s="46">
        <v>77</v>
      </c>
      <c r="I214" s="46">
        <v>23</v>
      </c>
      <c r="J214" s="46" t="s">
        <v>1490</v>
      </c>
      <c r="K214" t="b">
        <f t="shared" si="5"/>
        <v>1</v>
      </c>
      <c r="L214" t="b">
        <f t="shared" si="5"/>
        <v>1</v>
      </c>
      <c r="M214" t="b">
        <f t="shared" si="5"/>
        <v>1</v>
      </c>
    </row>
    <row r="215" spans="1:13" ht="13.5" thickBot="1">
      <c r="A215" t="s">
        <v>1740</v>
      </c>
      <c r="B215" t="s">
        <v>1185</v>
      </c>
      <c r="C215">
        <v>100</v>
      </c>
      <c r="D215">
        <v>90</v>
      </c>
      <c r="E215" s="46">
        <v>62</v>
      </c>
      <c r="F215" s="45" t="s">
        <v>1751</v>
      </c>
      <c r="G215" s="42">
        <v>100</v>
      </c>
      <c r="H215" s="42">
        <v>90</v>
      </c>
      <c r="I215" s="42">
        <v>10</v>
      </c>
      <c r="J215" s="42" t="s">
        <v>1490</v>
      </c>
      <c r="K215" t="b">
        <f t="shared" si="5"/>
        <v>1</v>
      </c>
      <c r="L215" t="b">
        <f t="shared" si="5"/>
        <v>1</v>
      </c>
      <c r="M215" t="b">
        <f t="shared" si="5"/>
        <v>1</v>
      </c>
    </row>
    <row r="216" spans="1:13" ht="13.5" thickBot="1">
      <c r="A216" t="s">
        <v>1740</v>
      </c>
      <c r="B216" t="s">
        <v>1191</v>
      </c>
      <c r="C216">
        <v>120</v>
      </c>
      <c r="D216">
        <v>56</v>
      </c>
      <c r="E216" s="42">
        <v>62</v>
      </c>
      <c r="F216" s="47" t="s">
        <v>1752</v>
      </c>
      <c r="G216" s="46">
        <v>120</v>
      </c>
      <c r="H216" s="46">
        <v>56</v>
      </c>
      <c r="I216" s="46">
        <v>53.33</v>
      </c>
      <c r="J216" s="46"/>
      <c r="K216" t="b">
        <f t="shared" si="5"/>
        <v>1</v>
      </c>
      <c r="L216" t="b">
        <f t="shared" si="5"/>
        <v>1</v>
      </c>
      <c r="M216" t="b">
        <f t="shared" si="5"/>
        <v>1</v>
      </c>
    </row>
    <row r="217" spans="1:13" ht="13.5" thickBot="1">
      <c r="A217" t="s">
        <v>1740</v>
      </c>
      <c r="B217" t="s">
        <v>1200</v>
      </c>
      <c r="C217">
        <v>120</v>
      </c>
      <c r="D217">
        <v>56</v>
      </c>
      <c r="E217" s="46">
        <v>62</v>
      </c>
      <c r="F217" s="45" t="s">
        <v>1753</v>
      </c>
      <c r="G217" s="42">
        <v>120</v>
      </c>
      <c r="H217" s="42">
        <v>56</v>
      </c>
      <c r="I217" s="42">
        <v>53.33</v>
      </c>
      <c r="J217" s="42"/>
      <c r="K217" t="b">
        <f t="shared" si="5"/>
        <v>1</v>
      </c>
      <c r="L217" t="b">
        <f t="shared" si="5"/>
        <v>1</v>
      </c>
      <c r="M217" t="b">
        <f t="shared" si="5"/>
        <v>1</v>
      </c>
    </row>
    <row r="218" spans="1:13" ht="13.5" thickBot="1">
      <c r="A218" t="s">
        <v>1740</v>
      </c>
      <c r="B218" t="s">
        <v>1193</v>
      </c>
      <c r="C218">
        <v>125</v>
      </c>
      <c r="D218">
        <v>52</v>
      </c>
      <c r="E218" s="42">
        <v>62</v>
      </c>
      <c r="F218" s="47" t="s">
        <v>1754</v>
      </c>
      <c r="G218" s="46">
        <v>125</v>
      </c>
      <c r="H218" s="46">
        <v>52</v>
      </c>
      <c r="I218" s="46">
        <v>58.4</v>
      </c>
      <c r="J218" s="46"/>
      <c r="K218" t="b">
        <f t="shared" si="5"/>
        <v>1</v>
      </c>
      <c r="L218" t="b">
        <f t="shared" si="5"/>
        <v>1</v>
      </c>
      <c r="M218" t="b">
        <f t="shared" si="5"/>
        <v>1</v>
      </c>
    </row>
    <row r="219" spans="1:13" ht="13.5" thickBot="1">
      <c r="A219" t="s">
        <v>1740</v>
      </c>
      <c r="B219" t="s">
        <v>1199</v>
      </c>
      <c r="C219">
        <v>150</v>
      </c>
      <c r="D219">
        <v>63</v>
      </c>
      <c r="E219" s="46">
        <v>62</v>
      </c>
      <c r="F219" s="45" t="s">
        <v>1755</v>
      </c>
      <c r="G219" s="42">
        <v>150</v>
      </c>
      <c r="H219" s="42">
        <v>63</v>
      </c>
      <c r="I219" s="42">
        <v>58</v>
      </c>
      <c r="J219" s="42"/>
      <c r="K219" t="b">
        <f t="shared" si="5"/>
        <v>1</v>
      </c>
      <c r="L219" t="b">
        <f t="shared" si="5"/>
        <v>1</v>
      </c>
      <c r="M219" t="b">
        <f t="shared" si="5"/>
        <v>1</v>
      </c>
    </row>
    <row r="220" spans="1:13" ht="13.5" thickBot="1">
      <c r="A220" t="s">
        <v>1740</v>
      </c>
      <c r="B220" t="s">
        <v>1196</v>
      </c>
      <c r="C220">
        <v>150</v>
      </c>
      <c r="D220">
        <v>67</v>
      </c>
      <c r="E220" s="42">
        <v>62</v>
      </c>
      <c r="F220" s="33" t="s">
        <v>1756</v>
      </c>
      <c r="G220" s="32">
        <v>150</v>
      </c>
      <c r="H220" s="32">
        <v>67</v>
      </c>
      <c r="I220" s="32">
        <v>55.33</v>
      </c>
      <c r="J220" s="32"/>
      <c r="K220" t="b">
        <f t="shared" si="5"/>
        <v>1</v>
      </c>
      <c r="L220" t="b">
        <f t="shared" si="5"/>
        <v>1</v>
      </c>
      <c r="M220" t="b">
        <f t="shared" si="5"/>
        <v>1</v>
      </c>
    </row>
    <row r="221" spans="1:13" ht="13.5" thickBot="1">
      <c r="A221" t="s">
        <v>1740</v>
      </c>
      <c r="B221" t="s">
        <v>1197</v>
      </c>
      <c r="C221">
        <v>150</v>
      </c>
      <c r="D221">
        <v>68</v>
      </c>
      <c r="E221" s="32">
        <v>62</v>
      </c>
      <c r="F221" s="49" t="s">
        <v>1757</v>
      </c>
      <c r="G221" s="48">
        <v>150</v>
      </c>
      <c r="H221" s="48">
        <v>68</v>
      </c>
      <c r="I221" s="48">
        <v>54.67</v>
      </c>
      <c r="J221" s="48"/>
      <c r="K221" t="b">
        <f t="shared" si="5"/>
        <v>1</v>
      </c>
      <c r="L221" t="b">
        <f t="shared" si="5"/>
        <v>1</v>
      </c>
      <c r="M221" t="b">
        <f t="shared" si="5"/>
        <v>1</v>
      </c>
    </row>
    <row r="222" spans="1:13" ht="13.5" thickBot="1">
      <c r="A222" t="s">
        <v>1740</v>
      </c>
      <c r="B222" t="s">
        <v>1198</v>
      </c>
      <c r="C222">
        <v>150</v>
      </c>
      <c r="D222">
        <v>70</v>
      </c>
      <c r="E222" s="48">
        <v>62</v>
      </c>
      <c r="F222" s="33" t="s">
        <v>1758</v>
      </c>
      <c r="G222" s="32">
        <v>150</v>
      </c>
      <c r="H222" s="32">
        <v>70</v>
      </c>
      <c r="I222" s="32">
        <v>53.33</v>
      </c>
      <c r="J222" s="32"/>
      <c r="K222" t="b">
        <f t="shared" si="5"/>
        <v>1</v>
      </c>
      <c r="L222" t="b">
        <f t="shared" si="5"/>
        <v>1</v>
      </c>
      <c r="M222" t="b">
        <f t="shared" si="5"/>
        <v>1</v>
      </c>
    </row>
    <row r="223" spans="1:13" ht="13.5" thickBot="1">
      <c r="A223" t="s">
        <v>1759</v>
      </c>
      <c r="B223" t="s">
        <v>1209</v>
      </c>
      <c r="C223">
        <v>75</v>
      </c>
      <c r="D223">
        <v>37</v>
      </c>
      <c r="E223" s="32">
        <v>62</v>
      </c>
      <c r="F223" s="49" t="s">
        <v>1760</v>
      </c>
      <c r="G223" s="48">
        <v>75</v>
      </c>
      <c r="H223" s="48">
        <v>37</v>
      </c>
      <c r="I223" s="48">
        <v>50.67</v>
      </c>
      <c r="J223" s="48"/>
      <c r="K223" t="b">
        <f t="shared" si="5"/>
        <v>1</v>
      </c>
      <c r="L223" t="b">
        <f t="shared" si="5"/>
        <v>1</v>
      </c>
      <c r="M223" t="b">
        <f t="shared" si="5"/>
        <v>1</v>
      </c>
    </row>
    <row r="224" spans="1:13" ht="13.5" thickBot="1">
      <c r="A224" t="s">
        <v>1759</v>
      </c>
      <c r="B224" t="s">
        <v>1429</v>
      </c>
      <c r="C224">
        <v>90</v>
      </c>
      <c r="D224">
        <v>45</v>
      </c>
      <c r="E224" s="48">
        <v>64</v>
      </c>
      <c r="F224" s="47" t="s">
        <v>1761</v>
      </c>
      <c r="G224" s="46">
        <v>90</v>
      </c>
      <c r="H224" s="46">
        <v>45</v>
      </c>
      <c r="I224" s="46">
        <v>50</v>
      </c>
      <c r="J224" s="46"/>
      <c r="K224" t="b">
        <f t="shared" si="5"/>
        <v>1</v>
      </c>
      <c r="L224" t="b">
        <f t="shared" si="5"/>
        <v>1</v>
      </c>
      <c r="M224" t="b">
        <f t="shared" si="5"/>
        <v>1</v>
      </c>
    </row>
    <row r="225" spans="1:13" ht="13.5" thickBot="1">
      <c r="A225" t="s">
        <v>1759</v>
      </c>
      <c r="B225" t="s">
        <v>1203</v>
      </c>
      <c r="C225">
        <v>100</v>
      </c>
      <c r="D225">
        <v>50</v>
      </c>
      <c r="E225" s="46">
        <v>64</v>
      </c>
      <c r="F225" s="45" t="s">
        <v>1762</v>
      </c>
      <c r="G225" s="42">
        <v>100</v>
      </c>
      <c r="H225" s="42">
        <v>50</v>
      </c>
      <c r="I225" s="42">
        <v>50</v>
      </c>
      <c r="J225" s="42"/>
      <c r="K225" t="b">
        <f t="shared" si="5"/>
        <v>1</v>
      </c>
      <c r="L225" t="b">
        <f t="shared" si="5"/>
        <v>1</v>
      </c>
      <c r="M225" t="b">
        <f t="shared" si="5"/>
        <v>1</v>
      </c>
    </row>
    <row r="226" spans="1:13" ht="13.5" thickBot="1">
      <c r="A226" t="s">
        <v>1759</v>
      </c>
      <c r="B226" t="s">
        <v>1204</v>
      </c>
      <c r="C226">
        <v>100</v>
      </c>
      <c r="D226">
        <v>50</v>
      </c>
      <c r="E226" s="42">
        <v>64</v>
      </c>
      <c r="F226" s="47" t="s">
        <v>1763</v>
      </c>
      <c r="G226" s="46">
        <v>100</v>
      </c>
      <c r="H226" s="46">
        <v>50</v>
      </c>
      <c r="I226" s="46">
        <v>50</v>
      </c>
      <c r="J226" s="46"/>
      <c r="K226" t="b">
        <f t="shared" si="5"/>
        <v>1</v>
      </c>
      <c r="L226" t="b">
        <f t="shared" si="5"/>
        <v>1</v>
      </c>
      <c r="M226" t="b">
        <f t="shared" si="5"/>
        <v>1</v>
      </c>
    </row>
    <row r="227" spans="1:13" ht="13.5" thickBot="1">
      <c r="A227" t="s">
        <v>1759</v>
      </c>
      <c r="B227" t="s">
        <v>1206</v>
      </c>
      <c r="C227">
        <v>100</v>
      </c>
      <c r="D227">
        <v>50</v>
      </c>
      <c r="E227" s="46">
        <v>64</v>
      </c>
      <c r="F227" s="45" t="s">
        <v>1764</v>
      </c>
      <c r="G227" s="42">
        <v>100</v>
      </c>
      <c r="H227" s="42">
        <v>50</v>
      </c>
      <c r="I227" s="42">
        <v>50</v>
      </c>
      <c r="J227" s="42"/>
      <c r="K227" t="b">
        <f t="shared" si="5"/>
        <v>1</v>
      </c>
      <c r="L227" t="b">
        <f t="shared" si="5"/>
        <v>1</v>
      </c>
      <c r="M227" t="b">
        <f t="shared" si="5"/>
        <v>1</v>
      </c>
    </row>
    <row r="228" spans="1:13" ht="13.5" thickBot="1">
      <c r="A228" t="s">
        <v>1759</v>
      </c>
      <c r="B228" t="s">
        <v>1205</v>
      </c>
      <c r="C228">
        <v>100</v>
      </c>
      <c r="D228">
        <v>83</v>
      </c>
      <c r="E228" s="42">
        <v>64</v>
      </c>
      <c r="F228" s="33" t="s">
        <v>1765</v>
      </c>
      <c r="G228" s="32">
        <v>100</v>
      </c>
      <c r="H228" s="32">
        <v>83</v>
      </c>
      <c r="I228" s="32">
        <v>17</v>
      </c>
      <c r="J228" s="32" t="s">
        <v>1490</v>
      </c>
      <c r="K228" t="b">
        <f t="shared" si="5"/>
        <v>1</v>
      </c>
      <c r="L228" t="b">
        <f t="shared" si="5"/>
        <v>1</v>
      </c>
      <c r="M228" t="b">
        <f t="shared" si="5"/>
        <v>1</v>
      </c>
    </row>
    <row r="229" spans="1:13" ht="13.5" thickBot="1">
      <c r="A229" t="s">
        <v>1759</v>
      </c>
      <c r="B229" t="s">
        <v>1202</v>
      </c>
      <c r="C229">
        <v>150</v>
      </c>
      <c r="D229">
        <v>70</v>
      </c>
      <c r="E229" s="32">
        <v>64</v>
      </c>
      <c r="F229" s="49" t="s">
        <v>1766</v>
      </c>
      <c r="G229" s="48">
        <v>150</v>
      </c>
      <c r="H229" s="48">
        <v>70</v>
      </c>
      <c r="I229" s="48">
        <v>53.33</v>
      </c>
      <c r="J229" s="48"/>
      <c r="K229" t="b">
        <f t="shared" si="5"/>
        <v>1</v>
      </c>
      <c r="L229" t="b">
        <f t="shared" si="5"/>
        <v>1</v>
      </c>
      <c r="M229" t="b">
        <f t="shared" si="5"/>
        <v>1</v>
      </c>
    </row>
    <row r="230" spans="1:13" ht="13.5" thickBot="1">
      <c r="A230" t="s">
        <v>1759</v>
      </c>
      <c r="B230" t="s">
        <v>1208</v>
      </c>
      <c r="C230">
        <v>150</v>
      </c>
      <c r="D230">
        <v>71</v>
      </c>
      <c r="E230" s="48">
        <v>64</v>
      </c>
      <c r="F230" s="33" t="s">
        <v>1767</v>
      </c>
      <c r="G230" s="32">
        <v>150</v>
      </c>
      <c r="H230" s="32">
        <v>71</v>
      </c>
      <c r="I230" s="32">
        <v>52.67</v>
      </c>
      <c r="J230" s="32"/>
      <c r="K230" t="b">
        <f t="shared" si="5"/>
        <v>1</v>
      </c>
      <c r="L230" t="b">
        <f t="shared" si="5"/>
        <v>1</v>
      </c>
      <c r="M230" t="b">
        <f t="shared" si="5"/>
        <v>1</v>
      </c>
    </row>
    <row r="231" spans="1:13" ht="13.5" thickBot="1">
      <c r="A231" t="s">
        <v>1768</v>
      </c>
      <c r="B231" t="s">
        <v>1217</v>
      </c>
      <c r="C231">
        <v>90</v>
      </c>
      <c r="D231">
        <v>42</v>
      </c>
      <c r="E231" s="32">
        <v>64</v>
      </c>
      <c r="F231" s="49" t="s">
        <v>1769</v>
      </c>
      <c r="G231" s="48">
        <v>90</v>
      </c>
      <c r="H231" s="48">
        <v>42</v>
      </c>
      <c r="I231" s="48">
        <v>53.33</v>
      </c>
      <c r="J231" s="48"/>
      <c r="K231" t="b">
        <f t="shared" si="5"/>
        <v>1</v>
      </c>
      <c r="L231" t="b">
        <f t="shared" si="5"/>
        <v>1</v>
      </c>
      <c r="M231" t="b">
        <f t="shared" si="5"/>
        <v>1</v>
      </c>
    </row>
    <row r="232" spans="1:13" ht="13.5" thickBot="1">
      <c r="A232" t="s">
        <v>1768</v>
      </c>
      <c r="B232" t="s">
        <v>1210</v>
      </c>
      <c r="C232">
        <v>100</v>
      </c>
      <c r="D232">
        <v>47</v>
      </c>
      <c r="E232" s="48">
        <v>65</v>
      </c>
      <c r="F232" s="33" t="s">
        <v>1770</v>
      </c>
      <c r="G232" s="32">
        <v>100</v>
      </c>
      <c r="H232" s="32">
        <v>47</v>
      </c>
      <c r="I232" s="32">
        <v>53</v>
      </c>
      <c r="J232" s="32"/>
      <c r="K232" t="b">
        <f t="shared" si="5"/>
        <v>1</v>
      </c>
      <c r="L232" t="b">
        <f t="shared" si="5"/>
        <v>1</v>
      </c>
      <c r="M232" t="b">
        <f t="shared" si="5"/>
        <v>1</v>
      </c>
    </row>
    <row r="233" spans="1:13" ht="13.5" thickBot="1">
      <c r="A233" t="s">
        <v>1768</v>
      </c>
      <c r="B233" t="s">
        <v>1218</v>
      </c>
      <c r="C233">
        <v>100</v>
      </c>
      <c r="D233">
        <v>50</v>
      </c>
      <c r="E233" s="32">
        <v>65</v>
      </c>
      <c r="F233" s="49" t="s">
        <v>1771</v>
      </c>
      <c r="G233" s="48">
        <v>100</v>
      </c>
      <c r="H233" s="48">
        <v>50</v>
      </c>
      <c r="I233" s="48">
        <v>50</v>
      </c>
      <c r="J233" s="48"/>
      <c r="K233" t="b">
        <f t="shared" si="5"/>
        <v>1</v>
      </c>
      <c r="L233" t="b">
        <f t="shared" si="5"/>
        <v>1</v>
      </c>
      <c r="M233" t="b">
        <f t="shared" si="5"/>
        <v>1</v>
      </c>
    </row>
    <row r="234" spans="1:13" ht="13.5" thickBot="1">
      <c r="A234" t="s">
        <v>1768</v>
      </c>
      <c r="B234" t="s">
        <v>1215</v>
      </c>
      <c r="C234">
        <v>100</v>
      </c>
      <c r="D234">
        <v>50</v>
      </c>
      <c r="E234" s="48">
        <v>65</v>
      </c>
      <c r="F234" s="33" t="s">
        <v>1772</v>
      </c>
      <c r="G234" s="32">
        <v>100</v>
      </c>
      <c r="H234" s="32">
        <v>50</v>
      </c>
      <c r="I234" s="32">
        <v>50</v>
      </c>
      <c r="J234" s="32"/>
      <c r="K234" t="b">
        <f t="shared" si="5"/>
        <v>1</v>
      </c>
      <c r="L234" t="b">
        <f t="shared" si="5"/>
        <v>1</v>
      </c>
      <c r="M234" t="b">
        <f t="shared" si="5"/>
        <v>1</v>
      </c>
    </row>
    <row r="235" spans="1:13" ht="13.5" thickBot="1">
      <c r="A235" t="s">
        <v>1768</v>
      </c>
      <c r="B235" t="s">
        <v>1216</v>
      </c>
      <c r="C235">
        <v>100</v>
      </c>
      <c r="D235">
        <v>61</v>
      </c>
      <c r="E235" s="32">
        <v>65</v>
      </c>
      <c r="F235" s="49" t="s">
        <v>1773</v>
      </c>
      <c r="G235" s="48">
        <v>100</v>
      </c>
      <c r="H235" s="48">
        <v>61</v>
      </c>
      <c r="I235" s="48">
        <v>39</v>
      </c>
      <c r="J235" s="48"/>
      <c r="K235" t="b">
        <f t="shared" si="5"/>
        <v>1</v>
      </c>
      <c r="L235" t="b">
        <f t="shared" si="5"/>
        <v>1</v>
      </c>
      <c r="M235" t="b">
        <f t="shared" si="5"/>
        <v>1</v>
      </c>
    </row>
    <row r="236" spans="1:13" ht="13.5" thickBot="1">
      <c r="A236" t="s">
        <v>1768</v>
      </c>
      <c r="B236" t="s">
        <v>1214</v>
      </c>
      <c r="C236">
        <v>100</v>
      </c>
      <c r="D236">
        <v>79</v>
      </c>
      <c r="E236" s="48">
        <v>65</v>
      </c>
      <c r="F236" s="33" t="s">
        <v>1774</v>
      </c>
      <c r="G236" s="32">
        <v>100</v>
      </c>
      <c r="H236" s="32">
        <v>79</v>
      </c>
      <c r="I236" s="32">
        <v>21</v>
      </c>
      <c r="J236" s="32" t="s">
        <v>1490</v>
      </c>
      <c r="K236" t="b">
        <f t="shared" si="5"/>
        <v>1</v>
      </c>
      <c r="L236" t="b">
        <f t="shared" si="5"/>
        <v>1</v>
      </c>
      <c r="M236" t="b">
        <f t="shared" si="5"/>
        <v>1</v>
      </c>
    </row>
    <row r="237" spans="1:13" ht="13.5" thickBot="1">
      <c r="A237" t="s">
        <v>1768</v>
      </c>
      <c r="B237" t="s">
        <v>1440</v>
      </c>
      <c r="C237">
        <v>100</v>
      </c>
      <c r="D237">
        <v>84</v>
      </c>
      <c r="E237" s="32">
        <v>65</v>
      </c>
      <c r="F237" s="49" t="s">
        <v>1506</v>
      </c>
      <c r="G237" s="48">
        <v>100</v>
      </c>
      <c r="H237" s="48">
        <v>84</v>
      </c>
      <c r="I237" s="48">
        <v>16</v>
      </c>
      <c r="J237" s="48" t="s">
        <v>1490</v>
      </c>
      <c r="K237">
        <f t="shared" si="5"/>
        <v>0</v>
      </c>
      <c r="L237" t="b">
        <f t="shared" si="5"/>
        <v>1</v>
      </c>
      <c r="M237" t="b">
        <f t="shared" si="5"/>
        <v>1</v>
      </c>
    </row>
    <row r="238" spans="1:13" ht="13.5" thickBot="1">
      <c r="A238" t="s">
        <v>1768</v>
      </c>
      <c r="B238" t="s">
        <v>1219</v>
      </c>
      <c r="C238">
        <v>125</v>
      </c>
      <c r="D238">
        <v>62</v>
      </c>
      <c r="E238" s="48">
        <v>65</v>
      </c>
      <c r="F238" s="33" t="s">
        <v>1775</v>
      </c>
      <c r="G238" s="32">
        <v>125</v>
      </c>
      <c r="H238" s="32">
        <v>62</v>
      </c>
      <c r="I238" s="32">
        <v>50.4</v>
      </c>
      <c r="J238" s="32"/>
      <c r="K238" t="b">
        <f t="shared" si="5"/>
        <v>1</v>
      </c>
      <c r="L238" t="b">
        <f t="shared" si="5"/>
        <v>1</v>
      </c>
      <c r="M238" t="b">
        <f t="shared" si="5"/>
        <v>1</v>
      </c>
    </row>
    <row r="239" spans="1:13" ht="26.25" thickBot="1">
      <c r="A239" t="s">
        <v>1768</v>
      </c>
      <c r="B239" t="s">
        <v>1213</v>
      </c>
      <c r="C239">
        <v>125</v>
      </c>
      <c r="D239">
        <v>100</v>
      </c>
      <c r="E239" s="32">
        <v>65</v>
      </c>
      <c r="F239" s="49" t="s">
        <v>1505</v>
      </c>
      <c r="G239" s="48">
        <v>125</v>
      </c>
      <c r="H239" s="48">
        <v>100</v>
      </c>
      <c r="I239" s="48">
        <v>20</v>
      </c>
      <c r="J239" s="48" t="s">
        <v>1490</v>
      </c>
      <c r="K239">
        <f t="shared" si="5"/>
        <v>0</v>
      </c>
      <c r="L239" t="b">
        <f t="shared" si="5"/>
        <v>1</v>
      </c>
      <c r="M239" t="b">
        <f t="shared" si="5"/>
        <v>1</v>
      </c>
    </row>
    <row r="240" spans="1:13" ht="26.25" thickBot="1">
      <c r="A240" t="s">
        <v>1768</v>
      </c>
      <c r="B240" t="s">
        <v>989</v>
      </c>
      <c r="C240">
        <v>125</v>
      </c>
      <c r="D240">
        <v>102</v>
      </c>
      <c r="E240" s="48">
        <v>65</v>
      </c>
      <c r="F240" s="33" t="s">
        <v>1776</v>
      </c>
      <c r="G240" s="32">
        <v>125</v>
      </c>
      <c r="H240" s="32">
        <v>102</v>
      </c>
      <c r="I240" s="32">
        <v>18.399999999999999</v>
      </c>
      <c r="J240" s="32" t="s">
        <v>1490</v>
      </c>
      <c r="K240">
        <f t="shared" si="5"/>
        <v>0</v>
      </c>
      <c r="L240" t="b">
        <f t="shared" si="5"/>
        <v>1</v>
      </c>
      <c r="M240" t="b">
        <f t="shared" si="5"/>
        <v>1</v>
      </c>
    </row>
    <row r="241" spans="1:13" ht="13.5" thickBot="1">
      <c r="A241" t="s">
        <v>1768</v>
      </c>
      <c r="B241" t="s">
        <v>1221</v>
      </c>
      <c r="C241">
        <v>150</v>
      </c>
      <c r="D241">
        <v>57</v>
      </c>
      <c r="E241" s="32">
        <v>65</v>
      </c>
      <c r="F241" s="49" t="s">
        <v>1777</v>
      </c>
      <c r="G241" s="48">
        <v>150</v>
      </c>
      <c r="H241" s="48">
        <v>57</v>
      </c>
      <c r="I241" s="48">
        <v>62</v>
      </c>
      <c r="J241" s="48" t="s">
        <v>1555</v>
      </c>
      <c r="K241" t="b">
        <f t="shared" si="5"/>
        <v>1</v>
      </c>
      <c r="L241" t="b">
        <f t="shared" si="5"/>
        <v>1</v>
      </c>
      <c r="M241" t="b">
        <f t="shared" si="5"/>
        <v>1</v>
      </c>
    </row>
    <row r="242" spans="1:13" ht="13.5" thickBot="1">
      <c r="A242" t="s">
        <v>1768</v>
      </c>
      <c r="B242" t="s">
        <v>1212</v>
      </c>
      <c r="C242">
        <v>150</v>
      </c>
      <c r="D242">
        <v>70</v>
      </c>
      <c r="E242" s="48">
        <v>65</v>
      </c>
      <c r="F242" s="33" t="s">
        <v>1778</v>
      </c>
      <c r="G242" s="32">
        <v>150</v>
      </c>
      <c r="H242" s="32">
        <v>70</v>
      </c>
      <c r="I242" s="32">
        <v>53.33</v>
      </c>
      <c r="J242" s="32"/>
      <c r="K242" t="b">
        <f t="shared" si="5"/>
        <v>1</v>
      </c>
      <c r="L242" t="b">
        <f t="shared" si="5"/>
        <v>1</v>
      </c>
      <c r="M242" t="b">
        <f t="shared" si="5"/>
        <v>1</v>
      </c>
    </row>
    <row r="243" spans="1:13" ht="13.5" thickBot="1">
      <c r="A243" t="s">
        <v>1768</v>
      </c>
      <c r="B243" t="s">
        <v>1220</v>
      </c>
      <c r="C243">
        <v>150</v>
      </c>
      <c r="D243">
        <v>71</v>
      </c>
      <c r="E243" s="32">
        <v>65</v>
      </c>
      <c r="F243" s="49" t="s">
        <v>1779</v>
      </c>
      <c r="G243" s="48">
        <v>150</v>
      </c>
      <c r="H243" s="48">
        <v>71</v>
      </c>
      <c r="I243" s="48">
        <v>52.67</v>
      </c>
      <c r="J243" s="48"/>
      <c r="K243" t="b">
        <f t="shared" si="5"/>
        <v>1</v>
      </c>
      <c r="L243" t="b">
        <f t="shared" si="5"/>
        <v>1</v>
      </c>
      <c r="M243" t="b">
        <f t="shared" si="5"/>
        <v>1</v>
      </c>
    </row>
    <row r="244" spans="1:13" ht="13.5" thickBot="1">
      <c r="A244" t="s">
        <v>1780</v>
      </c>
      <c r="B244" t="s">
        <v>1233</v>
      </c>
      <c r="C244">
        <v>75</v>
      </c>
      <c r="D244">
        <v>42</v>
      </c>
      <c r="E244" s="48">
        <v>65</v>
      </c>
      <c r="F244" s="47" t="s">
        <v>1781</v>
      </c>
      <c r="G244" s="46">
        <v>75</v>
      </c>
      <c r="H244" s="46">
        <v>42</v>
      </c>
      <c r="I244" s="46">
        <v>44</v>
      </c>
      <c r="J244" s="46"/>
      <c r="K244" t="b">
        <f t="shared" si="5"/>
        <v>1</v>
      </c>
      <c r="L244" t="b">
        <f t="shared" si="5"/>
        <v>1</v>
      </c>
      <c r="M244" t="b">
        <f t="shared" si="5"/>
        <v>1</v>
      </c>
    </row>
    <row r="245" spans="1:13" ht="13.5" thickBot="1">
      <c r="A245" t="s">
        <v>1780</v>
      </c>
      <c r="B245" t="s">
        <v>1226</v>
      </c>
      <c r="C245">
        <v>100</v>
      </c>
      <c r="D245">
        <v>62</v>
      </c>
      <c r="E245" s="46">
        <v>66</v>
      </c>
      <c r="F245" s="45" t="s">
        <v>1782</v>
      </c>
      <c r="G245" s="42">
        <v>100</v>
      </c>
      <c r="H245" s="42">
        <v>62</v>
      </c>
      <c r="I245" s="42">
        <v>38</v>
      </c>
      <c r="J245" s="42"/>
      <c r="K245" t="b">
        <f t="shared" si="5"/>
        <v>1</v>
      </c>
      <c r="L245" t="b">
        <f t="shared" si="5"/>
        <v>1</v>
      </c>
      <c r="M245" t="b">
        <f t="shared" si="5"/>
        <v>1</v>
      </c>
    </row>
    <row r="246" spans="1:13" ht="13.5" thickBot="1">
      <c r="A246" t="s">
        <v>1780</v>
      </c>
      <c r="B246" t="s">
        <v>1227</v>
      </c>
      <c r="C246">
        <v>100</v>
      </c>
      <c r="D246">
        <v>67</v>
      </c>
      <c r="E246" s="42">
        <v>66</v>
      </c>
      <c r="F246" s="47" t="s">
        <v>1783</v>
      </c>
      <c r="G246" s="46">
        <v>100</v>
      </c>
      <c r="H246" s="46">
        <v>67</v>
      </c>
      <c r="I246" s="46">
        <v>33</v>
      </c>
      <c r="J246" s="46"/>
      <c r="K246" t="b">
        <f t="shared" ref="K246:M309" si="6">IF(B246=F246, TRUE, 0)</f>
        <v>1</v>
      </c>
      <c r="L246" t="b">
        <f t="shared" si="6"/>
        <v>1</v>
      </c>
      <c r="M246" t="b">
        <f t="shared" si="6"/>
        <v>1</v>
      </c>
    </row>
    <row r="247" spans="1:13" ht="13.5" thickBot="1">
      <c r="A247" t="s">
        <v>1780</v>
      </c>
      <c r="B247" t="s">
        <v>1222</v>
      </c>
      <c r="C247">
        <v>100</v>
      </c>
      <c r="D247">
        <v>69</v>
      </c>
      <c r="E247" s="46">
        <v>66</v>
      </c>
      <c r="F247" s="45" t="s">
        <v>1784</v>
      </c>
      <c r="G247" s="42">
        <v>100</v>
      </c>
      <c r="H247" s="42">
        <v>69</v>
      </c>
      <c r="I247" s="42">
        <v>31</v>
      </c>
      <c r="J247" s="42"/>
      <c r="K247" t="b">
        <f t="shared" si="6"/>
        <v>1</v>
      </c>
      <c r="L247" t="b">
        <f t="shared" si="6"/>
        <v>1</v>
      </c>
      <c r="M247" t="b">
        <f t="shared" si="6"/>
        <v>1</v>
      </c>
    </row>
    <row r="248" spans="1:13" ht="13.5" thickBot="1">
      <c r="A248" t="s">
        <v>1780</v>
      </c>
      <c r="B248" t="s">
        <v>1223</v>
      </c>
      <c r="C248">
        <v>100</v>
      </c>
      <c r="D248">
        <v>80</v>
      </c>
      <c r="E248" s="42">
        <v>66</v>
      </c>
      <c r="F248" s="47" t="s">
        <v>1785</v>
      </c>
      <c r="G248" s="46">
        <v>100</v>
      </c>
      <c r="H248" s="46">
        <v>80</v>
      </c>
      <c r="I248" s="46">
        <v>20</v>
      </c>
      <c r="J248" s="46" t="s">
        <v>1490</v>
      </c>
      <c r="K248" t="b">
        <f t="shared" si="6"/>
        <v>1</v>
      </c>
      <c r="L248" t="b">
        <f t="shared" si="6"/>
        <v>1</v>
      </c>
      <c r="M248" t="b">
        <f t="shared" si="6"/>
        <v>1</v>
      </c>
    </row>
    <row r="249" spans="1:13" ht="13.5" thickBot="1">
      <c r="A249" t="s">
        <v>1780</v>
      </c>
      <c r="B249" t="s">
        <v>1228</v>
      </c>
      <c r="C249">
        <v>100</v>
      </c>
      <c r="D249">
        <v>88</v>
      </c>
      <c r="E249" s="46">
        <v>66</v>
      </c>
      <c r="F249" s="45" t="s">
        <v>1786</v>
      </c>
      <c r="G249" s="42">
        <v>100</v>
      </c>
      <c r="H249" s="42">
        <v>88</v>
      </c>
      <c r="I249" s="42">
        <v>12</v>
      </c>
      <c r="J249" s="42" t="s">
        <v>1490</v>
      </c>
      <c r="K249" t="b">
        <f t="shared" si="6"/>
        <v>1</v>
      </c>
      <c r="L249" t="b">
        <f t="shared" si="6"/>
        <v>1</v>
      </c>
      <c r="M249" t="b">
        <f t="shared" si="6"/>
        <v>1</v>
      </c>
    </row>
    <row r="250" spans="1:13" ht="13.5" thickBot="1">
      <c r="A250" t="s">
        <v>1780</v>
      </c>
      <c r="B250" t="s">
        <v>1225</v>
      </c>
      <c r="C250">
        <v>100</v>
      </c>
      <c r="D250">
        <v>97</v>
      </c>
      <c r="E250" s="42">
        <v>66</v>
      </c>
      <c r="F250" s="47" t="s">
        <v>1787</v>
      </c>
      <c r="G250" s="46">
        <v>100</v>
      </c>
      <c r="H250" s="46">
        <v>97</v>
      </c>
      <c r="I250" s="46">
        <v>3</v>
      </c>
      <c r="J250" s="46" t="s">
        <v>1490</v>
      </c>
      <c r="K250" t="b">
        <f t="shared" si="6"/>
        <v>1</v>
      </c>
      <c r="L250" t="b">
        <f t="shared" si="6"/>
        <v>1</v>
      </c>
      <c r="M250" t="b">
        <f t="shared" si="6"/>
        <v>1</v>
      </c>
    </row>
    <row r="251" spans="1:13" ht="13.5" thickBot="1">
      <c r="A251" t="s">
        <v>1780</v>
      </c>
      <c r="B251" t="s">
        <v>1232</v>
      </c>
      <c r="C251">
        <v>120</v>
      </c>
      <c r="D251">
        <v>56</v>
      </c>
      <c r="E251" s="46">
        <v>66</v>
      </c>
      <c r="F251" s="45" t="s">
        <v>1788</v>
      </c>
      <c r="G251" s="42">
        <v>120</v>
      </c>
      <c r="H251" s="42">
        <v>56</v>
      </c>
      <c r="I251" s="42">
        <v>53.33</v>
      </c>
      <c r="J251" s="42"/>
      <c r="K251" t="b">
        <f t="shared" si="6"/>
        <v>1</v>
      </c>
      <c r="L251" t="b">
        <f t="shared" si="6"/>
        <v>1</v>
      </c>
      <c r="M251" t="b">
        <f t="shared" si="6"/>
        <v>1</v>
      </c>
    </row>
    <row r="252" spans="1:13" ht="13.5" thickBot="1">
      <c r="A252" t="s">
        <v>1780</v>
      </c>
      <c r="B252" t="s">
        <v>1224</v>
      </c>
      <c r="C252">
        <v>120</v>
      </c>
      <c r="D252">
        <v>60</v>
      </c>
      <c r="E252" s="42">
        <v>66</v>
      </c>
      <c r="F252" s="47" t="s">
        <v>1789</v>
      </c>
      <c r="G252" s="46">
        <v>120</v>
      </c>
      <c r="H252" s="46">
        <v>60</v>
      </c>
      <c r="I252" s="46">
        <v>50</v>
      </c>
      <c r="J252" s="46"/>
      <c r="K252" t="b">
        <f t="shared" si="6"/>
        <v>1</v>
      </c>
      <c r="L252" t="b">
        <f t="shared" si="6"/>
        <v>1</v>
      </c>
      <c r="M252" t="b">
        <f t="shared" si="6"/>
        <v>1</v>
      </c>
    </row>
    <row r="253" spans="1:13" ht="13.5" thickBot="1">
      <c r="A253" t="s">
        <v>1780</v>
      </c>
      <c r="B253" t="s">
        <v>1229</v>
      </c>
      <c r="C253">
        <v>125</v>
      </c>
      <c r="D253">
        <v>57</v>
      </c>
      <c r="E253" s="46">
        <v>66</v>
      </c>
      <c r="F253" s="45" t="s">
        <v>1790</v>
      </c>
      <c r="G253" s="42">
        <v>125</v>
      </c>
      <c r="H253" s="42">
        <v>57</v>
      </c>
      <c r="I253" s="42">
        <v>54.4</v>
      </c>
      <c r="J253" s="42"/>
      <c r="K253" t="b">
        <f t="shared" si="6"/>
        <v>1</v>
      </c>
      <c r="L253" t="b">
        <f t="shared" si="6"/>
        <v>1</v>
      </c>
      <c r="M253" t="b">
        <f t="shared" si="6"/>
        <v>1</v>
      </c>
    </row>
    <row r="254" spans="1:13" ht="13.5" thickBot="1">
      <c r="A254" t="s">
        <v>1780</v>
      </c>
      <c r="B254" t="s">
        <v>1231</v>
      </c>
      <c r="C254">
        <v>150</v>
      </c>
      <c r="D254">
        <v>69</v>
      </c>
      <c r="E254" s="42">
        <v>66</v>
      </c>
      <c r="F254" s="47" t="s">
        <v>1791</v>
      </c>
      <c r="G254" s="46">
        <v>150</v>
      </c>
      <c r="H254" s="46">
        <v>69</v>
      </c>
      <c r="I254" s="46">
        <v>54</v>
      </c>
      <c r="J254" s="46"/>
      <c r="K254" t="b">
        <f t="shared" si="6"/>
        <v>1</v>
      </c>
      <c r="L254" t="b">
        <f t="shared" si="6"/>
        <v>1</v>
      </c>
      <c r="M254" t="b">
        <f t="shared" si="6"/>
        <v>1</v>
      </c>
    </row>
    <row r="255" spans="1:13" ht="13.5" thickBot="1">
      <c r="A255" t="s">
        <v>1780</v>
      </c>
      <c r="B255" t="s">
        <v>1230</v>
      </c>
      <c r="C255">
        <v>150</v>
      </c>
      <c r="D255">
        <v>75</v>
      </c>
      <c r="E255" s="46">
        <v>66</v>
      </c>
      <c r="F255" s="45" t="s">
        <v>1792</v>
      </c>
      <c r="G255" s="42">
        <v>150</v>
      </c>
      <c r="H255" s="42">
        <v>75</v>
      </c>
      <c r="I255" s="42">
        <v>50</v>
      </c>
      <c r="J255" s="42"/>
      <c r="K255" t="b">
        <f t="shared" si="6"/>
        <v>1</v>
      </c>
      <c r="L255" t="b">
        <f t="shared" si="6"/>
        <v>1</v>
      </c>
      <c r="M255" t="b">
        <f t="shared" si="6"/>
        <v>1</v>
      </c>
    </row>
    <row r="256" spans="1:13" ht="13.5" thickBot="1">
      <c r="A256" t="s">
        <v>1793</v>
      </c>
      <c r="B256" t="s">
        <v>1241</v>
      </c>
      <c r="C256">
        <v>100</v>
      </c>
      <c r="D256">
        <v>36</v>
      </c>
      <c r="E256" s="42">
        <v>66</v>
      </c>
      <c r="F256" s="33" t="s">
        <v>1794</v>
      </c>
      <c r="G256" s="32">
        <v>100</v>
      </c>
      <c r="H256" s="32">
        <v>36</v>
      </c>
      <c r="I256" s="32">
        <v>64</v>
      </c>
      <c r="J256" s="32" t="s">
        <v>1555</v>
      </c>
      <c r="K256" t="b">
        <f t="shared" si="6"/>
        <v>1</v>
      </c>
      <c r="L256" t="b">
        <f t="shared" si="6"/>
        <v>1</v>
      </c>
      <c r="M256" t="b">
        <f t="shared" si="6"/>
        <v>1</v>
      </c>
    </row>
    <row r="257" spans="1:13" ht="13.5" thickBot="1">
      <c r="A257" t="s">
        <v>1793</v>
      </c>
      <c r="B257" t="s">
        <v>1246</v>
      </c>
      <c r="C257">
        <v>100</v>
      </c>
      <c r="D257">
        <v>38</v>
      </c>
      <c r="E257" s="32">
        <v>70</v>
      </c>
      <c r="F257" s="49" t="s">
        <v>1795</v>
      </c>
      <c r="G257" s="48">
        <v>100</v>
      </c>
      <c r="H257" s="48">
        <v>38</v>
      </c>
      <c r="I257" s="48">
        <v>62</v>
      </c>
      <c r="J257" s="48" t="s">
        <v>1555</v>
      </c>
      <c r="K257" t="b">
        <f t="shared" si="6"/>
        <v>1</v>
      </c>
      <c r="L257" t="b">
        <f t="shared" si="6"/>
        <v>1</v>
      </c>
      <c r="M257" t="b">
        <f t="shared" si="6"/>
        <v>1</v>
      </c>
    </row>
    <row r="258" spans="1:13" ht="13.5" thickBot="1">
      <c r="A258" t="s">
        <v>1793</v>
      </c>
      <c r="B258" t="s">
        <v>1240</v>
      </c>
      <c r="C258">
        <v>100</v>
      </c>
      <c r="D258">
        <v>39</v>
      </c>
      <c r="E258" s="48">
        <v>70</v>
      </c>
      <c r="F258" s="47" t="s">
        <v>1796</v>
      </c>
      <c r="G258" s="46">
        <v>100</v>
      </c>
      <c r="H258" s="46">
        <v>39</v>
      </c>
      <c r="I258" s="46">
        <v>61</v>
      </c>
      <c r="J258" s="46" t="s">
        <v>1555</v>
      </c>
      <c r="K258" t="b">
        <f t="shared" si="6"/>
        <v>1</v>
      </c>
      <c r="L258" t="b">
        <f t="shared" si="6"/>
        <v>1</v>
      </c>
      <c r="M258" t="b">
        <f t="shared" si="6"/>
        <v>1</v>
      </c>
    </row>
    <row r="259" spans="1:13" ht="13.5" thickBot="1">
      <c r="A259" t="s">
        <v>1793</v>
      </c>
      <c r="B259" t="s">
        <v>1238</v>
      </c>
      <c r="C259">
        <v>100</v>
      </c>
      <c r="D259">
        <v>39</v>
      </c>
      <c r="E259" s="46">
        <v>70</v>
      </c>
      <c r="F259" s="45" t="s">
        <v>1797</v>
      </c>
      <c r="G259" s="42">
        <v>100</v>
      </c>
      <c r="H259" s="42">
        <v>39</v>
      </c>
      <c r="I259" s="42">
        <v>61</v>
      </c>
      <c r="J259" s="42" t="s">
        <v>1555</v>
      </c>
      <c r="K259" t="b">
        <f t="shared" si="6"/>
        <v>1</v>
      </c>
      <c r="L259" t="b">
        <f t="shared" si="6"/>
        <v>1</v>
      </c>
      <c r="M259" t="b">
        <f t="shared" si="6"/>
        <v>1</v>
      </c>
    </row>
    <row r="260" spans="1:13" ht="13.5" thickBot="1">
      <c r="A260" t="s">
        <v>1793</v>
      </c>
      <c r="B260" t="s">
        <v>1247</v>
      </c>
      <c r="C260">
        <v>100</v>
      </c>
      <c r="D260">
        <v>42</v>
      </c>
      <c r="E260" s="42">
        <v>70</v>
      </c>
      <c r="F260" s="47" t="s">
        <v>1798</v>
      </c>
      <c r="G260" s="46">
        <v>100</v>
      </c>
      <c r="H260" s="46">
        <v>42</v>
      </c>
      <c r="I260" s="46">
        <v>58</v>
      </c>
      <c r="J260" s="46"/>
      <c r="K260" t="b">
        <f t="shared" si="6"/>
        <v>1</v>
      </c>
      <c r="L260" t="b">
        <f t="shared" si="6"/>
        <v>1</v>
      </c>
      <c r="M260" t="b">
        <f t="shared" si="6"/>
        <v>1</v>
      </c>
    </row>
    <row r="261" spans="1:13" ht="13.5" thickBot="1">
      <c r="A261" t="s">
        <v>1793</v>
      </c>
      <c r="B261" t="s">
        <v>1249</v>
      </c>
      <c r="C261">
        <v>100</v>
      </c>
      <c r="D261">
        <v>42</v>
      </c>
      <c r="E261" s="46">
        <v>70</v>
      </c>
      <c r="F261" s="45" t="s">
        <v>1799</v>
      </c>
      <c r="G261" s="42">
        <v>100</v>
      </c>
      <c r="H261" s="42">
        <v>42</v>
      </c>
      <c r="I261" s="42">
        <v>58</v>
      </c>
      <c r="J261" s="42"/>
      <c r="K261" t="b">
        <f t="shared" si="6"/>
        <v>1</v>
      </c>
      <c r="L261" t="b">
        <f t="shared" si="6"/>
        <v>1</v>
      </c>
      <c r="M261" t="b">
        <f t="shared" si="6"/>
        <v>1</v>
      </c>
    </row>
    <row r="262" spans="1:13" ht="13.5" thickBot="1">
      <c r="A262" t="s">
        <v>1793</v>
      </c>
      <c r="B262" t="s">
        <v>1251</v>
      </c>
      <c r="C262">
        <v>100</v>
      </c>
      <c r="D262">
        <v>42</v>
      </c>
      <c r="E262" s="42">
        <v>70</v>
      </c>
      <c r="F262" s="47" t="s">
        <v>1800</v>
      </c>
      <c r="G262" s="46">
        <v>100</v>
      </c>
      <c r="H262" s="46">
        <v>42</v>
      </c>
      <c r="I262" s="46">
        <v>58</v>
      </c>
      <c r="J262" s="46"/>
      <c r="K262" t="b">
        <f t="shared" si="6"/>
        <v>1</v>
      </c>
      <c r="L262" t="b">
        <f t="shared" si="6"/>
        <v>1</v>
      </c>
      <c r="M262" t="b">
        <f t="shared" si="6"/>
        <v>1</v>
      </c>
    </row>
    <row r="263" spans="1:13" ht="13.5" thickBot="1">
      <c r="A263" t="s">
        <v>1793</v>
      </c>
      <c r="B263" t="s">
        <v>1245</v>
      </c>
      <c r="C263">
        <v>100</v>
      </c>
      <c r="D263">
        <v>52</v>
      </c>
      <c r="E263" s="46">
        <v>70</v>
      </c>
      <c r="F263" s="45" t="s">
        <v>1801</v>
      </c>
      <c r="G263" s="42">
        <v>100</v>
      </c>
      <c r="H263" s="42">
        <v>52</v>
      </c>
      <c r="I263" s="42">
        <v>48</v>
      </c>
      <c r="J263" s="42"/>
      <c r="K263" t="b">
        <f t="shared" si="6"/>
        <v>1</v>
      </c>
      <c r="L263" t="b">
        <f t="shared" si="6"/>
        <v>1</v>
      </c>
      <c r="M263" t="b">
        <f t="shared" si="6"/>
        <v>1</v>
      </c>
    </row>
    <row r="264" spans="1:13" ht="13.5" thickBot="1">
      <c r="A264" t="s">
        <v>1793</v>
      </c>
      <c r="B264" t="s">
        <v>1237</v>
      </c>
      <c r="C264">
        <v>100</v>
      </c>
      <c r="D264">
        <v>67</v>
      </c>
      <c r="E264" s="42">
        <v>70</v>
      </c>
      <c r="F264" s="33" t="s">
        <v>1802</v>
      </c>
      <c r="G264" s="32">
        <v>100</v>
      </c>
      <c r="H264" s="32">
        <v>67</v>
      </c>
      <c r="I264" s="32">
        <v>33</v>
      </c>
      <c r="J264" s="32"/>
      <c r="K264" t="b">
        <f t="shared" si="6"/>
        <v>1</v>
      </c>
      <c r="L264" t="b">
        <f t="shared" si="6"/>
        <v>1</v>
      </c>
      <c r="M264" t="b">
        <f t="shared" si="6"/>
        <v>1</v>
      </c>
    </row>
    <row r="265" spans="1:13" ht="13.5" thickBot="1">
      <c r="A265" t="s">
        <v>1793</v>
      </c>
      <c r="B265" t="s">
        <v>1248</v>
      </c>
      <c r="C265">
        <v>100</v>
      </c>
      <c r="D265">
        <v>68</v>
      </c>
      <c r="E265" s="32">
        <v>70</v>
      </c>
      <c r="F265" s="49" t="s">
        <v>1803</v>
      </c>
      <c r="G265" s="48">
        <v>100</v>
      </c>
      <c r="H265" s="48">
        <v>68</v>
      </c>
      <c r="I265" s="48">
        <v>32</v>
      </c>
      <c r="J265" s="48"/>
      <c r="K265" t="b">
        <f t="shared" si="6"/>
        <v>1</v>
      </c>
      <c r="L265" t="b">
        <f t="shared" si="6"/>
        <v>1</v>
      </c>
      <c r="M265" t="b">
        <f t="shared" si="6"/>
        <v>1</v>
      </c>
    </row>
    <row r="266" spans="1:13" ht="13.5" thickBot="1">
      <c r="A266" t="s">
        <v>1793</v>
      </c>
      <c r="B266" t="s">
        <v>1243</v>
      </c>
      <c r="C266">
        <v>100</v>
      </c>
      <c r="D266">
        <v>80</v>
      </c>
      <c r="E266" s="48">
        <v>70</v>
      </c>
      <c r="F266" s="33" t="s">
        <v>1804</v>
      </c>
      <c r="G266" s="32">
        <v>100</v>
      </c>
      <c r="H266" s="32">
        <v>80</v>
      </c>
      <c r="I266" s="32">
        <v>20</v>
      </c>
      <c r="J266" s="32" t="s">
        <v>1490</v>
      </c>
      <c r="K266" t="b">
        <f t="shared" si="6"/>
        <v>1</v>
      </c>
      <c r="L266" t="b">
        <f t="shared" si="6"/>
        <v>1</v>
      </c>
      <c r="M266" t="b">
        <f t="shared" si="6"/>
        <v>1</v>
      </c>
    </row>
    <row r="267" spans="1:13" ht="13.5" thickBot="1">
      <c r="A267" t="s">
        <v>1793</v>
      </c>
      <c r="B267" t="s">
        <v>990</v>
      </c>
      <c r="C267">
        <v>120</v>
      </c>
      <c r="D267">
        <v>48</v>
      </c>
      <c r="E267" s="32">
        <v>70</v>
      </c>
      <c r="F267" s="49" t="s">
        <v>1805</v>
      </c>
      <c r="G267" s="48">
        <v>120</v>
      </c>
      <c r="H267" s="48">
        <v>48</v>
      </c>
      <c r="I267" s="48">
        <v>60</v>
      </c>
      <c r="J267" s="48"/>
      <c r="K267">
        <f t="shared" si="6"/>
        <v>0</v>
      </c>
      <c r="L267" t="b">
        <f t="shared" si="6"/>
        <v>1</v>
      </c>
      <c r="M267" t="b">
        <f t="shared" si="6"/>
        <v>1</v>
      </c>
    </row>
    <row r="268" spans="1:13" ht="13.5" thickBot="1">
      <c r="A268" t="s">
        <v>1793</v>
      </c>
      <c r="B268" t="s">
        <v>1244</v>
      </c>
      <c r="C268">
        <v>125</v>
      </c>
      <c r="D268">
        <v>48</v>
      </c>
      <c r="E268" s="48">
        <v>70</v>
      </c>
      <c r="F268" s="47" t="s">
        <v>1806</v>
      </c>
      <c r="G268" s="46">
        <v>125</v>
      </c>
      <c r="H268" s="46">
        <v>48</v>
      </c>
      <c r="I268" s="46">
        <v>61.6</v>
      </c>
      <c r="J268" s="46" t="s">
        <v>1555</v>
      </c>
      <c r="K268" t="b">
        <f t="shared" si="6"/>
        <v>1</v>
      </c>
      <c r="L268" t="b">
        <f t="shared" si="6"/>
        <v>1</v>
      </c>
      <c r="M268" t="b">
        <f t="shared" si="6"/>
        <v>1</v>
      </c>
    </row>
    <row r="269" spans="1:13" ht="13.5" thickBot="1">
      <c r="A269" t="s">
        <v>1793</v>
      </c>
      <c r="B269" t="s">
        <v>1235</v>
      </c>
      <c r="C269">
        <v>125</v>
      </c>
      <c r="D269">
        <v>48</v>
      </c>
      <c r="E269" s="46">
        <v>70</v>
      </c>
      <c r="F269" s="45" t="s">
        <v>1807</v>
      </c>
      <c r="G269" s="42">
        <v>125</v>
      </c>
      <c r="H269" s="42">
        <v>48</v>
      </c>
      <c r="I269" s="42">
        <v>61.6</v>
      </c>
      <c r="J269" s="42" t="s">
        <v>1555</v>
      </c>
      <c r="K269" t="b">
        <f t="shared" si="6"/>
        <v>1</v>
      </c>
      <c r="L269" t="b">
        <f t="shared" si="6"/>
        <v>1</v>
      </c>
      <c r="M269" t="b">
        <f t="shared" si="6"/>
        <v>1</v>
      </c>
    </row>
    <row r="270" spans="1:13" ht="13.5" thickBot="1">
      <c r="A270" t="s">
        <v>1793</v>
      </c>
      <c r="B270" t="s">
        <v>1242</v>
      </c>
      <c r="C270">
        <v>125</v>
      </c>
      <c r="D270">
        <v>48</v>
      </c>
      <c r="E270" s="42">
        <v>70</v>
      </c>
      <c r="F270" s="33" t="s">
        <v>1808</v>
      </c>
      <c r="G270" s="32">
        <v>125</v>
      </c>
      <c r="H270" s="32">
        <v>48</v>
      </c>
      <c r="I270" s="32">
        <v>61.6</v>
      </c>
      <c r="J270" s="32" t="s">
        <v>1555</v>
      </c>
      <c r="K270" t="b">
        <f t="shared" si="6"/>
        <v>1</v>
      </c>
      <c r="L270" t="b">
        <f t="shared" si="6"/>
        <v>1</v>
      </c>
      <c r="M270" t="b">
        <f t="shared" si="6"/>
        <v>1</v>
      </c>
    </row>
    <row r="271" spans="1:13" ht="13.5" thickBot="1">
      <c r="A271" t="s">
        <v>1793</v>
      </c>
      <c r="B271" t="s">
        <v>1234</v>
      </c>
      <c r="C271">
        <v>125</v>
      </c>
      <c r="D271">
        <v>52</v>
      </c>
      <c r="E271" s="32">
        <v>70</v>
      </c>
      <c r="F271" s="45" t="s">
        <v>1809</v>
      </c>
      <c r="G271" s="42">
        <v>125</v>
      </c>
      <c r="H271" s="42">
        <v>52</v>
      </c>
      <c r="I271" s="42">
        <v>58.4</v>
      </c>
      <c r="J271" s="42"/>
      <c r="K271" t="b">
        <f t="shared" si="6"/>
        <v>1</v>
      </c>
      <c r="L271" t="b">
        <f t="shared" si="6"/>
        <v>1</v>
      </c>
      <c r="M271" t="b">
        <f t="shared" si="6"/>
        <v>1</v>
      </c>
    </row>
    <row r="272" spans="1:13" ht="13.5" thickBot="1">
      <c r="A272" t="s">
        <v>1793</v>
      </c>
      <c r="B272" t="s">
        <v>1236</v>
      </c>
      <c r="C272">
        <v>125</v>
      </c>
      <c r="D272">
        <v>83</v>
      </c>
      <c r="E272" s="42">
        <v>70</v>
      </c>
      <c r="F272" s="47" t="s">
        <v>1810</v>
      </c>
      <c r="G272" s="46">
        <v>125</v>
      </c>
      <c r="H272" s="46">
        <v>83</v>
      </c>
      <c r="I272" s="46">
        <v>33.6</v>
      </c>
      <c r="J272" s="46"/>
      <c r="K272" t="b">
        <f t="shared" si="6"/>
        <v>1</v>
      </c>
      <c r="L272" t="b">
        <f t="shared" si="6"/>
        <v>1</v>
      </c>
      <c r="M272" t="b">
        <f t="shared" si="6"/>
        <v>1</v>
      </c>
    </row>
    <row r="273" spans="1:13" ht="13.5" thickBot="1">
      <c r="A273" t="s">
        <v>1793</v>
      </c>
      <c r="B273" t="s">
        <v>1239</v>
      </c>
      <c r="C273">
        <v>150</v>
      </c>
      <c r="D273">
        <v>59</v>
      </c>
      <c r="E273" s="46">
        <v>70</v>
      </c>
      <c r="F273" s="49" t="s">
        <v>1811</v>
      </c>
      <c r="G273" s="48">
        <v>150</v>
      </c>
      <c r="H273" s="48">
        <v>59</v>
      </c>
      <c r="I273" s="48">
        <v>60.67</v>
      </c>
      <c r="J273" s="48" t="s">
        <v>1555</v>
      </c>
      <c r="K273" t="b">
        <f t="shared" si="6"/>
        <v>1</v>
      </c>
      <c r="L273" t="b">
        <f t="shared" si="6"/>
        <v>1</v>
      </c>
      <c r="M273" t="b">
        <f t="shared" si="6"/>
        <v>1</v>
      </c>
    </row>
    <row r="274" spans="1:13" ht="13.5" thickBot="1">
      <c r="A274" t="s">
        <v>1793</v>
      </c>
      <c r="B274" t="s">
        <v>1250</v>
      </c>
      <c r="C274">
        <v>150</v>
      </c>
      <c r="D274">
        <v>60</v>
      </c>
      <c r="E274" s="48">
        <v>70</v>
      </c>
      <c r="F274" s="33" t="s">
        <v>1812</v>
      </c>
      <c r="G274" s="32">
        <v>150</v>
      </c>
      <c r="H274" s="32">
        <v>60</v>
      </c>
      <c r="I274" s="32">
        <v>60</v>
      </c>
      <c r="J274" s="32"/>
      <c r="K274" t="b">
        <f t="shared" si="6"/>
        <v>1</v>
      </c>
      <c r="L274" t="b">
        <f t="shared" si="6"/>
        <v>1</v>
      </c>
      <c r="M274" t="b">
        <f t="shared" si="6"/>
        <v>1</v>
      </c>
    </row>
    <row r="275" spans="1:13" ht="13.5" thickBot="1">
      <c r="A275" t="s">
        <v>1813</v>
      </c>
      <c r="B275" t="s">
        <v>1262</v>
      </c>
      <c r="C275">
        <v>50</v>
      </c>
      <c r="D275">
        <v>21</v>
      </c>
      <c r="E275" s="32">
        <v>70</v>
      </c>
      <c r="F275" s="45" t="s">
        <v>1814</v>
      </c>
      <c r="G275" s="42">
        <v>50</v>
      </c>
      <c r="H275" s="42">
        <v>21</v>
      </c>
      <c r="I275" s="42">
        <v>58</v>
      </c>
      <c r="J275" s="42"/>
      <c r="K275" t="b">
        <f t="shared" si="6"/>
        <v>1</v>
      </c>
      <c r="L275" t="b">
        <f t="shared" si="6"/>
        <v>1</v>
      </c>
      <c r="M275" t="b">
        <f t="shared" si="6"/>
        <v>1</v>
      </c>
    </row>
    <row r="276" spans="1:13" ht="13.5" thickBot="1">
      <c r="A276" t="s">
        <v>1813</v>
      </c>
      <c r="B276" t="s">
        <v>1264</v>
      </c>
      <c r="C276">
        <v>100</v>
      </c>
      <c r="D276">
        <v>25</v>
      </c>
      <c r="E276" s="42">
        <v>71</v>
      </c>
      <c r="F276" s="47" t="s">
        <v>1815</v>
      </c>
      <c r="G276" s="46">
        <v>100</v>
      </c>
      <c r="H276" s="46">
        <v>25</v>
      </c>
      <c r="I276" s="46">
        <v>75</v>
      </c>
      <c r="J276" s="46" t="s">
        <v>1555</v>
      </c>
      <c r="K276" t="b">
        <f t="shared" si="6"/>
        <v>1</v>
      </c>
      <c r="L276" t="b">
        <f t="shared" si="6"/>
        <v>1</v>
      </c>
      <c r="M276" t="b">
        <f t="shared" si="6"/>
        <v>1</v>
      </c>
    </row>
    <row r="277" spans="1:13" ht="13.5" thickBot="1">
      <c r="A277" t="s">
        <v>1813</v>
      </c>
      <c r="B277" t="s">
        <v>1255</v>
      </c>
      <c r="C277">
        <v>100</v>
      </c>
      <c r="D277">
        <v>31</v>
      </c>
      <c r="E277" s="46">
        <v>71</v>
      </c>
      <c r="F277" s="45" t="s">
        <v>1816</v>
      </c>
      <c r="G277" s="42">
        <v>100</v>
      </c>
      <c r="H277" s="42">
        <v>31</v>
      </c>
      <c r="I277" s="42">
        <v>69</v>
      </c>
      <c r="J277" s="42" t="s">
        <v>1555</v>
      </c>
      <c r="K277" t="b">
        <f t="shared" si="6"/>
        <v>1</v>
      </c>
      <c r="L277" t="b">
        <f t="shared" si="6"/>
        <v>1</v>
      </c>
      <c r="M277" t="b">
        <f t="shared" si="6"/>
        <v>1</v>
      </c>
    </row>
    <row r="278" spans="1:13" ht="13.5" thickBot="1">
      <c r="A278" t="s">
        <v>1813</v>
      </c>
      <c r="B278" t="s">
        <v>1257</v>
      </c>
      <c r="C278">
        <v>100</v>
      </c>
      <c r="D278">
        <v>33</v>
      </c>
      <c r="E278" s="42">
        <v>71</v>
      </c>
      <c r="F278" s="47" t="s">
        <v>1817</v>
      </c>
      <c r="G278" s="46">
        <v>100</v>
      </c>
      <c r="H278" s="46">
        <v>33</v>
      </c>
      <c r="I278" s="46">
        <v>67</v>
      </c>
      <c r="J278" s="46" t="s">
        <v>1555</v>
      </c>
      <c r="K278" t="b">
        <f t="shared" si="6"/>
        <v>1</v>
      </c>
      <c r="L278" t="b">
        <f t="shared" si="6"/>
        <v>1</v>
      </c>
      <c r="M278" t="b">
        <f t="shared" si="6"/>
        <v>1</v>
      </c>
    </row>
    <row r="279" spans="1:13" ht="26.25" thickBot="1">
      <c r="A279" t="s">
        <v>1813</v>
      </c>
      <c r="B279" t="s">
        <v>991</v>
      </c>
      <c r="C279">
        <v>100</v>
      </c>
      <c r="D279">
        <v>39</v>
      </c>
      <c r="E279" s="46">
        <v>71</v>
      </c>
      <c r="F279" s="49" t="s">
        <v>1818</v>
      </c>
      <c r="G279" s="48">
        <v>100</v>
      </c>
      <c r="H279" s="48">
        <v>39</v>
      </c>
      <c r="I279" s="48">
        <v>61</v>
      </c>
      <c r="J279" s="48" t="s">
        <v>1555</v>
      </c>
      <c r="K279">
        <f t="shared" si="6"/>
        <v>0</v>
      </c>
      <c r="L279" t="b">
        <f t="shared" si="6"/>
        <v>1</v>
      </c>
      <c r="M279" t="b">
        <f t="shared" si="6"/>
        <v>1</v>
      </c>
    </row>
    <row r="280" spans="1:13" ht="13.5" thickBot="1">
      <c r="A280" t="s">
        <v>1813</v>
      </c>
      <c r="B280" t="s">
        <v>1261</v>
      </c>
      <c r="C280">
        <v>100</v>
      </c>
      <c r="D280">
        <v>42</v>
      </c>
      <c r="E280" s="48">
        <v>71</v>
      </c>
      <c r="F280" s="47" t="s">
        <v>1819</v>
      </c>
      <c r="G280" s="46">
        <v>100</v>
      </c>
      <c r="H280" s="46">
        <v>42</v>
      </c>
      <c r="I280" s="46">
        <v>58</v>
      </c>
      <c r="J280" s="46"/>
      <c r="K280" t="b">
        <f t="shared" si="6"/>
        <v>1</v>
      </c>
      <c r="L280" t="b">
        <f t="shared" si="6"/>
        <v>1</v>
      </c>
      <c r="M280" t="b">
        <f t="shared" si="6"/>
        <v>1</v>
      </c>
    </row>
    <row r="281" spans="1:13" ht="13.5" thickBot="1">
      <c r="A281" t="s">
        <v>1813</v>
      </c>
      <c r="B281" t="s">
        <v>1253</v>
      </c>
      <c r="C281">
        <v>100</v>
      </c>
      <c r="D281">
        <v>42</v>
      </c>
      <c r="E281" s="46">
        <v>71</v>
      </c>
      <c r="F281" s="45" t="s">
        <v>1820</v>
      </c>
      <c r="G281" s="42">
        <v>100</v>
      </c>
      <c r="H281" s="42">
        <v>42</v>
      </c>
      <c r="I281" s="42">
        <v>58</v>
      </c>
      <c r="J281" s="42"/>
      <c r="K281" t="b">
        <f t="shared" si="6"/>
        <v>1</v>
      </c>
      <c r="L281" t="b">
        <f t="shared" si="6"/>
        <v>1</v>
      </c>
      <c r="M281" t="b">
        <f t="shared" si="6"/>
        <v>1</v>
      </c>
    </row>
    <row r="282" spans="1:13" ht="13.5" thickBot="1">
      <c r="A282" t="s">
        <v>1813</v>
      </c>
      <c r="B282" t="s">
        <v>1252</v>
      </c>
      <c r="C282">
        <v>100</v>
      </c>
      <c r="D282">
        <v>42</v>
      </c>
      <c r="E282" s="42">
        <v>71</v>
      </c>
      <c r="F282" s="47" t="s">
        <v>1821</v>
      </c>
      <c r="G282" s="46">
        <v>100</v>
      </c>
      <c r="H282" s="46">
        <v>42</v>
      </c>
      <c r="I282" s="46">
        <v>58</v>
      </c>
      <c r="J282" s="46"/>
      <c r="K282" t="b">
        <f t="shared" si="6"/>
        <v>1</v>
      </c>
      <c r="L282" t="b">
        <f t="shared" si="6"/>
        <v>1</v>
      </c>
      <c r="M282" t="b">
        <f t="shared" si="6"/>
        <v>1</v>
      </c>
    </row>
    <row r="283" spans="1:13" ht="13.5" thickBot="1">
      <c r="A283" t="s">
        <v>1813</v>
      </c>
      <c r="B283" t="s">
        <v>1254</v>
      </c>
      <c r="C283">
        <v>100</v>
      </c>
      <c r="D283">
        <v>68</v>
      </c>
      <c r="E283" s="46">
        <v>71</v>
      </c>
      <c r="F283" s="45" t="s">
        <v>1822</v>
      </c>
      <c r="G283" s="42">
        <v>100</v>
      </c>
      <c r="H283" s="42">
        <v>68</v>
      </c>
      <c r="I283" s="42">
        <v>32</v>
      </c>
      <c r="J283" s="42"/>
      <c r="K283" t="b">
        <f t="shared" si="6"/>
        <v>1</v>
      </c>
      <c r="L283" t="b">
        <f t="shared" si="6"/>
        <v>1</v>
      </c>
      <c r="M283" t="b">
        <f t="shared" si="6"/>
        <v>1</v>
      </c>
    </row>
    <row r="284" spans="1:13" ht="13.5" thickBot="1">
      <c r="A284" t="s">
        <v>1813</v>
      </c>
      <c r="B284" t="s">
        <v>1259</v>
      </c>
      <c r="C284">
        <v>100</v>
      </c>
      <c r="D284">
        <v>70</v>
      </c>
      <c r="E284" s="42">
        <v>71</v>
      </c>
      <c r="F284" s="47" t="s">
        <v>1823</v>
      </c>
      <c r="G284" s="46">
        <v>100</v>
      </c>
      <c r="H284" s="46">
        <v>70</v>
      </c>
      <c r="I284" s="46">
        <v>30</v>
      </c>
      <c r="J284" s="46" t="s">
        <v>1490</v>
      </c>
      <c r="K284" t="b">
        <f t="shared" si="6"/>
        <v>1</v>
      </c>
      <c r="L284" t="b">
        <f t="shared" si="6"/>
        <v>1</v>
      </c>
      <c r="M284" t="b">
        <f t="shared" si="6"/>
        <v>1</v>
      </c>
    </row>
    <row r="285" spans="1:13" ht="13.5" thickBot="1">
      <c r="A285" t="s">
        <v>1813</v>
      </c>
      <c r="B285" t="s">
        <v>1258</v>
      </c>
      <c r="C285">
        <v>120</v>
      </c>
      <c r="D285">
        <v>34</v>
      </c>
      <c r="E285" s="46">
        <v>71</v>
      </c>
      <c r="F285" s="45" t="s">
        <v>1824</v>
      </c>
      <c r="G285" s="42">
        <v>120</v>
      </c>
      <c r="H285" s="42">
        <v>34</v>
      </c>
      <c r="I285" s="42">
        <v>71.67</v>
      </c>
      <c r="J285" s="42" t="s">
        <v>1555</v>
      </c>
      <c r="K285" t="b">
        <f t="shared" si="6"/>
        <v>1</v>
      </c>
      <c r="L285" t="b">
        <f t="shared" si="6"/>
        <v>1</v>
      </c>
      <c r="M285" t="b">
        <f t="shared" si="6"/>
        <v>1</v>
      </c>
    </row>
    <row r="286" spans="1:13" ht="26.25" thickBot="1">
      <c r="A286" t="s">
        <v>1813</v>
      </c>
      <c r="B286" t="s">
        <v>1825</v>
      </c>
      <c r="C286">
        <v>125</v>
      </c>
      <c r="D286">
        <v>48</v>
      </c>
      <c r="E286" s="42">
        <v>71</v>
      </c>
      <c r="F286" s="33" t="s">
        <v>1826</v>
      </c>
      <c r="G286" s="32">
        <v>125</v>
      </c>
      <c r="H286" s="32">
        <v>48</v>
      </c>
      <c r="I286" s="32">
        <v>61.6</v>
      </c>
      <c r="J286" s="32" t="s">
        <v>1555</v>
      </c>
      <c r="K286" t="b">
        <f t="shared" si="6"/>
        <v>1</v>
      </c>
      <c r="L286" t="b">
        <f t="shared" si="6"/>
        <v>1</v>
      </c>
      <c r="M286" t="b">
        <f t="shared" si="6"/>
        <v>1</v>
      </c>
    </row>
    <row r="287" spans="1:13" ht="13.5" thickBot="1">
      <c r="A287" t="s">
        <v>1813</v>
      </c>
      <c r="B287" t="s">
        <v>1265</v>
      </c>
      <c r="C287">
        <v>125</v>
      </c>
      <c r="D287">
        <v>49</v>
      </c>
      <c r="E287" s="32">
        <v>71</v>
      </c>
      <c r="F287" s="49" t="s">
        <v>1827</v>
      </c>
      <c r="G287" s="48">
        <v>125</v>
      </c>
      <c r="H287" s="48">
        <v>49</v>
      </c>
      <c r="I287" s="48">
        <v>60.8</v>
      </c>
      <c r="J287" s="48" t="s">
        <v>1555</v>
      </c>
      <c r="K287" t="b">
        <f t="shared" si="6"/>
        <v>1</v>
      </c>
      <c r="L287" t="b">
        <f t="shared" si="6"/>
        <v>1</v>
      </c>
      <c r="M287" t="b">
        <f t="shared" si="6"/>
        <v>1</v>
      </c>
    </row>
    <row r="288" spans="1:13" ht="13.5" thickBot="1">
      <c r="A288" t="s">
        <v>1813</v>
      </c>
      <c r="B288" t="s">
        <v>1256</v>
      </c>
      <c r="C288">
        <v>125</v>
      </c>
      <c r="D288">
        <v>49</v>
      </c>
      <c r="E288" s="48">
        <v>71</v>
      </c>
      <c r="F288" s="33" t="s">
        <v>1828</v>
      </c>
      <c r="G288" s="32">
        <v>125</v>
      </c>
      <c r="H288" s="32">
        <v>49</v>
      </c>
      <c r="I288" s="32">
        <v>60.8</v>
      </c>
      <c r="J288" s="32" t="s">
        <v>1555</v>
      </c>
      <c r="K288" t="b">
        <f t="shared" si="6"/>
        <v>1</v>
      </c>
      <c r="L288" t="b">
        <f t="shared" si="6"/>
        <v>1</v>
      </c>
      <c r="M288" t="b">
        <f t="shared" si="6"/>
        <v>1</v>
      </c>
    </row>
    <row r="289" spans="1:13" ht="13.5" thickBot="1">
      <c r="A289" t="s">
        <v>1813</v>
      </c>
      <c r="B289" t="s">
        <v>1260</v>
      </c>
      <c r="C289">
        <v>150</v>
      </c>
      <c r="D289">
        <v>46</v>
      </c>
      <c r="E289" s="32">
        <v>71</v>
      </c>
      <c r="F289" s="49" t="s">
        <v>1829</v>
      </c>
      <c r="G289" s="48">
        <v>150</v>
      </c>
      <c r="H289" s="48">
        <v>46</v>
      </c>
      <c r="I289" s="48">
        <v>69.33</v>
      </c>
      <c r="J289" s="48" t="s">
        <v>1555</v>
      </c>
      <c r="K289" t="b">
        <f t="shared" si="6"/>
        <v>1</v>
      </c>
      <c r="L289" t="b">
        <f t="shared" si="6"/>
        <v>1</v>
      </c>
      <c r="M289" t="b">
        <f t="shared" si="6"/>
        <v>1</v>
      </c>
    </row>
    <row r="290" spans="1:13" ht="13.5" thickBot="1">
      <c r="A290" t="s">
        <v>1830</v>
      </c>
      <c r="B290" t="s">
        <v>1266</v>
      </c>
      <c r="C290">
        <v>50</v>
      </c>
      <c r="D290">
        <v>21</v>
      </c>
      <c r="E290" s="32">
        <v>72</v>
      </c>
      <c r="F290" s="45" t="s">
        <v>1831</v>
      </c>
      <c r="G290" s="42">
        <v>50</v>
      </c>
      <c r="H290" s="42">
        <v>21</v>
      </c>
      <c r="I290" s="42">
        <v>58</v>
      </c>
      <c r="J290" s="42"/>
      <c r="K290" t="b">
        <f t="shared" si="6"/>
        <v>1</v>
      </c>
      <c r="L290" t="b">
        <f t="shared" si="6"/>
        <v>1</v>
      </c>
      <c r="M290" t="b">
        <f t="shared" si="6"/>
        <v>1</v>
      </c>
    </row>
    <row r="291" spans="1:13" ht="13.5" thickBot="1">
      <c r="A291" t="s">
        <v>1830</v>
      </c>
      <c r="B291" t="s">
        <v>1267</v>
      </c>
      <c r="C291">
        <v>100</v>
      </c>
      <c r="D291">
        <v>42</v>
      </c>
      <c r="E291" s="42">
        <v>72</v>
      </c>
      <c r="F291" s="47" t="s">
        <v>1832</v>
      </c>
      <c r="G291" s="46">
        <v>100</v>
      </c>
      <c r="H291" s="46">
        <v>42</v>
      </c>
      <c r="I291" s="46">
        <v>58</v>
      </c>
      <c r="J291" s="46"/>
      <c r="K291" t="b">
        <f t="shared" si="6"/>
        <v>1</v>
      </c>
      <c r="L291" t="b">
        <f t="shared" si="6"/>
        <v>1</v>
      </c>
      <c r="M291" t="b">
        <f t="shared" si="6"/>
        <v>1</v>
      </c>
    </row>
    <row r="292" spans="1:13" ht="13.5" thickBot="1">
      <c r="A292" t="s">
        <v>1830</v>
      </c>
      <c r="B292" t="s">
        <v>1277</v>
      </c>
      <c r="C292">
        <v>125</v>
      </c>
      <c r="D292">
        <v>43</v>
      </c>
      <c r="E292" s="46">
        <v>72</v>
      </c>
      <c r="F292" s="45" t="s">
        <v>1507</v>
      </c>
      <c r="G292" s="42">
        <v>125</v>
      </c>
      <c r="H292" s="42">
        <v>43</v>
      </c>
      <c r="I292" s="42">
        <v>65.599999999999994</v>
      </c>
      <c r="J292" s="42" t="s">
        <v>1555</v>
      </c>
      <c r="K292">
        <f t="shared" si="6"/>
        <v>0</v>
      </c>
      <c r="L292" t="b">
        <f t="shared" si="6"/>
        <v>1</v>
      </c>
      <c r="M292" t="b">
        <f t="shared" si="6"/>
        <v>1</v>
      </c>
    </row>
    <row r="293" spans="1:13" ht="13.5" thickBot="1">
      <c r="A293" t="s">
        <v>1830</v>
      </c>
      <c r="B293" t="s">
        <v>1272</v>
      </c>
      <c r="C293">
        <v>125</v>
      </c>
      <c r="D293">
        <v>44</v>
      </c>
      <c r="E293" s="42">
        <v>72</v>
      </c>
      <c r="F293" s="47" t="s">
        <v>1833</v>
      </c>
      <c r="G293" s="46">
        <v>125</v>
      </c>
      <c r="H293" s="46">
        <v>44</v>
      </c>
      <c r="I293" s="46">
        <v>64.8</v>
      </c>
      <c r="J293" s="46" t="s">
        <v>1555</v>
      </c>
      <c r="K293" t="b">
        <f t="shared" si="6"/>
        <v>1</v>
      </c>
      <c r="L293" t="b">
        <f t="shared" si="6"/>
        <v>1</v>
      </c>
      <c r="M293" t="b">
        <f t="shared" si="6"/>
        <v>1</v>
      </c>
    </row>
    <row r="294" spans="1:13" ht="13.5" thickBot="1">
      <c r="A294" t="s">
        <v>1830</v>
      </c>
      <c r="B294" t="s">
        <v>1273</v>
      </c>
      <c r="C294">
        <v>125</v>
      </c>
      <c r="D294">
        <v>45</v>
      </c>
      <c r="E294" s="46">
        <v>72</v>
      </c>
      <c r="F294" s="49" t="s">
        <v>1834</v>
      </c>
      <c r="G294" s="48">
        <v>125</v>
      </c>
      <c r="H294" s="48">
        <v>45</v>
      </c>
      <c r="I294" s="48">
        <v>64</v>
      </c>
      <c r="J294" s="48" t="s">
        <v>1555</v>
      </c>
      <c r="K294" t="b">
        <f t="shared" si="6"/>
        <v>1</v>
      </c>
      <c r="L294" t="b">
        <f t="shared" si="6"/>
        <v>1</v>
      </c>
      <c r="M294" t="b">
        <f t="shared" si="6"/>
        <v>1</v>
      </c>
    </row>
    <row r="295" spans="1:13" ht="13.5" thickBot="1">
      <c r="A295" t="s">
        <v>1830</v>
      </c>
      <c r="B295" t="s">
        <v>1283</v>
      </c>
      <c r="C295">
        <v>125</v>
      </c>
      <c r="D295">
        <v>45</v>
      </c>
      <c r="E295" s="48">
        <v>72</v>
      </c>
      <c r="F295" s="33" t="s">
        <v>1835</v>
      </c>
      <c r="G295" s="32">
        <v>125</v>
      </c>
      <c r="H295" s="32">
        <v>45</v>
      </c>
      <c r="I295" s="32">
        <v>64</v>
      </c>
      <c r="J295" s="32" t="s">
        <v>1555</v>
      </c>
      <c r="K295" t="b">
        <f t="shared" si="6"/>
        <v>1</v>
      </c>
      <c r="L295" t="b">
        <f t="shared" si="6"/>
        <v>1</v>
      </c>
      <c r="M295" t="b">
        <f t="shared" si="6"/>
        <v>1</v>
      </c>
    </row>
    <row r="296" spans="1:13" ht="13.5" thickBot="1">
      <c r="A296" t="s">
        <v>1830</v>
      </c>
      <c r="B296" t="s">
        <v>1271</v>
      </c>
      <c r="C296">
        <v>125</v>
      </c>
      <c r="D296">
        <v>46</v>
      </c>
      <c r="E296" s="32">
        <v>72</v>
      </c>
      <c r="F296" s="45" t="s">
        <v>1836</v>
      </c>
      <c r="G296" s="42">
        <v>125</v>
      </c>
      <c r="H296" s="42">
        <v>46</v>
      </c>
      <c r="I296" s="42">
        <v>63.2</v>
      </c>
      <c r="J296" s="42" t="s">
        <v>1555</v>
      </c>
      <c r="K296" t="b">
        <f t="shared" si="6"/>
        <v>1</v>
      </c>
      <c r="L296" t="b">
        <f t="shared" si="6"/>
        <v>1</v>
      </c>
      <c r="M296" t="b">
        <f t="shared" si="6"/>
        <v>1</v>
      </c>
    </row>
    <row r="297" spans="1:13" ht="13.5" thickBot="1">
      <c r="A297" t="s">
        <v>1830</v>
      </c>
      <c r="B297" t="s">
        <v>1269</v>
      </c>
      <c r="C297">
        <v>125</v>
      </c>
      <c r="D297">
        <v>47</v>
      </c>
      <c r="E297" s="42">
        <v>72</v>
      </c>
      <c r="F297" s="33" t="s">
        <v>1837</v>
      </c>
      <c r="G297" s="32">
        <v>125</v>
      </c>
      <c r="H297" s="32">
        <v>47</v>
      </c>
      <c r="I297" s="32">
        <v>62.4</v>
      </c>
      <c r="J297" s="32" t="s">
        <v>1555</v>
      </c>
      <c r="K297" t="b">
        <f t="shared" si="6"/>
        <v>1</v>
      </c>
      <c r="L297" t="b">
        <f t="shared" si="6"/>
        <v>1</v>
      </c>
      <c r="M297" t="b">
        <f t="shared" si="6"/>
        <v>1</v>
      </c>
    </row>
    <row r="298" spans="1:13" ht="13.5" thickBot="1">
      <c r="A298" t="s">
        <v>1830</v>
      </c>
      <c r="B298" t="s">
        <v>1289</v>
      </c>
      <c r="C298">
        <v>125</v>
      </c>
      <c r="D298">
        <v>47</v>
      </c>
      <c r="E298" s="32">
        <v>72</v>
      </c>
      <c r="F298" s="49" t="s">
        <v>1838</v>
      </c>
      <c r="G298" s="48">
        <v>125</v>
      </c>
      <c r="H298" s="48">
        <v>47</v>
      </c>
      <c r="I298" s="48">
        <v>62.4</v>
      </c>
      <c r="J298" s="48" t="s">
        <v>1555</v>
      </c>
      <c r="K298" t="b">
        <f t="shared" si="6"/>
        <v>1</v>
      </c>
      <c r="L298" t="b">
        <f t="shared" si="6"/>
        <v>1</v>
      </c>
      <c r="M298" t="b">
        <f t="shared" si="6"/>
        <v>1</v>
      </c>
    </row>
    <row r="299" spans="1:13" ht="13.5" thickBot="1">
      <c r="A299" t="s">
        <v>1830</v>
      </c>
      <c r="B299" t="s">
        <v>1274</v>
      </c>
      <c r="C299">
        <v>125</v>
      </c>
      <c r="D299">
        <v>48</v>
      </c>
      <c r="E299" s="48">
        <v>72</v>
      </c>
      <c r="F299" s="33" t="s">
        <v>1839</v>
      </c>
      <c r="G299" s="32">
        <v>125</v>
      </c>
      <c r="H299" s="32">
        <v>48</v>
      </c>
      <c r="I299" s="32">
        <v>61.6</v>
      </c>
      <c r="J299" s="32" t="s">
        <v>1555</v>
      </c>
      <c r="K299" t="b">
        <f t="shared" si="6"/>
        <v>1</v>
      </c>
      <c r="L299" t="b">
        <f t="shared" si="6"/>
        <v>1</v>
      </c>
      <c r="M299" t="b">
        <f t="shared" si="6"/>
        <v>1</v>
      </c>
    </row>
    <row r="300" spans="1:13" ht="13.5" thickBot="1">
      <c r="A300" t="s">
        <v>1830</v>
      </c>
      <c r="B300" t="s">
        <v>1278</v>
      </c>
      <c r="C300">
        <v>125</v>
      </c>
      <c r="D300">
        <v>48</v>
      </c>
      <c r="E300" s="32">
        <v>72</v>
      </c>
      <c r="F300" s="49" t="s">
        <v>1840</v>
      </c>
      <c r="G300" s="48">
        <v>125</v>
      </c>
      <c r="H300" s="48">
        <v>48</v>
      </c>
      <c r="I300" s="48">
        <v>61.6</v>
      </c>
      <c r="J300" s="48" t="s">
        <v>1555</v>
      </c>
      <c r="K300" t="b">
        <f t="shared" si="6"/>
        <v>1</v>
      </c>
      <c r="L300" t="b">
        <f t="shared" si="6"/>
        <v>1</v>
      </c>
      <c r="M300" t="b">
        <f t="shared" si="6"/>
        <v>1</v>
      </c>
    </row>
    <row r="301" spans="1:13" ht="13.5" thickBot="1">
      <c r="A301" t="s">
        <v>1830</v>
      </c>
      <c r="B301" t="s">
        <v>1284</v>
      </c>
      <c r="C301">
        <v>125</v>
      </c>
      <c r="D301">
        <v>49</v>
      </c>
      <c r="E301" s="48">
        <v>72</v>
      </c>
      <c r="F301" s="33" t="s">
        <v>1841</v>
      </c>
      <c r="G301" s="32">
        <v>125</v>
      </c>
      <c r="H301" s="32">
        <v>49</v>
      </c>
      <c r="I301" s="32">
        <v>60.8</v>
      </c>
      <c r="J301" s="32" t="s">
        <v>1555</v>
      </c>
      <c r="K301" t="b">
        <f t="shared" si="6"/>
        <v>1</v>
      </c>
      <c r="L301" t="b">
        <f t="shared" si="6"/>
        <v>1</v>
      </c>
      <c r="M301" t="b">
        <f t="shared" si="6"/>
        <v>1</v>
      </c>
    </row>
    <row r="302" spans="1:13" ht="13.5" thickBot="1">
      <c r="A302" t="s">
        <v>1830</v>
      </c>
      <c r="B302" t="s">
        <v>1268</v>
      </c>
      <c r="C302">
        <v>125</v>
      </c>
      <c r="D302">
        <v>49</v>
      </c>
      <c r="E302" s="32">
        <v>72</v>
      </c>
      <c r="F302" s="49" t="s">
        <v>1842</v>
      </c>
      <c r="G302" s="48">
        <v>125</v>
      </c>
      <c r="H302" s="48">
        <v>49</v>
      </c>
      <c r="I302" s="48">
        <v>60.8</v>
      </c>
      <c r="J302" s="48" t="s">
        <v>1555</v>
      </c>
      <c r="K302" t="b">
        <f t="shared" si="6"/>
        <v>1</v>
      </c>
      <c r="L302" t="b">
        <f t="shared" si="6"/>
        <v>1</v>
      </c>
      <c r="M302" t="b">
        <f t="shared" si="6"/>
        <v>1</v>
      </c>
    </row>
    <row r="303" spans="1:13" ht="13.5" thickBot="1">
      <c r="A303" t="s">
        <v>1830</v>
      </c>
      <c r="B303" t="s">
        <v>1280</v>
      </c>
      <c r="C303">
        <v>125</v>
      </c>
      <c r="D303">
        <v>52</v>
      </c>
      <c r="E303" s="48">
        <v>72</v>
      </c>
      <c r="F303" s="47" t="s">
        <v>1843</v>
      </c>
      <c r="G303" s="46">
        <v>125</v>
      </c>
      <c r="H303" s="46">
        <v>52</v>
      </c>
      <c r="I303" s="46">
        <v>58.4</v>
      </c>
      <c r="J303" s="46"/>
      <c r="K303" t="b">
        <f t="shared" si="6"/>
        <v>1</v>
      </c>
      <c r="L303" t="b">
        <f t="shared" si="6"/>
        <v>1</v>
      </c>
      <c r="M303" t="b">
        <f t="shared" si="6"/>
        <v>1</v>
      </c>
    </row>
    <row r="304" spans="1:13" ht="13.5" thickBot="1">
      <c r="A304" t="s">
        <v>1830</v>
      </c>
      <c r="B304" t="s">
        <v>1288</v>
      </c>
      <c r="C304">
        <v>125</v>
      </c>
      <c r="D304">
        <v>52</v>
      </c>
      <c r="E304" s="46">
        <v>72</v>
      </c>
      <c r="F304" s="49" t="s">
        <v>1844</v>
      </c>
      <c r="G304" s="48">
        <v>125</v>
      </c>
      <c r="H304" s="48">
        <v>52</v>
      </c>
      <c r="I304" s="48">
        <v>58.4</v>
      </c>
      <c r="J304" s="48"/>
      <c r="K304" t="b">
        <f t="shared" si="6"/>
        <v>1</v>
      </c>
      <c r="L304" t="b">
        <f t="shared" si="6"/>
        <v>1</v>
      </c>
      <c r="M304" t="b">
        <f t="shared" si="6"/>
        <v>1</v>
      </c>
    </row>
    <row r="305" spans="1:13" ht="13.5" thickBot="1">
      <c r="A305" t="s">
        <v>1830</v>
      </c>
      <c r="B305" t="s">
        <v>1279</v>
      </c>
      <c r="C305">
        <v>125</v>
      </c>
      <c r="D305">
        <v>52</v>
      </c>
      <c r="E305" s="48">
        <v>72</v>
      </c>
      <c r="F305" s="33" t="s">
        <v>1845</v>
      </c>
      <c r="G305" s="32">
        <v>125</v>
      </c>
      <c r="H305" s="32">
        <v>52</v>
      </c>
      <c r="I305" s="32">
        <v>58.4</v>
      </c>
      <c r="J305" s="32"/>
      <c r="K305" t="b">
        <f t="shared" si="6"/>
        <v>1</v>
      </c>
      <c r="L305" t="b">
        <f t="shared" si="6"/>
        <v>1</v>
      </c>
      <c r="M305" t="b">
        <f t="shared" si="6"/>
        <v>1</v>
      </c>
    </row>
    <row r="306" spans="1:13" ht="13.5" thickBot="1">
      <c r="A306" t="s">
        <v>1830</v>
      </c>
      <c r="B306" t="s">
        <v>1281</v>
      </c>
      <c r="C306">
        <v>125</v>
      </c>
      <c r="D306">
        <v>52</v>
      </c>
      <c r="E306" s="32">
        <v>72</v>
      </c>
      <c r="F306" s="45" t="s">
        <v>1846</v>
      </c>
      <c r="G306" s="42">
        <v>125</v>
      </c>
      <c r="H306" s="42">
        <v>52</v>
      </c>
      <c r="I306" s="42">
        <v>58.4</v>
      </c>
      <c r="J306" s="42"/>
      <c r="K306" t="b">
        <f t="shared" si="6"/>
        <v>1</v>
      </c>
      <c r="L306" t="b">
        <f t="shared" si="6"/>
        <v>1</v>
      </c>
      <c r="M306" t="b">
        <f t="shared" si="6"/>
        <v>1</v>
      </c>
    </row>
    <row r="307" spans="1:13" ht="13.5" thickBot="1">
      <c r="A307" t="s">
        <v>1830</v>
      </c>
      <c r="B307" t="s">
        <v>1285</v>
      </c>
      <c r="C307">
        <v>125</v>
      </c>
      <c r="D307">
        <v>52</v>
      </c>
      <c r="E307" s="42">
        <v>72</v>
      </c>
      <c r="F307" s="47" t="s">
        <v>1847</v>
      </c>
      <c r="G307" s="46">
        <v>125</v>
      </c>
      <c r="H307" s="46">
        <v>52</v>
      </c>
      <c r="I307" s="46">
        <v>58.4</v>
      </c>
      <c r="J307" s="46"/>
      <c r="K307" t="b">
        <f t="shared" si="6"/>
        <v>1</v>
      </c>
      <c r="L307" t="b">
        <f t="shared" si="6"/>
        <v>1</v>
      </c>
      <c r="M307" t="b">
        <f t="shared" si="6"/>
        <v>1</v>
      </c>
    </row>
    <row r="308" spans="1:13" ht="13.5" thickBot="1">
      <c r="A308" t="s">
        <v>1830</v>
      </c>
      <c r="B308" t="s">
        <v>1286</v>
      </c>
      <c r="C308">
        <v>125</v>
      </c>
      <c r="D308">
        <v>52</v>
      </c>
      <c r="E308" s="46">
        <v>72</v>
      </c>
      <c r="F308" s="45" t="s">
        <v>1848</v>
      </c>
      <c r="G308" s="42">
        <v>125</v>
      </c>
      <c r="H308" s="42">
        <v>52</v>
      </c>
      <c r="I308" s="42">
        <v>58.4</v>
      </c>
      <c r="J308" s="42"/>
      <c r="K308" t="b">
        <f t="shared" si="6"/>
        <v>1</v>
      </c>
      <c r="L308" t="b">
        <f t="shared" si="6"/>
        <v>1</v>
      </c>
      <c r="M308" t="b">
        <f t="shared" si="6"/>
        <v>1</v>
      </c>
    </row>
    <row r="309" spans="1:13" ht="13.5" thickBot="1">
      <c r="A309" t="s">
        <v>1830</v>
      </c>
      <c r="B309" t="s">
        <v>1270</v>
      </c>
      <c r="C309">
        <v>125</v>
      </c>
      <c r="D309">
        <v>53</v>
      </c>
      <c r="E309" s="42">
        <v>72</v>
      </c>
      <c r="F309" s="33" t="s">
        <v>1849</v>
      </c>
      <c r="G309" s="32">
        <v>125</v>
      </c>
      <c r="H309" s="32">
        <v>53</v>
      </c>
      <c r="I309" s="32">
        <v>57.6</v>
      </c>
      <c r="J309" s="32"/>
      <c r="K309" t="b">
        <f t="shared" si="6"/>
        <v>1</v>
      </c>
      <c r="L309" t="b">
        <f t="shared" si="6"/>
        <v>1</v>
      </c>
      <c r="M309" t="b">
        <f t="shared" si="6"/>
        <v>1</v>
      </c>
    </row>
    <row r="310" spans="1:13" ht="13.5" thickBot="1">
      <c r="A310" t="s">
        <v>1830</v>
      </c>
      <c r="B310" t="s">
        <v>1282</v>
      </c>
      <c r="C310">
        <v>125</v>
      </c>
      <c r="D310">
        <v>53</v>
      </c>
      <c r="E310" s="32">
        <v>72</v>
      </c>
      <c r="F310" s="49" t="s">
        <v>1850</v>
      </c>
      <c r="G310" s="48">
        <v>125</v>
      </c>
      <c r="H310" s="48">
        <v>53</v>
      </c>
      <c r="I310" s="48">
        <v>57.6</v>
      </c>
      <c r="J310" s="48"/>
      <c r="K310" t="b">
        <f t="shared" ref="K310:M373" si="7">IF(B310=F310, TRUE, 0)</f>
        <v>1</v>
      </c>
      <c r="L310" t="b">
        <f t="shared" si="7"/>
        <v>1</v>
      </c>
      <c r="M310" t="b">
        <f t="shared" si="7"/>
        <v>1</v>
      </c>
    </row>
    <row r="311" spans="1:13" ht="13.5" thickBot="1">
      <c r="A311" t="s">
        <v>1830</v>
      </c>
      <c r="B311" t="s">
        <v>1276</v>
      </c>
      <c r="C311">
        <v>125</v>
      </c>
      <c r="D311">
        <v>53</v>
      </c>
      <c r="E311" s="48">
        <v>72</v>
      </c>
      <c r="F311" s="47" t="s">
        <v>1851</v>
      </c>
      <c r="G311" s="46">
        <v>125</v>
      </c>
      <c r="H311" s="46">
        <v>53</v>
      </c>
      <c r="I311" s="46">
        <v>57.6</v>
      </c>
      <c r="J311" s="46"/>
      <c r="K311" t="b">
        <f t="shared" si="7"/>
        <v>1</v>
      </c>
      <c r="L311" t="b">
        <f t="shared" si="7"/>
        <v>1</v>
      </c>
      <c r="M311" t="b">
        <f t="shared" si="7"/>
        <v>1</v>
      </c>
    </row>
    <row r="312" spans="1:13" ht="13.5" thickBot="1">
      <c r="A312" t="s">
        <v>1830</v>
      </c>
      <c r="B312" t="s">
        <v>1287</v>
      </c>
      <c r="C312">
        <v>125</v>
      </c>
      <c r="D312">
        <v>58</v>
      </c>
      <c r="E312" s="46">
        <v>72</v>
      </c>
      <c r="F312" s="45" t="s">
        <v>1852</v>
      </c>
      <c r="G312" s="42">
        <v>125</v>
      </c>
      <c r="H312" s="42">
        <v>58</v>
      </c>
      <c r="I312" s="42">
        <v>53.6</v>
      </c>
      <c r="J312" s="42"/>
      <c r="K312" t="b">
        <f t="shared" si="7"/>
        <v>1</v>
      </c>
      <c r="L312" t="b">
        <f t="shared" si="7"/>
        <v>1</v>
      </c>
      <c r="M312" t="b">
        <f t="shared" si="7"/>
        <v>1</v>
      </c>
    </row>
    <row r="313" spans="1:13" ht="13.5" thickBot="1">
      <c r="A313" t="s">
        <v>1830</v>
      </c>
      <c r="B313" t="s">
        <v>1275</v>
      </c>
      <c r="C313">
        <v>125</v>
      </c>
      <c r="D313">
        <v>63</v>
      </c>
      <c r="E313" s="42">
        <v>72</v>
      </c>
      <c r="F313" s="47" t="s">
        <v>1853</v>
      </c>
      <c r="G313" s="46">
        <v>125</v>
      </c>
      <c r="H313" s="46">
        <v>63</v>
      </c>
      <c r="I313" s="46">
        <v>49.6</v>
      </c>
      <c r="J313" s="46"/>
      <c r="K313" t="b">
        <f t="shared" si="7"/>
        <v>1</v>
      </c>
      <c r="L313" t="b">
        <f t="shared" si="7"/>
        <v>1</v>
      </c>
      <c r="M313" t="b">
        <f t="shared" si="7"/>
        <v>1</v>
      </c>
    </row>
    <row r="314" spans="1:13" ht="13.5" thickBot="1">
      <c r="A314" t="s">
        <v>1830</v>
      </c>
      <c r="B314" t="s">
        <v>1442</v>
      </c>
      <c r="C314" t="e">
        <v>#N/A</v>
      </c>
      <c r="D314">
        <v>112</v>
      </c>
      <c r="E314" s="51"/>
      <c r="F314" s="49"/>
      <c r="G314" s="50"/>
      <c r="H314" s="50"/>
      <c r="I314" s="50"/>
      <c r="J314" s="50"/>
      <c r="K314">
        <f t="shared" si="7"/>
        <v>0</v>
      </c>
      <c r="L314" t="e">
        <f t="shared" si="7"/>
        <v>#N/A</v>
      </c>
      <c r="M314">
        <f t="shared" si="7"/>
        <v>0</v>
      </c>
    </row>
    <row r="315" spans="1:13" ht="13.5" thickBot="1">
      <c r="A315" t="s">
        <v>1854</v>
      </c>
      <c r="B315" t="s">
        <v>1295</v>
      </c>
      <c r="C315">
        <v>60</v>
      </c>
      <c r="D315">
        <v>28</v>
      </c>
      <c r="E315" s="46">
        <v>72</v>
      </c>
      <c r="F315" s="45" t="s">
        <v>1855</v>
      </c>
      <c r="G315" s="42">
        <v>60</v>
      </c>
      <c r="H315" s="42">
        <v>28</v>
      </c>
      <c r="I315" s="42">
        <v>53.33</v>
      </c>
      <c r="J315" s="42"/>
      <c r="K315" t="b">
        <f t="shared" si="7"/>
        <v>1</v>
      </c>
      <c r="L315" t="b">
        <f t="shared" si="7"/>
        <v>1</v>
      </c>
      <c r="M315" t="b">
        <f t="shared" si="7"/>
        <v>1</v>
      </c>
    </row>
    <row r="316" spans="1:13" ht="13.5" thickBot="1">
      <c r="A316" t="s">
        <v>1854</v>
      </c>
      <c r="B316" t="s">
        <v>1291</v>
      </c>
      <c r="C316">
        <v>75</v>
      </c>
      <c r="D316">
        <v>37</v>
      </c>
      <c r="E316" s="42">
        <v>73</v>
      </c>
      <c r="F316" s="33" t="s">
        <v>1856</v>
      </c>
      <c r="G316" s="32">
        <v>75</v>
      </c>
      <c r="H316" s="32">
        <v>37</v>
      </c>
      <c r="I316" s="32">
        <v>50.67</v>
      </c>
      <c r="J316" s="32"/>
      <c r="K316" t="b">
        <f t="shared" si="7"/>
        <v>1</v>
      </c>
      <c r="L316" t="b">
        <f t="shared" si="7"/>
        <v>1</v>
      </c>
      <c r="M316" t="b">
        <f t="shared" si="7"/>
        <v>1</v>
      </c>
    </row>
    <row r="317" spans="1:13" ht="13.5" thickBot="1">
      <c r="A317" t="s">
        <v>1854</v>
      </c>
      <c r="B317" t="s">
        <v>1292</v>
      </c>
      <c r="C317">
        <v>75</v>
      </c>
      <c r="D317">
        <v>46</v>
      </c>
      <c r="E317" s="32">
        <v>73</v>
      </c>
      <c r="F317" s="49" t="s">
        <v>1857</v>
      </c>
      <c r="G317" s="48">
        <v>75</v>
      </c>
      <c r="H317" s="48">
        <v>46</v>
      </c>
      <c r="I317" s="48">
        <v>38.67</v>
      </c>
      <c r="J317" s="48"/>
      <c r="K317" t="b">
        <f t="shared" si="7"/>
        <v>1</v>
      </c>
      <c r="L317" t="b">
        <f t="shared" si="7"/>
        <v>1</v>
      </c>
      <c r="M317" t="b">
        <f t="shared" si="7"/>
        <v>1</v>
      </c>
    </row>
    <row r="318" spans="1:13" ht="13.5" thickBot="1">
      <c r="A318" t="s">
        <v>1854</v>
      </c>
      <c r="B318" t="s">
        <v>1294</v>
      </c>
      <c r="C318">
        <v>100</v>
      </c>
      <c r="D318">
        <v>45</v>
      </c>
      <c r="E318" s="48">
        <v>73</v>
      </c>
      <c r="F318" s="33" t="s">
        <v>1858</v>
      </c>
      <c r="G318" s="32">
        <v>100</v>
      </c>
      <c r="H318" s="32">
        <v>45</v>
      </c>
      <c r="I318" s="32">
        <v>55</v>
      </c>
      <c r="J318" s="32"/>
      <c r="K318" t="b">
        <f t="shared" si="7"/>
        <v>1</v>
      </c>
      <c r="L318" t="b">
        <f t="shared" si="7"/>
        <v>1</v>
      </c>
      <c r="M318" t="b">
        <f t="shared" si="7"/>
        <v>1</v>
      </c>
    </row>
    <row r="319" spans="1:13" ht="13.5" thickBot="1">
      <c r="A319" t="s">
        <v>1854</v>
      </c>
      <c r="B319" t="s">
        <v>1296</v>
      </c>
      <c r="C319">
        <v>100</v>
      </c>
      <c r="D319">
        <v>46</v>
      </c>
      <c r="E319" s="32">
        <v>73</v>
      </c>
      <c r="F319" s="45" t="s">
        <v>1859</v>
      </c>
      <c r="G319" s="42">
        <v>100</v>
      </c>
      <c r="H319" s="42">
        <v>46</v>
      </c>
      <c r="I319" s="42">
        <v>54</v>
      </c>
      <c r="J319" s="42"/>
      <c r="K319" t="b">
        <f t="shared" si="7"/>
        <v>1</v>
      </c>
      <c r="L319" t="b">
        <f t="shared" si="7"/>
        <v>1</v>
      </c>
      <c r="M319" t="b">
        <f t="shared" si="7"/>
        <v>1</v>
      </c>
    </row>
    <row r="320" spans="1:13" ht="13.5" thickBot="1">
      <c r="A320" t="s">
        <v>1854</v>
      </c>
      <c r="B320" t="s">
        <v>1293</v>
      </c>
      <c r="C320">
        <v>100</v>
      </c>
      <c r="D320">
        <v>46</v>
      </c>
      <c r="E320" s="42">
        <v>73</v>
      </c>
      <c r="F320" s="47" t="s">
        <v>1860</v>
      </c>
      <c r="G320" s="46">
        <v>100</v>
      </c>
      <c r="H320" s="46">
        <v>46</v>
      </c>
      <c r="I320" s="46">
        <v>54</v>
      </c>
      <c r="J320" s="46"/>
      <c r="K320" t="b">
        <f t="shared" si="7"/>
        <v>1</v>
      </c>
      <c r="L320" t="b">
        <f t="shared" si="7"/>
        <v>1</v>
      </c>
      <c r="M320" t="b">
        <f t="shared" si="7"/>
        <v>1</v>
      </c>
    </row>
    <row r="321" spans="1:13" ht="13.5" thickBot="1">
      <c r="A321" t="s">
        <v>1854</v>
      </c>
      <c r="B321" t="s">
        <v>1297</v>
      </c>
      <c r="C321">
        <v>100</v>
      </c>
      <c r="D321">
        <v>47</v>
      </c>
      <c r="E321" s="46">
        <v>73</v>
      </c>
      <c r="F321" s="49" t="s">
        <v>1861</v>
      </c>
      <c r="G321" s="48">
        <v>100</v>
      </c>
      <c r="H321" s="48">
        <v>47</v>
      </c>
      <c r="I321" s="48">
        <v>53</v>
      </c>
      <c r="J321" s="48"/>
      <c r="K321" t="b">
        <f t="shared" si="7"/>
        <v>1</v>
      </c>
      <c r="L321" t="b">
        <f t="shared" si="7"/>
        <v>1</v>
      </c>
      <c r="M321" t="b">
        <f t="shared" si="7"/>
        <v>1</v>
      </c>
    </row>
    <row r="322" spans="1:13" ht="13.5" thickBot="1">
      <c r="A322" t="s">
        <v>1854</v>
      </c>
      <c r="B322" t="s">
        <v>1298</v>
      </c>
      <c r="C322">
        <v>125</v>
      </c>
      <c r="D322">
        <v>29</v>
      </c>
      <c r="E322" s="48">
        <v>73</v>
      </c>
      <c r="F322" s="47" t="s">
        <v>1862</v>
      </c>
      <c r="G322" s="46">
        <v>125</v>
      </c>
      <c r="H322" s="46">
        <v>29</v>
      </c>
      <c r="I322" s="46">
        <v>76.8</v>
      </c>
      <c r="J322" s="46" t="s">
        <v>1555</v>
      </c>
      <c r="K322" t="b">
        <f t="shared" si="7"/>
        <v>1</v>
      </c>
      <c r="L322" t="b">
        <f t="shared" si="7"/>
        <v>1</v>
      </c>
      <c r="M322" t="b">
        <f t="shared" si="7"/>
        <v>1</v>
      </c>
    </row>
    <row r="323" spans="1:13" ht="13.5" thickBot="1">
      <c r="A323" t="s">
        <v>1854</v>
      </c>
      <c r="B323" t="s">
        <v>1290</v>
      </c>
      <c r="C323">
        <v>125</v>
      </c>
      <c r="D323">
        <v>58</v>
      </c>
      <c r="E323" s="46">
        <v>73</v>
      </c>
      <c r="F323" s="49" t="s">
        <v>1863</v>
      </c>
      <c r="G323" s="48">
        <v>125</v>
      </c>
      <c r="H323" s="48">
        <v>58</v>
      </c>
      <c r="I323" s="48">
        <v>53.6</v>
      </c>
      <c r="J323" s="48"/>
      <c r="K323" t="b">
        <f t="shared" si="7"/>
        <v>1</v>
      </c>
      <c r="L323" t="b">
        <f t="shared" si="7"/>
        <v>1</v>
      </c>
      <c r="M323" t="b">
        <f t="shared" si="7"/>
        <v>1</v>
      </c>
    </row>
    <row r="324" spans="1:13" ht="13.5" thickBot="1">
      <c r="A324" t="s">
        <v>1864</v>
      </c>
      <c r="B324" t="s">
        <v>1306</v>
      </c>
      <c r="C324">
        <v>25</v>
      </c>
      <c r="D324">
        <v>9</v>
      </c>
      <c r="E324" s="48">
        <v>73</v>
      </c>
      <c r="F324" s="47" t="s">
        <v>1865</v>
      </c>
      <c r="G324" s="46">
        <v>25</v>
      </c>
      <c r="H324" s="46">
        <v>9</v>
      </c>
      <c r="I324" s="46">
        <v>64</v>
      </c>
      <c r="J324" s="46" t="s">
        <v>1555</v>
      </c>
      <c r="K324" t="b">
        <f t="shared" si="7"/>
        <v>1</v>
      </c>
      <c r="L324" t="b">
        <f t="shared" si="7"/>
        <v>1</v>
      </c>
      <c r="M324" t="b">
        <f t="shared" si="7"/>
        <v>1</v>
      </c>
    </row>
    <row r="325" spans="1:13" ht="13.5" thickBot="1">
      <c r="A325" t="s">
        <v>1864</v>
      </c>
      <c r="B325" t="s">
        <v>1305</v>
      </c>
      <c r="C325">
        <v>25</v>
      </c>
      <c r="D325">
        <v>13</v>
      </c>
      <c r="E325" s="46">
        <v>74</v>
      </c>
      <c r="F325" s="45" t="s">
        <v>1866</v>
      </c>
      <c r="G325" s="42">
        <v>25</v>
      </c>
      <c r="H325" s="42">
        <v>13</v>
      </c>
      <c r="I325" s="42">
        <v>48</v>
      </c>
      <c r="J325" s="42"/>
      <c r="K325" t="b">
        <f t="shared" si="7"/>
        <v>1</v>
      </c>
      <c r="L325" t="b">
        <f t="shared" si="7"/>
        <v>1</v>
      </c>
      <c r="M325" t="b">
        <f t="shared" si="7"/>
        <v>1</v>
      </c>
    </row>
    <row r="326" spans="1:13" ht="13.5" thickBot="1">
      <c r="A326" t="s">
        <v>1864</v>
      </c>
      <c r="B326" t="s">
        <v>1299</v>
      </c>
      <c r="C326">
        <v>25</v>
      </c>
      <c r="D326">
        <v>14</v>
      </c>
      <c r="E326" s="42">
        <v>74</v>
      </c>
      <c r="F326" s="47" t="s">
        <v>1867</v>
      </c>
      <c r="G326" s="46">
        <v>25</v>
      </c>
      <c r="H326" s="46">
        <v>14</v>
      </c>
      <c r="I326" s="46">
        <v>44</v>
      </c>
      <c r="J326" s="46"/>
      <c r="K326" t="b">
        <f t="shared" si="7"/>
        <v>1</v>
      </c>
      <c r="L326" t="b">
        <f t="shared" si="7"/>
        <v>1</v>
      </c>
      <c r="M326" t="b">
        <f t="shared" si="7"/>
        <v>1</v>
      </c>
    </row>
    <row r="327" spans="1:13" ht="13.5" thickBot="1">
      <c r="A327" t="s">
        <v>1864</v>
      </c>
      <c r="B327" t="s">
        <v>1307</v>
      </c>
      <c r="C327">
        <v>50</v>
      </c>
      <c r="D327">
        <v>19</v>
      </c>
      <c r="E327" s="46">
        <v>74</v>
      </c>
      <c r="F327" s="49" t="s">
        <v>1868</v>
      </c>
      <c r="G327" s="48">
        <v>50</v>
      </c>
      <c r="H327" s="48">
        <v>19</v>
      </c>
      <c r="I327" s="48">
        <v>62</v>
      </c>
      <c r="J327" s="48" t="s">
        <v>1555</v>
      </c>
      <c r="K327" t="b">
        <f t="shared" si="7"/>
        <v>1</v>
      </c>
      <c r="L327" t="b">
        <f t="shared" si="7"/>
        <v>1</v>
      </c>
      <c r="M327" t="b">
        <f t="shared" si="7"/>
        <v>1</v>
      </c>
    </row>
    <row r="328" spans="1:13" ht="13.5" thickBot="1">
      <c r="A328" t="s">
        <v>1864</v>
      </c>
      <c r="B328" t="s">
        <v>1300</v>
      </c>
      <c r="C328">
        <v>50</v>
      </c>
      <c r="D328">
        <v>19</v>
      </c>
      <c r="E328" s="48">
        <v>74</v>
      </c>
      <c r="F328" s="33" t="s">
        <v>1869</v>
      </c>
      <c r="G328" s="32">
        <v>50</v>
      </c>
      <c r="H328" s="32">
        <v>19</v>
      </c>
      <c r="I328" s="32">
        <v>62</v>
      </c>
      <c r="J328" s="32" t="s">
        <v>1555</v>
      </c>
      <c r="K328" t="b">
        <f t="shared" si="7"/>
        <v>1</v>
      </c>
      <c r="L328" t="b">
        <f t="shared" si="7"/>
        <v>1</v>
      </c>
      <c r="M328" t="b">
        <f t="shared" si="7"/>
        <v>1</v>
      </c>
    </row>
    <row r="329" spans="1:13" ht="13.5" thickBot="1">
      <c r="A329" t="s">
        <v>1864</v>
      </c>
      <c r="B329" t="s">
        <v>992</v>
      </c>
      <c r="C329">
        <v>60</v>
      </c>
      <c r="D329">
        <v>24</v>
      </c>
      <c r="E329" s="32">
        <v>74</v>
      </c>
      <c r="F329" s="45" t="s">
        <v>1870</v>
      </c>
      <c r="G329" s="42">
        <v>60</v>
      </c>
      <c r="H329" s="42">
        <v>24</v>
      </c>
      <c r="I329" s="42">
        <v>60</v>
      </c>
      <c r="J329" s="42"/>
      <c r="K329">
        <f t="shared" si="7"/>
        <v>0</v>
      </c>
      <c r="L329" t="b">
        <f t="shared" si="7"/>
        <v>1</v>
      </c>
      <c r="M329" t="b">
        <f t="shared" si="7"/>
        <v>1</v>
      </c>
    </row>
    <row r="330" spans="1:13" ht="13.5" thickBot="1">
      <c r="A330" t="s">
        <v>1864</v>
      </c>
      <c r="B330" t="s">
        <v>1302</v>
      </c>
      <c r="C330">
        <v>60</v>
      </c>
      <c r="D330">
        <v>26</v>
      </c>
      <c r="E330" s="42">
        <v>74</v>
      </c>
      <c r="F330" s="47" t="s">
        <v>1871</v>
      </c>
      <c r="G330" s="46">
        <v>60</v>
      </c>
      <c r="H330" s="46">
        <v>26</v>
      </c>
      <c r="I330" s="46">
        <v>56.67</v>
      </c>
      <c r="J330" s="46"/>
      <c r="K330" t="b">
        <f t="shared" si="7"/>
        <v>1</v>
      </c>
      <c r="L330" t="b">
        <f t="shared" si="7"/>
        <v>1</v>
      </c>
      <c r="M330" t="b">
        <f t="shared" si="7"/>
        <v>1</v>
      </c>
    </row>
    <row r="331" spans="1:13" ht="13.5" thickBot="1">
      <c r="A331" t="s">
        <v>1864</v>
      </c>
      <c r="B331" t="s">
        <v>1308</v>
      </c>
      <c r="C331">
        <v>120</v>
      </c>
      <c r="D331">
        <v>35</v>
      </c>
      <c r="E331" s="46">
        <v>74</v>
      </c>
      <c r="F331" s="49" t="s">
        <v>1872</v>
      </c>
      <c r="G331" s="48">
        <v>120</v>
      </c>
      <c r="H331" s="48">
        <v>35</v>
      </c>
      <c r="I331" s="48">
        <v>70.83</v>
      </c>
      <c r="J331" s="48" t="s">
        <v>1555</v>
      </c>
      <c r="K331" t="b">
        <f t="shared" si="7"/>
        <v>1</v>
      </c>
      <c r="L331" t="b">
        <f t="shared" si="7"/>
        <v>1</v>
      </c>
      <c r="M331" t="b">
        <f t="shared" si="7"/>
        <v>1</v>
      </c>
    </row>
    <row r="332" spans="1:13" ht="13.5" thickBot="1">
      <c r="A332" t="s">
        <v>1864</v>
      </c>
      <c r="B332" t="s">
        <v>1309</v>
      </c>
      <c r="C332">
        <v>125</v>
      </c>
      <c r="D332">
        <v>25</v>
      </c>
      <c r="E332" s="48">
        <v>74</v>
      </c>
      <c r="F332" s="33" t="s">
        <v>1873</v>
      </c>
      <c r="G332" s="32">
        <v>125</v>
      </c>
      <c r="H332" s="32">
        <v>25</v>
      </c>
      <c r="I332" s="32">
        <v>80</v>
      </c>
      <c r="J332" s="32" t="s">
        <v>1555</v>
      </c>
      <c r="K332" t="b">
        <f t="shared" si="7"/>
        <v>1</v>
      </c>
      <c r="L332" t="b">
        <f t="shared" si="7"/>
        <v>1</v>
      </c>
      <c r="M332" t="b">
        <f t="shared" si="7"/>
        <v>1</v>
      </c>
    </row>
    <row r="333" spans="1:13" ht="13.5" thickBot="1">
      <c r="A333" t="s">
        <v>1864</v>
      </c>
      <c r="B333" t="s">
        <v>1303</v>
      </c>
      <c r="C333">
        <v>125</v>
      </c>
      <c r="D333">
        <v>41</v>
      </c>
      <c r="E333" s="32">
        <v>74</v>
      </c>
      <c r="F333" s="45" t="s">
        <v>1874</v>
      </c>
      <c r="G333" s="42">
        <v>125</v>
      </c>
      <c r="H333" s="42">
        <v>41</v>
      </c>
      <c r="I333" s="42">
        <v>67.2</v>
      </c>
      <c r="J333" s="42" t="s">
        <v>1555</v>
      </c>
      <c r="K333" t="b">
        <f t="shared" si="7"/>
        <v>1</v>
      </c>
      <c r="L333" t="b">
        <f t="shared" si="7"/>
        <v>1</v>
      </c>
      <c r="M333" t="b">
        <f t="shared" si="7"/>
        <v>1</v>
      </c>
    </row>
    <row r="334" spans="1:13" ht="13.5" thickBot="1">
      <c r="A334" t="s">
        <v>1864</v>
      </c>
      <c r="B334" t="s">
        <v>1301</v>
      </c>
      <c r="C334">
        <v>125</v>
      </c>
      <c r="D334">
        <v>48</v>
      </c>
      <c r="E334" s="42">
        <v>74</v>
      </c>
      <c r="F334" s="47" t="s">
        <v>1875</v>
      </c>
      <c r="G334" s="46">
        <v>125</v>
      </c>
      <c r="H334" s="46">
        <v>48</v>
      </c>
      <c r="I334" s="46">
        <v>61.6</v>
      </c>
      <c r="J334" s="46" t="s">
        <v>1555</v>
      </c>
      <c r="K334" t="b">
        <f t="shared" si="7"/>
        <v>1</v>
      </c>
      <c r="L334" t="b">
        <f t="shared" si="7"/>
        <v>1</v>
      </c>
      <c r="M334" t="b">
        <f t="shared" si="7"/>
        <v>1</v>
      </c>
    </row>
    <row r="335" spans="1:13" ht="13.5" thickBot="1">
      <c r="A335" t="s">
        <v>1864</v>
      </c>
      <c r="B335" t="s">
        <v>1304</v>
      </c>
      <c r="C335">
        <v>150</v>
      </c>
      <c r="D335">
        <v>55</v>
      </c>
      <c r="E335" s="46">
        <v>74</v>
      </c>
      <c r="F335" s="45" t="s">
        <v>1876</v>
      </c>
      <c r="G335" s="42">
        <v>150</v>
      </c>
      <c r="H335" s="42">
        <v>55</v>
      </c>
      <c r="I335" s="42">
        <v>63.33</v>
      </c>
      <c r="J335" s="42" t="s">
        <v>1555</v>
      </c>
      <c r="K335" t="b">
        <f t="shared" si="7"/>
        <v>1</v>
      </c>
      <c r="L335" t="b">
        <f t="shared" si="7"/>
        <v>1</v>
      </c>
      <c r="M335" t="b">
        <f t="shared" si="7"/>
        <v>1</v>
      </c>
    </row>
    <row r="336" spans="1:13" ht="13.5" thickBot="1">
      <c r="A336" t="s">
        <v>1877</v>
      </c>
      <c r="B336" t="s">
        <v>1318</v>
      </c>
      <c r="C336">
        <v>25</v>
      </c>
      <c r="D336">
        <v>10</v>
      </c>
      <c r="E336" s="42">
        <v>74</v>
      </c>
      <c r="F336" s="47" t="s">
        <v>1878</v>
      </c>
      <c r="G336" s="46">
        <v>25</v>
      </c>
      <c r="H336" s="46">
        <v>10</v>
      </c>
      <c r="I336" s="46">
        <v>60</v>
      </c>
      <c r="J336" s="46"/>
      <c r="K336" t="b">
        <f t="shared" si="7"/>
        <v>1</v>
      </c>
      <c r="L336" t="b">
        <f t="shared" si="7"/>
        <v>1</v>
      </c>
      <c r="M336" t="b">
        <f t="shared" si="7"/>
        <v>1</v>
      </c>
    </row>
    <row r="337" spans="1:13" ht="13.5" thickBot="1">
      <c r="A337" t="s">
        <v>1877</v>
      </c>
      <c r="B337" t="s">
        <v>1317</v>
      </c>
      <c r="C337">
        <v>50</v>
      </c>
      <c r="D337">
        <v>21</v>
      </c>
      <c r="E337" s="46">
        <v>80</v>
      </c>
      <c r="F337" s="49" t="s">
        <v>1879</v>
      </c>
      <c r="G337" s="48">
        <v>50</v>
      </c>
      <c r="H337" s="48">
        <v>21</v>
      </c>
      <c r="I337" s="48">
        <v>58</v>
      </c>
      <c r="J337" s="48"/>
      <c r="K337" t="b">
        <f t="shared" si="7"/>
        <v>1</v>
      </c>
      <c r="L337" t="b">
        <f t="shared" si="7"/>
        <v>1</v>
      </c>
      <c r="M337" t="b">
        <f t="shared" si="7"/>
        <v>1</v>
      </c>
    </row>
    <row r="338" spans="1:13" ht="13.5" thickBot="1">
      <c r="A338" t="s">
        <v>1877</v>
      </c>
      <c r="B338" t="s">
        <v>1310</v>
      </c>
      <c r="C338">
        <v>50</v>
      </c>
      <c r="D338">
        <v>48</v>
      </c>
      <c r="E338" s="48">
        <v>80</v>
      </c>
      <c r="F338" s="47" t="s">
        <v>1880</v>
      </c>
      <c r="G338" s="46">
        <v>50</v>
      </c>
      <c r="H338" s="46">
        <v>48</v>
      </c>
      <c r="I338" s="46">
        <v>4</v>
      </c>
      <c r="J338" s="46" t="s">
        <v>1490</v>
      </c>
      <c r="K338" t="b">
        <f t="shared" si="7"/>
        <v>1</v>
      </c>
      <c r="L338" t="b">
        <f t="shared" si="7"/>
        <v>1</v>
      </c>
      <c r="M338" t="b">
        <f t="shared" si="7"/>
        <v>1</v>
      </c>
    </row>
    <row r="339" spans="1:13" ht="13.5" thickBot="1">
      <c r="A339" t="s">
        <v>1877</v>
      </c>
      <c r="B339" t="s">
        <v>1314</v>
      </c>
      <c r="C339">
        <v>100</v>
      </c>
      <c r="D339">
        <v>39</v>
      </c>
      <c r="E339" s="46">
        <v>80</v>
      </c>
      <c r="F339" s="45" t="s">
        <v>1881</v>
      </c>
      <c r="G339" s="42">
        <v>100</v>
      </c>
      <c r="H339" s="42">
        <v>39</v>
      </c>
      <c r="I339" s="42">
        <v>61</v>
      </c>
      <c r="J339" s="42" t="s">
        <v>1555</v>
      </c>
      <c r="K339" t="b">
        <f t="shared" si="7"/>
        <v>1</v>
      </c>
      <c r="L339" t="b">
        <f t="shared" si="7"/>
        <v>1</v>
      </c>
      <c r="M339" t="b">
        <f t="shared" si="7"/>
        <v>1</v>
      </c>
    </row>
    <row r="340" spans="1:13" ht="13.5" thickBot="1">
      <c r="A340" t="s">
        <v>1877</v>
      </c>
      <c r="B340" t="s">
        <v>1322</v>
      </c>
      <c r="C340">
        <v>100</v>
      </c>
      <c r="D340">
        <v>39</v>
      </c>
      <c r="E340" s="42">
        <v>80</v>
      </c>
      <c r="F340" s="33" t="s">
        <v>1882</v>
      </c>
      <c r="G340" s="32">
        <v>100</v>
      </c>
      <c r="H340" s="32">
        <v>39</v>
      </c>
      <c r="I340" s="32">
        <v>61</v>
      </c>
      <c r="J340" s="32" t="s">
        <v>1555</v>
      </c>
      <c r="K340" t="b">
        <f t="shared" si="7"/>
        <v>1</v>
      </c>
      <c r="L340" t="b">
        <f t="shared" si="7"/>
        <v>1</v>
      </c>
      <c r="M340" t="b">
        <f t="shared" si="7"/>
        <v>1</v>
      </c>
    </row>
    <row r="341" spans="1:13" ht="13.5" thickBot="1">
      <c r="A341" t="s">
        <v>1877</v>
      </c>
      <c r="B341" t="s">
        <v>1315</v>
      </c>
      <c r="C341">
        <v>100</v>
      </c>
      <c r="D341">
        <v>39</v>
      </c>
      <c r="E341" s="32">
        <v>80</v>
      </c>
      <c r="F341" s="49" t="s">
        <v>1883</v>
      </c>
      <c r="G341" s="48">
        <v>100</v>
      </c>
      <c r="H341" s="48">
        <v>39</v>
      </c>
      <c r="I341" s="48">
        <v>61</v>
      </c>
      <c r="J341" s="48" t="s">
        <v>1555</v>
      </c>
      <c r="K341" t="b">
        <f t="shared" si="7"/>
        <v>1</v>
      </c>
      <c r="L341" t="b">
        <f t="shared" si="7"/>
        <v>1</v>
      </c>
      <c r="M341" t="b">
        <f t="shared" si="7"/>
        <v>1</v>
      </c>
    </row>
    <row r="342" spans="1:13" ht="13.5" thickBot="1">
      <c r="A342" t="s">
        <v>1877</v>
      </c>
      <c r="B342" t="s">
        <v>993</v>
      </c>
      <c r="C342">
        <v>120</v>
      </c>
      <c r="D342">
        <v>48</v>
      </c>
      <c r="E342" s="48">
        <v>80</v>
      </c>
      <c r="F342" s="47" t="s">
        <v>1884</v>
      </c>
      <c r="G342" s="46">
        <v>120</v>
      </c>
      <c r="H342" s="46">
        <v>48</v>
      </c>
      <c r="I342" s="46">
        <v>60</v>
      </c>
      <c r="J342" s="46"/>
      <c r="K342">
        <f t="shared" si="7"/>
        <v>0</v>
      </c>
      <c r="L342" t="b">
        <f t="shared" si="7"/>
        <v>1</v>
      </c>
      <c r="M342" t="b">
        <f t="shared" si="7"/>
        <v>1</v>
      </c>
    </row>
    <row r="343" spans="1:13" ht="13.5" thickBot="1">
      <c r="A343" t="s">
        <v>1877</v>
      </c>
      <c r="B343" t="s">
        <v>1321</v>
      </c>
      <c r="C343">
        <v>120</v>
      </c>
      <c r="D343">
        <v>48</v>
      </c>
      <c r="E343" s="46">
        <v>80</v>
      </c>
      <c r="F343" s="45" t="s">
        <v>1885</v>
      </c>
      <c r="G343" s="42">
        <v>120</v>
      </c>
      <c r="H343" s="42">
        <v>48</v>
      </c>
      <c r="I343" s="42">
        <v>60</v>
      </c>
      <c r="J343" s="42"/>
      <c r="K343" t="b">
        <f t="shared" si="7"/>
        <v>1</v>
      </c>
      <c r="L343" t="b">
        <f t="shared" si="7"/>
        <v>1</v>
      </c>
      <c r="M343" t="b">
        <f t="shared" si="7"/>
        <v>1</v>
      </c>
    </row>
    <row r="344" spans="1:13" ht="13.5" thickBot="1">
      <c r="A344" t="s">
        <v>1877</v>
      </c>
      <c r="B344" t="s">
        <v>1312</v>
      </c>
      <c r="C344">
        <v>125</v>
      </c>
      <c r="D344">
        <v>50</v>
      </c>
      <c r="E344" s="42">
        <v>80</v>
      </c>
      <c r="F344" s="47" t="s">
        <v>1886</v>
      </c>
      <c r="G344" s="46">
        <v>125</v>
      </c>
      <c r="H344" s="46">
        <v>50</v>
      </c>
      <c r="I344" s="46">
        <v>60</v>
      </c>
      <c r="J344" s="46"/>
      <c r="K344" t="b">
        <f t="shared" si="7"/>
        <v>1</v>
      </c>
      <c r="L344" t="b">
        <f t="shared" si="7"/>
        <v>1</v>
      </c>
      <c r="M344" t="b">
        <f t="shared" si="7"/>
        <v>1</v>
      </c>
    </row>
    <row r="345" spans="1:13" ht="13.5" thickBot="1">
      <c r="A345" t="s">
        <v>1877</v>
      </c>
      <c r="B345" t="s">
        <v>1313</v>
      </c>
      <c r="C345">
        <v>150</v>
      </c>
      <c r="D345">
        <v>60</v>
      </c>
      <c r="E345" s="46">
        <v>80</v>
      </c>
      <c r="F345" s="45" t="s">
        <v>1887</v>
      </c>
      <c r="G345" s="42">
        <v>150</v>
      </c>
      <c r="H345" s="42">
        <v>60</v>
      </c>
      <c r="I345" s="42">
        <v>60</v>
      </c>
      <c r="J345" s="42"/>
      <c r="K345" t="b">
        <f t="shared" si="7"/>
        <v>1</v>
      </c>
      <c r="L345" t="b">
        <f t="shared" si="7"/>
        <v>1</v>
      </c>
      <c r="M345" t="b">
        <f t="shared" si="7"/>
        <v>1</v>
      </c>
    </row>
    <row r="346" spans="1:13" ht="13.5" thickBot="1">
      <c r="A346" t="s">
        <v>1877</v>
      </c>
      <c r="B346" t="s">
        <v>1316</v>
      </c>
      <c r="C346">
        <v>150</v>
      </c>
      <c r="D346">
        <v>60</v>
      </c>
      <c r="E346" s="42">
        <v>80</v>
      </c>
      <c r="F346" s="47" t="s">
        <v>1888</v>
      </c>
      <c r="G346" s="46">
        <v>150</v>
      </c>
      <c r="H346" s="46">
        <v>60</v>
      </c>
      <c r="I346" s="46">
        <v>60</v>
      </c>
      <c r="J346" s="46"/>
      <c r="K346" t="b">
        <f t="shared" si="7"/>
        <v>1</v>
      </c>
      <c r="L346" t="b">
        <f t="shared" si="7"/>
        <v>1</v>
      </c>
      <c r="M346" t="b">
        <f t="shared" si="7"/>
        <v>1</v>
      </c>
    </row>
    <row r="347" spans="1:13" ht="13.5" thickBot="1">
      <c r="A347" t="s">
        <v>1877</v>
      </c>
      <c r="B347" t="s">
        <v>1319</v>
      </c>
      <c r="C347">
        <v>150</v>
      </c>
      <c r="D347">
        <v>60</v>
      </c>
      <c r="E347" s="46">
        <v>80</v>
      </c>
      <c r="F347" s="45" t="s">
        <v>1889</v>
      </c>
      <c r="G347" s="42">
        <v>150</v>
      </c>
      <c r="H347" s="42">
        <v>60</v>
      </c>
      <c r="I347" s="42">
        <v>60</v>
      </c>
      <c r="J347" s="42"/>
      <c r="K347" t="b">
        <f t="shared" si="7"/>
        <v>1</v>
      </c>
      <c r="L347" t="b">
        <f t="shared" si="7"/>
        <v>1</v>
      </c>
      <c r="M347" t="b">
        <f t="shared" si="7"/>
        <v>1</v>
      </c>
    </row>
    <row r="348" spans="1:13" ht="13.5" thickBot="1">
      <c r="A348" t="s">
        <v>1877</v>
      </c>
      <c r="B348" t="s">
        <v>1320</v>
      </c>
      <c r="C348">
        <v>150</v>
      </c>
      <c r="D348">
        <v>60</v>
      </c>
      <c r="E348" s="42">
        <v>80</v>
      </c>
      <c r="F348" s="33" t="s">
        <v>1890</v>
      </c>
      <c r="G348" s="32">
        <v>150</v>
      </c>
      <c r="H348" s="32">
        <v>60</v>
      </c>
      <c r="I348" s="32">
        <v>60</v>
      </c>
      <c r="J348" s="32"/>
      <c r="K348" t="b">
        <f t="shared" si="7"/>
        <v>1</v>
      </c>
      <c r="L348" t="b">
        <f t="shared" si="7"/>
        <v>1</v>
      </c>
      <c r="M348" t="b">
        <f t="shared" si="7"/>
        <v>1</v>
      </c>
    </row>
    <row r="349" spans="1:13" ht="13.5" thickBot="1">
      <c r="A349" t="s">
        <v>1877</v>
      </c>
      <c r="B349" t="s">
        <v>1311</v>
      </c>
      <c r="C349">
        <v>180</v>
      </c>
      <c r="D349">
        <v>100</v>
      </c>
      <c r="E349" s="32">
        <v>80</v>
      </c>
      <c r="F349" s="45" t="s">
        <v>1891</v>
      </c>
      <c r="G349" s="42">
        <v>180</v>
      </c>
      <c r="H349" s="42">
        <v>100</v>
      </c>
      <c r="I349" s="42">
        <v>44.44</v>
      </c>
      <c r="J349" s="42"/>
      <c r="K349" t="b">
        <f t="shared" si="7"/>
        <v>1</v>
      </c>
      <c r="L349" t="b">
        <f t="shared" si="7"/>
        <v>1</v>
      </c>
      <c r="M349" t="b">
        <f t="shared" si="7"/>
        <v>1</v>
      </c>
    </row>
    <row r="350" spans="1:13" ht="13.5" thickBot="1">
      <c r="A350" t="s">
        <v>1892</v>
      </c>
      <c r="B350" t="s">
        <v>1330</v>
      </c>
      <c r="C350">
        <v>50</v>
      </c>
      <c r="D350">
        <v>19</v>
      </c>
      <c r="E350" s="42">
        <v>80</v>
      </c>
      <c r="F350" s="47" t="s">
        <v>1893</v>
      </c>
      <c r="G350" s="46">
        <v>50</v>
      </c>
      <c r="H350" s="46">
        <v>19</v>
      </c>
      <c r="I350" s="46">
        <v>62</v>
      </c>
      <c r="J350" s="46" t="s">
        <v>1555</v>
      </c>
      <c r="K350" t="b">
        <f t="shared" si="7"/>
        <v>1</v>
      </c>
      <c r="L350" t="b">
        <f t="shared" si="7"/>
        <v>1</v>
      </c>
      <c r="M350" t="b">
        <f t="shared" si="7"/>
        <v>1</v>
      </c>
    </row>
    <row r="351" spans="1:13" ht="13.5" thickBot="1">
      <c r="A351" t="s">
        <v>1892</v>
      </c>
      <c r="B351" t="s">
        <v>994</v>
      </c>
      <c r="C351">
        <v>60</v>
      </c>
      <c r="D351">
        <v>24</v>
      </c>
      <c r="E351" s="46">
        <v>81</v>
      </c>
      <c r="F351" s="45" t="s">
        <v>1894</v>
      </c>
      <c r="G351" s="42">
        <v>60</v>
      </c>
      <c r="H351" s="42">
        <v>24</v>
      </c>
      <c r="I351" s="42">
        <v>60</v>
      </c>
      <c r="J351" s="42"/>
      <c r="K351">
        <f t="shared" si="7"/>
        <v>0</v>
      </c>
      <c r="L351" t="b">
        <f t="shared" si="7"/>
        <v>1</v>
      </c>
      <c r="M351" t="b">
        <f t="shared" si="7"/>
        <v>1</v>
      </c>
    </row>
    <row r="352" spans="1:13" ht="13.5" thickBot="1">
      <c r="A352" t="s">
        <v>1892</v>
      </c>
      <c r="B352" t="s">
        <v>1323</v>
      </c>
      <c r="C352">
        <v>75</v>
      </c>
      <c r="D352">
        <v>22</v>
      </c>
      <c r="E352" s="42">
        <v>81</v>
      </c>
      <c r="F352" s="33" t="s">
        <v>1895</v>
      </c>
      <c r="G352" s="32">
        <v>75</v>
      </c>
      <c r="H352" s="32">
        <v>22</v>
      </c>
      <c r="I352" s="32">
        <v>70.67</v>
      </c>
      <c r="J352" s="32" t="s">
        <v>1555</v>
      </c>
      <c r="K352" t="b">
        <f t="shared" si="7"/>
        <v>1</v>
      </c>
      <c r="L352" t="b">
        <f t="shared" si="7"/>
        <v>1</v>
      </c>
      <c r="M352" t="b">
        <f t="shared" si="7"/>
        <v>1</v>
      </c>
    </row>
    <row r="353" spans="1:13" ht="13.5" thickBot="1">
      <c r="A353" t="s">
        <v>1892</v>
      </c>
      <c r="B353" t="s">
        <v>1324</v>
      </c>
      <c r="C353">
        <v>90</v>
      </c>
      <c r="D353">
        <v>36</v>
      </c>
      <c r="E353" s="32">
        <v>81</v>
      </c>
      <c r="F353" s="49" t="s">
        <v>1896</v>
      </c>
      <c r="G353" s="48">
        <v>90</v>
      </c>
      <c r="H353" s="48">
        <v>36</v>
      </c>
      <c r="I353" s="48">
        <v>60</v>
      </c>
      <c r="J353" s="48"/>
      <c r="K353" t="b">
        <f t="shared" si="7"/>
        <v>1</v>
      </c>
      <c r="L353" t="b">
        <f t="shared" si="7"/>
        <v>1</v>
      </c>
      <c r="M353" t="b">
        <f t="shared" si="7"/>
        <v>1</v>
      </c>
    </row>
    <row r="354" spans="1:13" ht="13.5" thickBot="1">
      <c r="A354" t="s">
        <v>1892</v>
      </c>
      <c r="B354" t="s">
        <v>1325</v>
      </c>
      <c r="C354">
        <v>100</v>
      </c>
      <c r="D354">
        <v>33</v>
      </c>
      <c r="E354" s="48">
        <v>81</v>
      </c>
      <c r="F354" s="47" t="s">
        <v>1897</v>
      </c>
      <c r="G354" s="46">
        <v>100</v>
      </c>
      <c r="H354" s="46">
        <v>33</v>
      </c>
      <c r="I354" s="46">
        <v>67</v>
      </c>
      <c r="J354" s="46" t="s">
        <v>1555</v>
      </c>
      <c r="K354" t="b">
        <f t="shared" si="7"/>
        <v>1</v>
      </c>
      <c r="L354" t="b">
        <f t="shared" si="7"/>
        <v>1</v>
      </c>
      <c r="M354" t="b">
        <f t="shared" si="7"/>
        <v>1</v>
      </c>
    </row>
    <row r="355" spans="1:13" ht="13.5" thickBot="1">
      <c r="A355" t="s">
        <v>1892</v>
      </c>
      <c r="B355" t="s">
        <v>1329</v>
      </c>
      <c r="C355">
        <v>100</v>
      </c>
      <c r="D355">
        <v>42</v>
      </c>
      <c r="E355" s="46">
        <v>81</v>
      </c>
      <c r="F355" s="49" t="s">
        <v>1898</v>
      </c>
      <c r="G355" s="48">
        <v>100</v>
      </c>
      <c r="H355" s="48">
        <v>42</v>
      </c>
      <c r="I355" s="48">
        <v>58</v>
      </c>
      <c r="J355" s="48"/>
      <c r="K355" t="b">
        <f t="shared" si="7"/>
        <v>1</v>
      </c>
      <c r="L355" t="b">
        <f t="shared" si="7"/>
        <v>1</v>
      </c>
      <c r="M355" t="b">
        <f t="shared" si="7"/>
        <v>1</v>
      </c>
    </row>
    <row r="356" spans="1:13" ht="13.5" thickBot="1">
      <c r="A356" t="s">
        <v>1892</v>
      </c>
      <c r="B356" t="s">
        <v>1333</v>
      </c>
      <c r="C356">
        <v>100</v>
      </c>
      <c r="D356">
        <v>42</v>
      </c>
      <c r="E356" s="48">
        <v>81</v>
      </c>
      <c r="F356" s="33" t="s">
        <v>1899</v>
      </c>
      <c r="G356" s="32">
        <v>100</v>
      </c>
      <c r="H356" s="32">
        <v>42</v>
      </c>
      <c r="I356" s="32">
        <v>58</v>
      </c>
      <c r="J356" s="32"/>
      <c r="K356" t="b">
        <f t="shared" si="7"/>
        <v>1</v>
      </c>
      <c r="L356" t="b">
        <f t="shared" si="7"/>
        <v>1</v>
      </c>
      <c r="M356" t="b">
        <f t="shared" si="7"/>
        <v>1</v>
      </c>
    </row>
    <row r="357" spans="1:13" ht="13.5" thickBot="1">
      <c r="A357" t="s">
        <v>1892</v>
      </c>
      <c r="B357" t="s">
        <v>1332</v>
      </c>
      <c r="C357">
        <v>120</v>
      </c>
      <c r="D357">
        <v>40</v>
      </c>
      <c r="E357" s="32">
        <v>81</v>
      </c>
      <c r="F357" s="45" t="s">
        <v>1900</v>
      </c>
      <c r="G357" s="42">
        <v>120</v>
      </c>
      <c r="H357" s="42">
        <v>40</v>
      </c>
      <c r="I357" s="42">
        <v>66.67</v>
      </c>
      <c r="J357" s="42" t="s">
        <v>1555</v>
      </c>
      <c r="K357" t="b">
        <f t="shared" si="7"/>
        <v>1</v>
      </c>
      <c r="L357" t="b">
        <f t="shared" si="7"/>
        <v>1</v>
      </c>
      <c r="M357" t="b">
        <f t="shared" si="7"/>
        <v>1</v>
      </c>
    </row>
    <row r="358" spans="1:13" ht="13.5" thickBot="1">
      <c r="A358" t="s">
        <v>1892</v>
      </c>
      <c r="B358" t="s">
        <v>1331</v>
      </c>
      <c r="C358">
        <v>125</v>
      </c>
      <c r="D358">
        <v>48</v>
      </c>
      <c r="E358" s="42">
        <v>81</v>
      </c>
      <c r="F358" s="33" t="s">
        <v>1901</v>
      </c>
      <c r="G358" s="32">
        <v>125</v>
      </c>
      <c r="H358" s="32">
        <v>48</v>
      </c>
      <c r="I358" s="32">
        <v>61.6</v>
      </c>
      <c r="J358" s="32" t="s">
        <v>1555</v>
      </c>
      <c r="K358" t="b">
        <f t="shared" si="7"/>
        <v>1</v>
      </c>
      <c r="L358" t="b">
        <f t="shared" si="7"/>
        <v>1</v>
      </c>
      <c r="M358" t="b">
        <f t="shared" si="7"/>
        <v>1</v>
      </c>
    </row>
    <row r="359" spans="1:13" ht="13.5" thickBot="1">
      <c r="A359" t="s">
        <v>1892</v>
      </c>
      <c r="B359" t="s">
        <v>1326</v>
      </c>
      <c r="C359">
        <v>125</v>
      </c>
      <c r="D359">
        <v>52</v>
      </c>
      <c r="E359" s="32">
        <v>81</v>
      </c>
      <c r="F359" s="49" t="s">
        <v>1902</v>
      </c>
      <c r="G359" s="48">
        <v>125</v>
      </c>
      <c r="H359" s="48">
        <v>52</v>
      </c>
      <c r="I359" s="48">
        <v>58.4</v>
      </c>
      <c r="J359" s="48"/>
      <c r="K359" t="b">
        <f t="shared" si="7"/>
        <v>1</v>
      </c>
      <c r="L359" t="b">
        <f t="shared" si="7"/>
        <v>1</v>
      </c>
      <c r="M359" t="b">
        <f t="shared" si="7"/>
        <v>1</v>
      </c>
    </row>
    <row r="360" spans="1:13" ht="13.5" thickBot="1">
      <c r="A360" t="s">
        <v>1892</v>
      </c>
      <c r="B360" t="s">
        <v>1327</v>
      </c>
      <c r="C360">
        <v>125</v>
      </c>
      <c r="D360">
        <v>61</v>
      </c>
      <c r="E360" s="48">
        <v>81</v>
      </c>
      <c r="F360" s="33" t="s">
        <v>1903</v>
      </c>
      <c r="G360" s="32">
        <v>125</v>
      </c>
      <c r="H360" s="32">
        <v>61</v>
      </c>
      <c r="I360" s="32">
        <v>51.2</v>
      </c>
      <c r="J360" s="32"/>
      <c r="K360" t="b">
        <f t="shared" si="7"/>
        <v>1</v>
      </c>
      <c r="L360" t="b">
        <f t="shared" si="7"/>
        <v>1</v>
      </c>
      <c r="M360" t="b">
        <f t="shared" si="7"/>
        <v>1</v>
      </c>
    </row>
    <row r="361" spans="1:13" ht="13.5" thickBot="1">
      <c r="A361" t="s">
        <v>1892</v>
      </c>
      <c r="B361" t="s">
        <v>1328</v>
      </c>
      <c r="C361">
        <v>125</v>
      </c>
      <c r="D361">
        <v>74</v>
      </c>
      <c r="E361" s="32">
        <v>81</v>
      </c>
      <c r="F361" s="49" t="s">
        <v>1904</v>
      </c>
      <c r="G361" s="48">
        <v>125</v>
      </c>
      <c r="H361" s="48">
        <v>74</v>
      </c>
      <c r="I361" s="48">
        <v>40.799999999999997</v>
      </c>
      <c r="J361" s="48"/>
      <c r="K361" t="b">
        <f t="shared" si="7"/>
        <v>1</v>
      </c>
      <c r="L361" t="b">
        <f t="shared" si="7"/>
        <v>1</v>
      </c>
      <c r="M361" t="b">
        <f t="shared" si="7"/>
        <v>1</v>
      </c>
    </row>
    <row r="362" spans="1:13" ht="13.5" thickBot="1">
      <c r="A362" t="s">
        <v>1905</v>
      </c>
      <c r="B362" t="s">
        <v>1334</v>
      </c>
      <c r="C362">
        <v>50</v>
      </c>
      <c r="D362">
        <v>11</v>
      </c>
      <c r="E362" s="48">
        <v>81</v>
      </c>
      <c r="F362" s="47" t="s">
        <v>1906</v>
      </c>
      <c r="G362" s="46">
        <v>50</v>
      </c>
      <c r="H362" s="46">
        <v>11</v>
      </c>
      <c r="I362" s="46">
        <v>78</v>
      </c>
      <c r="J362" s="46" t="s">
        <v>1555</v>
      </c>
      <c r="K362" t="b">
        <f t="shared" si="7"/>
        <v>1</v>
      </c>
      <c r="L362" t="b">
        <f t="shared" si="7"/>
        <v>1</v>
      </c>
      <c r="M362" t="b">
        <f t="shared" si="7"/>
        <v>1</v>
      </c>
    </row>
    <row r="363" spans="1:13" ht="13.5" thickBot="1">
      <c r="A363" t="s">
        <v>1905</v>
      </c>
      <c r="B363" t="s">
        <v>1335</v>
      </c>
      <c r="C363">
        <v>50</v>
      </c>
      <c r="D363">
        <v>11</v>
      </c>
      <c r="E363" s="46">
        <v>83</v>
      </c>
      <c r="F363" s="45" t="s">
        <v>1907</v>
      </c>
      <c r="G363" s="42">
        <v>50</v>
      </c>
      <c r="H363" s="42">
        <v>11</v>
      </c>
      <c r="I363" s="42">
        <v>78</v>
      </c>
      <c r="J363" s="42" t="s">
        <v>1555</v>
      </c>
      <c r="K363" t="b">
        <f t="shared" si="7"/>
        <v>1</v>
      </c>
      <c r="L363" t="b">
        <f t="shared" si="7"/>
        <v>1</v>
      </c>
      <c r="M363" t="b">
        <f t="shared" si="7"/>
        <v>1</v>
      </c>
    </row>
    <row r="364" spans="1:13" ht="13.5" thickBot="1">
      <c r="A364" t="s">
        <v>1908</v>
      </c>
      <c r="B364" t="s">
        <v>1349</v>
      </c>
      <c r="C364">
        <v>75</v>
      </c>
      <c r="D364">
        <v>23</v>
      </c>
      <c r="E364" s="42">
        <v>83</v>
      </c>
      <c r="F364" s="33" t="s">
        <v>1909</v>
      </c>
      <c r="G364" s="32">
        <v>75</v>
      </c>
      <c r="H364" s="32">
        <v>23</v>
      </c>
      <c r="I364" s="32">
        <v>69.33</v>
      </c>
      <c r="J364" s="32" t="s">
        <v>1555</v>
      </c>
      <c r="K364" t="b">
        <f t="shared" si="7"/>
        <v>1</v>
      </c>
      <c r="L364" t="b">
        <f t="shared" si="7"/>
        <v>1</v>
      </c>
      <c r="M364" t="b">
        <f t="shared" si="7"/>
        <v>1</v>
      </c>
    </row>
    <row r="365" spans="1:13" ht="13.5" thickBot="1">
      <c r="A365" t="s">
        <v>1908</v>
      </c>
      <c r="B365" t="s">
        <v>1340</v>
      </c>
      <c r="C365">
        <v>100</v>
      </c>
      <c r="D365">
        <v>31</v>
      </c>
      <c r="E365" s="32">
        <v>84</v>
      </c>
      <c r="F365" s="49" t="s">
        <v>1910</v>
      </c>
      <c r="G365" s="48">
        <v>100</v>
      </c>
      <c r="H365" s="48">
        <v>31</v>
      </c>
      <c r="I365" s="48">
        <v>69</v>
      </c>
      <c r="J365" s="48" t="s">
        <v>1555</v>
      </c>
      <c r="K365" t="b">
        <f t="shared" si="7"/>
        <v>1</v>
      </c>
      <c r="L365" t="b">
        <f t="shared" si="7"/>
        <v>1</v>
      </c>
      <c r="M365" t="b">
        <f t="shared" si="7"/>
        <v>1</v>
      </c>
    </row>
    <row r="366" spans="1:13" ht="13.5" thickBot="1">
      <c r="A366" t="s">
        <v>1908</v>
      </c>
      <c r="B366" t="s">
        <v>1342</v>
      </c>
      <c r="C366">
        <v>100</v>
      </c>
      <c r="D366">
        <v>37</v>
      </c>
      <c r="E366" s="48">
        <v>84</v>
      </c>
      <c r="F366" s="47" t="s">
        <v>1911</v>
      </c>
      <c r="G366" s="46">
        <v>100</v>
      </c>
      <c r="H366" s="46">
        <v>37</v>
      </c>
      <c r="I366" s="46">
        <v>63</v>
      </c>
      <c r="J366" s="46" t="s">
        <v>1555</v>
      </c>
      <c r="K366" t="b">
        <f t="shared" si="7"/>
        <v>1</v>
      </c>
      <c r="L366" t="b">
        <f t="shared" si="7"/>
        <v>1</v>
      </c>
      <c r="M366" t="b">
        <f t="shared" si="7"/>
        <v>1</v>
      </c>
    </row>
    <row r="367" spans="1:13" ht="13.5" thickBot="1">
      <c r="A367" t="s">
        <v>1908</v>
      </c>
      <c r="B367" t="s">
        <v>1352</v>
      </c>
      <c r="C367">
        <v>100</v>
      </c>
      <c r="D367">
        <v>37</v>
      </c>
      <c r="E367" s="46">
        <v>84</v>
      </c>
      <c r="F367" s="45" t="s">
        <v>1912</v>
      </c>
      <c r="G367" s="42">
        <v>100</v>
      </c>
      <c r="H367" s="42">
        <v>37</v>
      </c>
      <c r="I367" s="42">
        <v>63</v>
      </c>
      <c r="J367" s="42" t="s">
        <v>1555</v>
      </c>
      <c r="K367" t="b">
        <f t="shared" si="7"/>
        <v>1</v>
      </c>
      <c r="L367" t="b">
        <f t="shared" si="7"/>
        <v>1</v>
      </c>
      <c r="M367" t="b">
        <f t="shared" si="7"/>
        <v>1</v>
      </c>
    </row>
    <row r="368" spans="1:13" ht="13.5" thickBot="1">
      <c r="A368" t="s">
        <v>1908</v>
      </c>
      <c r="B368" t="s">
        <v>1341</v>
      </c>
      <c r="C368">
        <v>100</v>
      </c>
      <c r="D368">
        <v>39</v>
      </c>
      <c r="E368" s="42">
        <v>84</v>
      </c>
      <c r="F368" s="47" t="s">
        <v>1913</v>
      </c>
      <c r="G368" s="46">
        <v>100</v>
      </c>
      <c r="H368" s="46">
        <v>39</v>
      </c>
      <c r="I368" s="46">
        <v>61</v>
      </c>
      <c r="J368" s="46" t="s">
        <v>1555</v>
      </c>
      <c r="K368" t="b">
        <f t="shared" si="7"/>
        <v>1</v>
      </c>
      <c r="L368" t="b">
        <f t="shared" si="7"/>
        <v>1</v>
      </c>
      <c r="M368" t="b">
        <f t="shared" si="7"/>
        <v>1</v>
      </c>
    </row>
    <row r="369" spans="1:13" ht="13.5" thickBot="1">
      <c r="A369" t="s">
        <v>1908</v>
      </c>
      <c r="B369" t="s">
        <v>1345</v>
      </c>
      <c r="C369">
        <v>100</v>
      </c>
      <c r="D369">
        <v>39</v>
      </c>
      <c r="E369" s="46">
        <v>84</v>
      </c>
      <c r="F369" s="45" t="s">
        <v>1914</v>
      </c>
      <c r="G369" s="42">
        <v>100</v>
      </c>
      <c r="H369" s="42">
        <v>39</v>
      </c>
      <c r="I369" s="42">
        <v>61</v>
      </c>
      <c r="J369" s="42" t="s">
        <v>1555</v>
      </c>
      <c r="K369" t="b">
        <f t="shared" si="7"/>
        <v>1</v>
      </c>
      <c r="L369" t="b">
        <f t="shared" si="7"/>
        <v>1</v>
      </c>
      <c r="M369" t="b">
        <f t="shared" si="7"/>
        <v>1</v>
      </c>
    </row>
    <row r="370" spans="1:13" ht="13.5" thickBot="1">
      <c r="A370" t="s">
        <v>1908</v>
      </c>
      <c r="B370" t="s">
        <v>1336</v>
      </c>
      <c r="C370">
        <v>100</v>
      </c>
      <c r="D370">
        <v>39</v>
      </c>
      <c r="E370" s="42">
        <v>84</v>
      </c>
      <c r="F370" s="47" t="s">
        <v>1509</v>
      </c>
      <c r="G370" s="46">
        <v>100</v>
      </c>
      <c r="H370" s="46">
        <v>39</v>
      </c>
      <c r="I370" s="46">
        <v>61</v>
      </c>
      <c r="J370" s="46" t="s">
        <v>1555</v>
      </c>
      <c r="K370">
        <f t="shared" si="7"/>
        <v>0</v>
      </c>
      <c r="L370" t="b">
        <f t="shared" si="7"/>
        <v>1</v>
      </c>
      <c r="M370" t="b">
        <f t="shared" si="7"/>
        <v>1</v>
      </c>
    </row>
    <row r="371" spans="1:13" ht="13.5" thickBot="1">
      <c r="A371" t="s">
        <v>1908</v>
      </c>
      <c r="B371" t="s">
        <v>1344</v>
      </c>
      <c r="C371">
        <v>100</v>
      </c>
      <c r="D371">
        <v>40</v>
      </c>
      <c r="E371" s="46">
        <v>84</v>
      </c>
      <c r="F371" s="45" t="s">
        <v>1915</v>
      </c>
      <c r="G371" s="42">
        <v>100</v>
      </c>
      <c r="H371" s="42">
        <v>40</v>
      </c>
      <c r="I371" s="42">
        <v>60</v>
      </c>
      <c r="J371" s="42"/>
      <c r="K371" t="b">
        <f t="shared" si="7"/>
        <v>1</v>
      </c>
      <c r="L371" t="b">
        <f t="shared" si="7"/>
        <v>1</v>
      </c>
      <c r="M371" t="b">
        <f t="shared" si="7"/>
        <v>1</v>
      </c>
    </row>
    <row r="372" spans="1:13" ht="13.5" thickBot="1">
      <c r="A372" t="s">
        <v>1908</v>
      </c>
      <c r="B372" t="s">
        <v>1343</v>
      </c>
      <c r="C372">
        <v>100</v>
      </c>
      <c r="D372">
        <v>40</v>
      </c>
      <c r="E372" s="42">
        <v>84</v>
      </c>
      <c r="F372" s="47" t="s">
        <v>1916</v>
      </c>
      <c r="G372" s="46">
        <v>100</v>
      </c>
      <c r="H372" s="46">
        <v>40</v>
      </c>
      <c r="I372" s="46">
        <v>60</v>
      </c>
      <c r="J372" s="46"/>
      <c r="K372" t="b">
        <f t="shared" si="7"/>
        <v>1</v>
      </c>
      <c r="L372" t="b">
        <f t="shared" si="7"/>
        <v>1</v>
      </c>
      <c r="M372" t="b">
        <f t="shared" si="7"/>
        <v>1</v>
      </c>
    </row>
    <row r="373" spans="1:13" ht="13.5" thickBot="1">
      <c r="A373" t="s">
        <v>1908</v>
      </c>
      <c r="B373" t="s">
        <v>1339</v>
      </c>
      <c r="C373">
        <v>100</v>
      </c>
      <c r="D373">
        <v>42</v>
      </c>
      <c r="E373" s="46">
        <v>84</v>
      </c>
      <c r="F373" s="49" t="s">
        <v>1917</v>
      </c>
      <c r="G373" s="48">
        <v>100</v>
      </c>
      <c r="H373" s="48">
        <v>42</v>
      </c>
      <c r="I373" s="48">
        <v>58</v>
      </c>
      <c r="J373" s="48"/>
      <c r="K373" t="b">
        <f t="shared" si="7"/>
        <v>1</v>
      </c>
      <c r="L373" t="b">
        <f t="shared" si="7"/>
        <v>1</v>
      </c>
      <c r="M373" t="b">
        <f t="shared" si="7"/>
        <v>1</v>
      </c>
    </row>
    <row r="374" spans="1:13" ht="13.5" thickBot="1">
      <c r="A374" t="s">
        <v>1908</v>
      </c>
      <c r="B374" t="s">
        <v>1337</v>
      </c>
      <c r="C374">
        <v>100</v>
      </c>
      <c r="D374">
        <v>50</v>
      </c>
      <c r="E374" s="48">
        <v>84</v>
      </c>
      <c r="F374" s="33" t="s">
        <v>1918</v>
      </c>
      <c r="G374" s="32">
        <v>100</v>
      </c>
      <c r="H374" s="32">
        <v>50</v>
      </c>
      <c r="I374" s="32">
        <v>50</v>
      </c>
      <c r="J374" s="32"/>
      <c r="K374" t="b">
        <f t="shared" ref="K374:M437" si="8">IF(B374=F374, TRUE, 0)</f>
        <v>1</v>
      </c>
      <c r="L374" t="b">
        <f t="shared" si="8"/>
        <v>1</v>
      </c>
      <c r="M374" t="b">
        <f t="shared" si="8"/>
        <v>1</v>
      </c>
    </row>
    <row r="375" spans="1:13" ht="13.5" thickBot="1">
      <c r="A375" t="s">
        <v>1908</v>
      </c>
      <c r="B375" t="s">
        <v>1347</v>
      </c>
      <c r="C375">
        <v>100</v>
      </c>
      <c r="D375">
        <v>51</v>
      </c>
      <c r="E375" s="32">
        <v>84</v>
      </c>
      <c r="F375" s="49" t="s">
        <v>1919</v>
      </c>
      <c r="G375" s="48">
        <v>100</v>
      </c>
      <c r="H375" s="48">
        <v>51</v>
      </c>
      <c r="I375" s="48">
        <v>49</v>
      </c>
      <c r="J375" s="48"/>
      <c r="K375" t="b">
        <f t="shared" si="8"/>
        <v>1</v>
      </c>
      <c r="L375" t="b">
        <f t="shared" si="8"/>
        <v>1</v>
      </c>
      <c r="M375" t="b">
        <f t="shared" si="8"/>
        <v>1</v>
      </c>
    </row>
    <row r="376" spans="1:13" ht="13.5" thickBot="1">
      <c r="A376" t="s">
        <v>1908</v>
      </c>
      <c r="B376" t="s">
        <v>995</v>
      </c>
      <c r="C376">
        <v>120</v>
      </c>
      <c r="D376">
        <v>43</v>
      </c>
      <c r="E376" s="48">
        <v>84</v>
      </c>
      <c r="F376" s="33" t="s">
        <v>1920</v>
      </c>
      <c r="G376" s="32">
        <v>120</v>
      </c>
      <c r="H376" s="32">
        <v>43</v>
      </c>
      <c r="I376" s="32">
        <v>64.17</v>
      </c>
      <c r="J376" s="32" t="s">
        <v>1555</v>
      </c>
      <c r="K376">
        <f t="shared" si="8"/>
        <v>0</v>
      </c>
      <c r="L376" t="b">
        <f t="shared" si="8"/>
        <v>1</v>
      </c>
      <c r="M376" t="b">
        <f t="shared" si="8"/>
        <v>1</v>
      </c>
    </row>
    <row r="377" spans="1:13" ht="13.5" thickBot="1">
      <c r="A377" t="s">
        <v>1908</v>
      </c>
      <c r="B377" t="s">
        <v>1338</v>
      </c>
      <c r="C377">
        <v>125</v>
      </c>
      <c r="D377">
        <v>40</v>
      </c>
      <c r="E377" s="32">
        <v>84</v>
      </c>
      <c r="F377" s="45" t="s">
        <v>1921</v>
      </c>
      <c r="G377" s="42">
        <v>125</v>
      </c>
      <c r="H377" s="42">
        <v>40</v>
      </c>
      <c r="I377" s="42">
        <v>68</v>
      </c>
      <c r="J377" s="42" t="s">
        <v>1555</v>
      </c>
      <c r="K377" t="b">
        <f t="shared" si="8"/>
        <v>1</v>
      </c>
      <c r="L377" t="b">
        <f t="shared" si="8"/>
        <v>1</v>
      </c>
      <c r="M377" t="b">
        <f t="shared" si="8"/>
        <v>1</v>
      </c>
    </row>
    <row r="378" spans="1:13" ht="13.5" thickBot="1">
      <c r="A378" t="s">
        <v>1908</v>
      </c>
      <c r="B378" t="s">
        <v>1351</v>
      </c>
      <c r="C378">
        <v>125</v>
      </c>
      <c r="D378">
        <v>44</v>
      </c>
      <c r="E378" s="42">
        <v>84</v>
      </c>
      <c r="F378" s="47" t="s">
        <v>1922</v>
      </c>
      <c r="G378" s="46">
        <v>125</v>
      </c>
      <c r="H378" s="46">
        <v>44</v>
      </c>
      <c r="I378" s="46">
        <v>64.8</v>
      </c>
      <c r="J378" s="46" t="s">
        <v>1555</v>
      </c>
      <c r="K378" t="b">
        <f t="shared" si="8"/>
        <v>1</v>
      </c>
      <c r="L378" t="b">
        <f t="shared" si="8"/>
        <v>1</v>
      </c>
      <c r="M378" t="b">
        <f t="shared" si="8"/>
        <v>1</v>
      </c>
    </row>
    <row r="379" spans="1:13" ht="13.5" thickBot="1">
      <c r="A379" t="s">
        <v>1908</v>
      </c>
      <c r="B379" t="s">
        <v>1348</v>
      </c>
      <c r="C379">
        <v>125</v>
      </c>
      <c r="D379">
        <v>48</v>
      </c>
      <c r="E379" s="46">
        <v>84</v>
      </c>
      <c r="F379" s="49" t="s">
        <v>1923</v>
      </c>
      <c r="G379" s="48">
        <v>125</v>
      </c>
      <c r="H379" s="48">
        <v>48</v>
      </c>
      <c r="I379" s="48">
        <v>61.6</v>
      </c>
      <c r="J379" s="48" t="s">
        <v>1555</v>
      </c>
      <c r="K379" t="b">
        <f t="shared" si="8"/>
        <v>1</v>
      </c>
      <c r="L379" t="b">
        <f t="shared" si="8"/>
        <v>1</v>
      </c>
      <c r="M379" t="b">
        <f t="shared" si="8"/>
        <v>1</v>
      </c>
    </row>
    <row r="380" spans="1:13" ht="13.5" thickBot="1">
      <c r="A380" t="s">
        <v>1908</v>
      </c>
      <c r="B380" t="s">
        <v>1346</v>
      </c>
      <c r="C380">
        <v>125</v>
      </c>
      <c r="D380">
        <v>48</v>
      </c>
      <c r="E380" s="48">
        <v>84</v>
      </c>
      <c r="F380" s="33" t="s">
        <v>1924</v>
      </c>
      <c r="G380" s="32">
        <v>125</v>
      </c>
      <c r="H380" s="32">
        <v>48</v>
      </c>
      <c r="I380" s="32">
        <v>61.6</v>
      </c>
      <c r="J380" s="32" t="s">
        <v>1555</v>
      </c>
      <c r="K380" t="b">
        <f t="shared" si="8"/>
        <v>1</v>
      </c>
      <c r="L380" t="b">
        <f t="shared" si="8"/>
        <v>1</v>
      </c>
      <c r="M380" t="b">
        <f t="shared" si="8"/>
        <v>1</v>
      </c>
    </row>
    <row r="381" spans="1:13" ht="13.5" thickBot="1">
      <c r="A381" t="s">
        <v>1908</v>
      </c>
      <c r="B381" t="s">
        <v>1350</v>
      </c>
      <c r="C381">
        <v>150</v>
      </c>
      <c r="D381">
        <v>59</v>
      </c>
      <c r="E381" s="32">
        <v>84</v>
      </c>
      <c r="F381" s="45" t="s">
        <v>1925</v>
      </c>
      <c r="G381" s="42">
        <v>150</v>
      </c>
      <c r="H381" s="42">
        <v>59</v>
      </c>
      <c r="I381" s="42">
        <v>60.67</v>
      </c>
      <c r="J381" s="42" t="s">
        <v>1555</v>
      </c>
      <c r="K381" t="b">
        <f t="shared" si="8"/>
        <v>1</v>
      </c>
      <c r="L381" t="b">
        <f t="shared" si="8"/>
        <v>1</v>
      </c>
      <c r="M381" t="b">
        <f t="shared" si="8"/>
        <v>1</v>
      </c>
    </row>
    <row r="382" spans="1:13" ht="13.5" thickBot="1">
      <c r="A382" t="s">
        <v>1926</v>
      </c>
      <c r="B382" t="s">
        <v>1360</v>
      </c>
      <c r="C382">
        <v>100</v>
      </c>
      <c r="D382">
        <v>46</v>
      </c>
      <c r="E382" s="42">
        <v>84</v>
      </c>
      <c r="F382" s="33" t="s">
        <v>1927</v>
      </c>
      <c r="G382" s="32">
        <v>100</v>
      </c>
      <c r="H382" s="32">
        <v>46</v>
      </c>
      <c r="I382" s="32">
        <v>54</v>
      </c>
      <c r="J382" s="32"/>
      <c r="K382" t="b">
        <f t="shared" si="8"/>
        <v>1</v>
      </c>
      <c r="L382" t="b">
        <f t="shared" si="8"/>
        <v>1</v>
      </c>
      <c r="M382" t="b">
        <f t="shared" si="8"/>
        <v>1</v>
      </c>
    </row>
    <row r="383" spans="1:13" ht="13.5" thickBot="1">
      <c r="A383" t="s">
        <v>1926</v>
      </c>
      <c r="B383" t="s">
        <v>1358</v>
      </c>
      <c r="C383">
        <v>100</v>
      </c>
      <c r="D383">
        <v>48</v>
      </c>
      <c r="E383" s="32">
        <v>88</v>
      </c>
      <c r="F383" s="45" t="s">
        <v>1928</v>
      </c>
      <c r="G383" s="42">
        <v>100</v>
      </c>
      <c r="H383" s="42">
        <v>48</v>
      </c>
      <c r="I383" s="42">
        <v>52</v>
      </c>
      <c r="J383" s="42"/>
      <c r="K383" t="b">
        <f t="shared" si="8"/>
        <v>1</v>
      </c>
      <c r="L383" t="b">
        <f t="shared" si="8"/>
        <v>1</v>
      </c>
      <c r="M383" t="b">
        <f t="shared" si="8"/>
        <v>1</v>
      </c>
    </row>
    <row r="384" spans="1:13" ht="13.5" thickBot="1">
      <c r="A384" t="s">
        <v>1926</v>
      </c>
      <c r="B384" t="s">
        <v>1359</v>
      </c>
      <c r="C384">
        <v>100</v>
      </c>
      <c r="D384">
        <v>48</v>
      </c>
      <c r="E384" s="42">
        <v>88</v>
      </c>
      <c r="F384" s="47" t="s">
        <v>1929</v>
      </c>
      <c r="G384" s="46">
        <v>100</v>
      </c>
      <c r="H384" s="46">
        <v>48</v>
      </c>
      <c r="I384" s="46">
        <v>52</v>
      </c>
      <c r="J384" s="46"/>
      <c r="K384" t="b">
        <f t="shared" si="8"/>
        <v>1</v>
      </c>
      <c r="L384" t="b">
        <f t="shared" si="8"/>
        <v>1</v>
      </c>
      <c r="M384" t="b">
        <f t="shared" si="8"/>
        <v>1</v>
      </c>
    </row>
    <row r="385" spans="1:13" ht="13.5" thickBot="1">
      <c r="A385" t="s">
        <v>1926</v>
      </c>
      <c r="B385" t="s">
        <v>1361</v>
      </c>
      <c r="C385">
        <v>100</v>
      </c>
      <c r="D385">
        <v>48</v>
      </c>
      <c r="E385" s="46">
        <v>88</v>
      </c>
      <c r="F385" s="49" t="s">
        <v>1930</v>
      </c>
      <c r="G385" s="48">
        <v>100</v>
      </c>
      <c r="H385" s="48">
        <v>48</v>
      </c>
      <c r="I385" s="48">
        <v>52</v>
      </c>
      <c r="J385" s="48"/>
      <c r="K385" t="b">
        <f t="shared" si="8"/>
        <v>1</v>
      </c>
      <c r="L385" t="b">
        <f t="shared" si="8"/>
        <v>1</v>
      </c>
      <c r="M385" t="b">
        <f t="shared" si="8"/>
        <v>1</v>
      </c>
    </row>
    <row r="386" spans="1:13" ht="13.5" thickBot="1">
      <c r="A386" t="s">
        <v>1926</v>
      </c>
      <c r="B386" t="s">
        <v>1354</v>
      </c>
      <c r="C386">
        <v>100</v>
      </c>
      <c r="D386">
        <v>65</v>
      </c>
      <c r="E386" s="48">
        <v>88</v>
      </c>
      <c r="F386" s="47" t="s">
        <v>1931</v>
      </c>
      <c r="G386" s="46">
        <v>100</v>
      </c>
      <c r="H386" s="46">
        <v>65</v>
      </c>
      <c r="I386" s="46">
        <v>35</v>
      </c>
      <c r="J386" s="46"/>
      <c r="K386" t="b">
        <f t="shared" si="8"/>
        <v>1</v>
      </c>
      <c r="L386" t="b">
        <f t="shared" si="8"/>
        <v>1</v>
      </c>
      <c r="M386" t="b">
        <f t="shared" si="8"/>
        <v>1</v>
      </c>
    </row>
    <row r="387" spans="1:13" ht="13.5" thickBot="1">
      <c r="A387" t="s">
        <v>1926</v>
      </c>
      <c r="B387" t="s">
        <v>1357</v>
      </c>
      <c r="C387">
        <v>100</v>
      </c>
      <c r="D387">
        <v>85</v>
      </c>
      <c r="E387" s="46">
        <v>88</v>
      </c>
      <c r="F387" s="45" t="s">
        <v>1932</v>
      </c>
      <c r="G387" s="42">
        <v>100</v>
      </c>
      <c r="H387" s="42">
        <v>85</v>
      </c>
      <c r="I387" s="42">
        <v>15</v>
      </c>
      <c r="J387" s="42" t="s">
        <v>1490</v>
      </c>
      <c r="K387" t="b">
        <f t="shared" si="8"/>
        <v>1</v>
      </c>
      <c r="L387" t="b">
        <f t="shared" si="8"/>
        <v>1</v>
      </c>
      <c r="M387" t="b">
        <f t="shared" si="8"/>
        <v>1</v>
      </c>
    </row>
    <row r="388" spans="1:13" ht="13.5" thickBot="1">
      <c r="A388" t="s">
        <v>1926</v>
      </c>
      <c r="B388" t="s">
        <v>1353</v>
      </c>
      <c r="C388">
        <v>120</v>
      </c>
      <c r="D388">
        <v>42</v>
      </c>
      <c r="E388" s="42">
        <v>88</v>
      </c>
      <c r="F388" s="33" t="s">
        <v>1933</v>
      </c>
      <c r="G388" s="32">
        <v>120</v>
      </c>
      <c r="H388" s="32">
        <v>42</v>
      </c>
      <c r="I388" s="32">
        <v>65</v>
      </c>
      <c r="J388" s="32" t="s">
        <v>1555</v>
      </c>
      <c r="K388" t="b">
        <f t="shared" si="8"/>
        <v>1</v>
      </c>
      <c r="L388" t="b">
        <f t="shared" si="8"/>
        <v>1</v>
      </c>
      <c r="M388" t="b">
        <f t="shared" si="8"/>
        <v>1</v>
      </c>
    </row>
    <row r="389" spans="1:13" ht="26.25" thickBot="1">
      <c r="A389" t="s">
        <v>1926</v>
      </c>
      <c r="B389" t="s">
        <v>996</v>
      </c>
      <c r="C389">
        <v>120</v>
      </c>
      <c r="D389">
        <v>56</v>
      </c>
      <c r="E389" s="32">
        <v>88</v>
      </c>
      <c r="F389" s="49" t="s">
        <v>1934</v>
      </c>
      <c r="G389" s="48">
        <v>120</v>
      </c>
      <c r="H389" s="48">
        <v>56</v>
      </c>
      <c r="I389" s="48">
        <v>53.33</v>
      </c>
      <c r="J389" s="48"/>
      <c r="K389">
        <f t="shared" si="8"/>
        <v>0</v>
      </c>
      <c r="L389" t="b">
        <f t="shared" si="8"/>
        <v>1</v>
      </c>
      <c r="M389" t="b">
        <f t="shared" si="8"/>
        <v>1</v>
      </c>
    </row>
    <row r="390" spans="1:13" ht="13.5" thickBot="1">
      <c r="A390" t="s">
        <v>1926</v>
      </c>
      <c r="B390" t="s">
        <v>1362</v>
      </c>
      <c r="C390">
        <v>125</v>
      </c>
      <c r="D390">
        <v>49</v>
      </c>
      <c r="E390" s="48">
        <v>88</v>
      </c>
      <c r="F390" s="47" t="s">
        <v>1935</v>
      </c>
      <c r="G390" s="46">
        <v>125</v>
      </c>
      <c r="H390" s="46">
        <v>49</v>
      </c>
      <c r="I390" s="46">
        <v>60.8</v>
      </c>
      <c r="J390" s="46" t="s">
        <v>1555</v>
      </c>
      <c r="K390" t="b">
        <f t="shared" si="8"/>
        <v>1</v>
      </c>
      <c r="L390" t="b">
        <f t="shared" si="8"/>
        <v>1</v>
      </c>
      <c r="M390" t="b">
        <f t="shared" si="8"/>
        <v>1</v>
      </c>
    </row>
    <row r="391" spans="1:13" ht="13.5" thickBot="1">
      <c r="A391" t="s">
        <v>1926</v>
      </c>
      <c r="B391" t="s">
        <v>1356</v>
      </c>
      <c r="C391">
        <v>125</v>
      </c>
      <c r="D391">
        <v>59</v>
      </c>
      <c r="E391" s="46">
        <v>88</v>
      </c>
      <c r="F391" s="45" t="s">
        <v>1936</v>
      </c>
      <c r="G391" s="42">
        <v>125</v>
      </c>
      <c r="H391" s="42">
        <v>59</v>
      </c>
      <c r="I391" s="42">
        <v>52.8</v>
      </c>
      <c r="J391" s="42"/>
      <c r="K391" t="b">
        <f t="shared" si="8"/>
        <v>1</v>
      </c>
      <c r="L391" t="b">
        <f t="shared" si="8"/>
        <v>1</v>
      </c>
      <c r="M391" t="b">
        <f t="shared" si="8"/>
        <v>1</v>
      </c>
    </row>
    <row r="392" spans="1:13" ht="13.5" thickBot="1">
      <c r="A392" t="s">
        <v>1926</v>
      </c>
      <c r="B392" t="s">
        <v>1355</v>
      </c>
      <c r="C392">
        <v>125</v>
      </c>
      <c r="D392">
        <v>61</v>
      </c>
      <c r="E392" s="42">
        <v>88</v>
      </c>
      <c r="F392" s="33" t="s">
        <v>1937</v>
      </c>
      <c r="G392" s="32">
        <v>125</v>
      </c>
      <c r="H392" s="32">
        <v>61</v>
      </c>
      <c r="I392" s="32">
        <v>51.2</v>
      </c>
      <c r="J392" s="32"/>
      <c r="K392" t="b">
        <f t="shared" si="8"/>
        <v>1</v>
      </c>
      <c r="L392" t="b">
        <f t="shared" si="8"/>
        <v>1</v>
      </c>
      <c r="M392" t="b">
        <f t="shared" si="8"/>
        <v>1</v>
      </c>
    </row>
    <row r="393" spans="1:13" ht="13.5" thickBot="1">
      <c r="A393" t="s">
        <v>1938</v>
      </c>
      <c r="B393" t="s">
        <v>1365</v>
      </c>
      <c r="C393">
        <v>100</v>
      </c>
      <c r="D393">
        <v>38</v>
      </c>
      <c r="E393" s="32">
        <v>88</v>
      </c>
      <c r="F393" s="45" t="s">
        <v>1939</v>
      </c>
      <c r="G393" s="42">
        <v>100</v>
      </c>
      <c r="H393" s="42">
        <v>38</v>
      </c>
      <c r="I393" s="42">
        <v>62</v>
      </c>
      <c r="J393" s="42" t="s">
        <v>1555</v>
      </c>
      <c r="K393" t="b">
        <f t="shared" si="8"/>
        <v>1</v>
      </c>
      <c r="L393" t="b">
        <f t="shared" si="8"/>
        <v>1</v>
      </c>
      <c r="M393" t="b">
        <f t="shared" si="8"/>
        <v>1</v>
      </c>
    </row>
    <row r="394" spans="1:13" ht="13.5" thickBot="1">
      <c r="A394" t="s">
        <v>1938</v>
      </c>
      <c r="B394" t="s">
        <v>1443</v>
      </c>
      <c r="C394">
        <v>100</v>
      </c>
      <c r="D394">
        <v>48</v>
      </c>
      <c r="E394" s="42">
        <v>89</v>
      </c>
      <c r="F394" s="33" t="s">
        <v>1510</v>
      </c>
      <c r="G394" s="32">
        <v>100</v>
      </c>
      <c r="H394" s="32">
        <v>48</v>
      </c>
      <c r="I394" s="32">
        <v>52</v>
      </c>
      <c r="J394" s="32"/>
      <c r="K394">
        <f t="shared" si="8"/>
        <v>0</v>
      </c>
      <c r="L394" t="b">
        <f t="shared" si="8"/>
        <v>1</v>
      </c>
      <c r="M394" t="b">
        <f t="shared" si="8"/>
        <v>1</v>
      </c>
    </row>
    <row r="395" spans="1:13" ht="13.5" thickBot="1">
      <c r="A395" t="s">
        <v>1938</v>
      </c>
      <c r="B395" t="s">
        <v>1363</v>
      </c>
      <c r="C395">
        <v>100</v>
      </c>
      <c r="D395">
        <v>57</v>
      </c>
      <c r="E395" s="32">
        <v>89</v>
      </c>
      <c r="F395" s="45" t="s">
        <v>1940</v>
      </c>
      <c r="G395" s="42">
        <v>100</v>
      </c>
      <c r="H395" s="42">
        <v>57</v>
      </c>
      <c r="I395" s="42">
        <v>43</v>
      </c>
      <c r="J395" s="42"/>
      <c r="K395" t="b">
        <f t="shared" si="8"/>
        <v>1</v>
      </c>
      <c r="L395" t="b">
        <f t="shared" si="8"/>
        <v>1</v>
      </c>
      <c r="M395" t="b">
        <f t="shared" si="8"/>
        <v>1</v>
      </c>
    </row>
    <row r="396" spans="1:13" ht="13.5" thickBot="1">
      <c r="A396" t="s">
        <v>1938</v>
      </c>
      <c r="B396" t="s">
        <v>1367</v>
      </c>
      <c r="C396">
        <v>100</v>
      </c>
      <c r="D396">
        <v>79</v>
      </c>
      <c r="E396" s="42">
        <v>89</v>
      </c>
      <c r="F396" s="33" t="s">
        <v>1941</v>
      </c>
      <c r="G396" s="32">
        <v>100</v>
      </c>
      <c r="H396" s="32">
        <v>79</v>
      </c>
      <c r="I396" s="32">
        <v>21</v>
      </c>
      <c r="J396" s="32" t="s">
        <v>1490</v>
      </c>
      <c r="K396" t="b">
        <f t="shared" si="8"/>
        <v>1</v>
      </c>
      <c r="L396" t="b">
        <f t="shared" si="8"/>
        <v>1</v>
      </c>
      <c r="M396" t="b">
        <f t="shared" si="8"/>
        <v>1</v>
      </c>
    </row>
    <row r="397" spans="1:13" ht="13.5" thickBot="1">
      <c r="A397" t="s">
        <v>1938</v>
      </c>
      <c r="B397" t="s">
        <v>1371</v>
      </c>
      <c r="C397">
        <v>125</v>
      </c>
      <c r="D397">
        <v>58</v>
      </c>
      <c r="E397" s="32">
        <v>89</v>
      </c>
      <c r="F397" s="45" t="s">
        <v>1942</v>
      </c>
      <c r="G397" s="42">
        <v>125</v>
      </c>
      <c r="H397" s="42">
        <v>58</v>
      </c>
      <c r="I397" s="42">
        <v>53.6</v>
      </c>
      <c r="J397" s="42"/>
      <c r="K397" t="b">
        <f t="shared" si="8"/>
        <v>1</v>
      </c>
      <c r="L397" t="b">
        <f t="shared" si="8"/>
        <v>1</v>
      </c>
      <c r="M397" t="b">
        <f t="shared" si="8"/>
        <v>1</v>
      </c>
    </row>
    <row r="398" spans="1:13" ht="13.5" thickBot="1">
      <c r="A398" t="s">
        <v>1938</v>
      </c>
      <c r="B398" t="s">
        <v>1372</v>
      </c>
      <c r="C398">
        <v>125</v>
      </c>
      <c r="D398">
        <v>58</v>
      </c>
      <c r="E398" s="42">
        <v>89</v>
      </c>
      <c r="F398" s="47" t="s">
        <v>1943</v>
      </c>
      <c r="G398" s="46">
        <v>125</v>
      </c>
      <c r="H398" s="46">
        <v>58</v>
      </c>
      <c r="I398" s="46">
        <v>53.6</v>
      </c>
      <c r="J398" s="46"/>
      <c r="K398" t="b">
        <f t="shared" si="8"/>
        <v>1</v>
      </c>
      <c r="L398" t="b">
        <f t="shared" si="8"/>
        <v>1</v>
      </c>
      <c r="M398" t="b">
        <f t="shared" si="8"/>
        <v>1</v>
      </c>
    </row>
    <row r="399" spans="1:13" ht="13.5" thickBot="1">
      <c r="A399" t="s">
        <v>1938</v>
      </c>
      <c r="B399" t="s">
        <v>1369</v>
      </c>
      <c r="C399">
        <v>125</v>
      </c>
      <c r="D399">
        <v>63</v>
      </c>
      <c r="E399" s="46">
        <v>89</v>
      </c>
      <c r="F399" s="49" t="s">
        <v>1944</v>
      </c>
      <c r="G399" s="48">
        <v>125</v>
      </c>
      <c r="H399" s="48">
        <v>63</v>
      </c>
      <c r="I399" s="48">
        <v>49.6</v>
      </c>
      <c r="J399" s="48"/>
      <c r="K399" t="b">
        <f t="shared" si="8"/>
        <v>1</v>
      </c>
      <c r="L399" t="b">
        <f t="shared" si="8"/>
        <v>1</v>
      </c>
      <c r="M399" t="b">
        <f t="shared" si="8"/>
        <v>1</v>
      </c>
    </row>
    <row r="400" spans="1:13" ht="26.25" thickBot="1">
      <c r="A400" t="s">
        <v>1938</v>
      </c>
      <c r="B400" t="s">
        <v>1945</v>
      </c>
      <c r="C400">
        <v>125</v>
      </c>
      <c r="D400">
        <v>86</v>
      </c>
      <c r="E400" s="48">
        <v>89</v>
      </c>
      <c r="F400" s="47" t="s">
        <v>1946</v>
      </c>
      <c r="G400" s="46">
        <v>125</v>
      </c>
      <c r="H400" s="46">
        <v>86</v>
      </c>
      <c r="I400" s="46">
        <v>31.2</v>
      </c>
      <c r="J400" s="46"/>
      <c r="K400" t="b">
        <f t="shared" si="8"/>
        <v>1</v>
      </c>
      <c r="L400" t="b">
        <f t="shared" si="8"/>
        <v>1</v>
      </c>
      <c r="M400" t="b">
        <f t="shared" si="8"/>
        <v>1</v>
      </c>
    </row>
    <row r="401" spans="1:13" ht="13.5" thickBot="1">
      <c r="A401" t="s">
        <v>1938</v>
      </c>
      <c r="B401" t="s">
        <v>1364</v>
      </c>
      <c r="C401">
        <v>125</v>
      </c>
      <c r="D401">
        <v>105</v>
      </c>
      <c r="E401" s="46">
        <v>89</v>
      </c>
      <c r="F401" s="49" t="s">
        <v>1947</v>
      </c>
      <c r="G401" s="48">
        <v>125</v>
      </c>
      <c r="H401" s="48">
        <v>105</v>
      </c>
      <c r="I401" s="48">
        <v>16</v>
      </c>
      <c r="J401" s="48" t="s">
        <v>1490</v>
      </c>
      <c r="K401" t="b">
        <f t="shared" si="8"/>
        <v>1</v>
      </c>
      <c r="L401" t="b">
        <f t="shared" si="8"/>
        <v>1</v>
      </c>
      <c r="M401" t="b">
        <f t="shared" si="8"/>
        <v>1</v>
      </c>
    </row>
    <row r="402" spans="1:13" ht="13.5" thickBot="1">
      <c r="A402" t="s">
        <v>1938</v>
      </c>
      <c r="B402" t="s">
        <v>1370</v>
      </c>
      <c r="C402">
        <v>150</v>
      </c>
      <c r="D402">
        <v>55</v>
      </c>
      <c r="E402" s="48">
        <v>89</v>
      </c>
      <c r="F402" s="47" t="s">
        <v>1948</v>
      </c>
      <c r="G402" s="46">
        <v>150</v>
      </c>
      <c r="H402" s="46">
        <v>55</v>
      </c>
      <c r="I402" s="46">
        <v>63.33</v>
      </c>
      <c r="J402" s="46" t="s">
        <v>1555</v>
      </c>
      <c r="K402" t="b">
        <f t="shared" si="8"/>
        <v>1</v>
      </c>
      <c r="L402" t="b">
        <f t="shared" si="8"/>
        <v>1</v>
      </c>
      <c r="M402" t="b">
        <f t="shared" si="8"/>
        <v>1</v>
      </c>
    </row>
    <row r="403" spans="1:13" ht="13.5" thickBot="1">
      <c r="A403" t="s">
        <v>1938</v>
      </c>
      <c r="B403" t="s">
        <v>1368</v>
      </c>
      <c r="C403">
        <v>150</v>
      </c>
      <c r="D403">
        <v>70</v>
      </c>
      <c r="E403" s="46">
        <v>89</v>
      </c>
      <c r="F403" s="49" t="s">
        <v>1949</v>
      </c>
      <c r="G403" s="48">
        <v>150</v>
      </c>
      <c r="H403" s="48">
        <v>70</v>
      </c>
      <c r="I403" s="48">
        <v>53.33</v>
      </c>
      <c r="J403" s="48"/>
      <c r="K403" t="b">
        <f t="shared" si="8"/>
        <v>1</v>
      </c>
      <c r="L403" t="b">
        <f t="shared" si="8"/>
        <v>1</v>
      </c>
      <c r="M403" t="b">
        <f t="shared" si="8"/>
        <v>1</v>
      </c>
    </row>
    <row r="404" spans="1:13" ht="13.5" thickBot="1">
      <c r="A404" t="s">
        <v>1950</v>
      </c>
      <c r="B404" t="s">
        <v>1374</v>
      </c>
      <c r="C404">
        <v>75</v>
      </c>
      <c r="D404">
        <v>27</v>
      </c>
      <c r="E404" s="48">
        <v>89</v>
      </c>
      <c r="F404" s="33" t="s">
        <v>1951</v>
      </c>
      <c r="G404" s="32">
        <v>75</v>
      </c>
      <c r="H404" s="32">
        <v>27</v>
      </c>
      <c r="I404" s="32">
        <v>64</v>
      </c>
      <c r="J404" s="32" t="s">
        <v>1555</v>
      </c>
      <c r="K404" t="b">
        <f t="shared" si="8"/>
        <v>1</v>
      </c>
      <c r="L404" t="b">
        <f t="shared" si="8"/>
        <v>1</v>
      </c>
      <c r="M404" t="b">
        <f t="shared" si="8"/>
        <v>1</v>
      </c>
    </row>
    <row r="405" spans="1:13" ht="13.5" thickBot="1">
      <c r="A405" t="s">
        <v>1950</v>
      </c>
      <c r="B405" t="s">
        <v>1389</v>
      </c>
      <c r="C405">
        <v>100</v>
      </c>
      <c r="D405">
        <v>47</v>
      </c>
      <c r="E405" s="32">
        <v>91</v>
      </c>
      <c r="F405" s="45" t="s">
        <v>1952</v>
      </c>
      <c r="G405" s="42">
        <v>100</v>
      </c>
      <c r="H405" s="42">
        <v>47</v>
      </c>
      <c r="I405" s="42">
        <v>53</v>
      </c>
      <c r="J405" s="42"/>
      <c r="K405" t="b">
        <f t="shared" si="8"/>
        <v>1</v>
      </c>
      <c r="L405" t="b">
        <f t="shared" si="8"/>
        <v>1</v>
      </c>
      <c r="M405" t="b">
        <f t="shared" si="8"/>
        <v>1</v>
      </c>
    </row>
    <row r="406" spans="1:13" ht="13.5" thickBot="1">
      <c r="A406" t="s">
        <v>1950</v>
      </c>
      <c r="B406" t="s">
        <v>1379</v>
      </c>
      <c r="C406">
        <v>100</v>
      </c>
      <c r="D406">
        <v>48</v>
      </c>
      <c r="E406" s="42">
        <v>91</v>
      </c>
      <c r="F406" s="47" t="s">
        <v>1953</v>
      </c>
      <c r="G406" s="46">
        <v>100</v>
      </c>
      <c r="H406" s="46">
        <v>48</v>
      </c>
      <c r="I406" s="46">
        <v>52</v>
      </c>
      <c r="J406" s="46"/>
      <c r="K406" t="b">
        <f t="shared" si="8"/>
        <v>1</v>
      </c>
      <c r="L406" t="b">
        <f t="shared" si="8"/>
        <v>1</v>
      </c>
      <c r="M406" t="b">
        <f t="shared" si="8"/>
        <v>1</v>
      </c>
    </row>
    <row r="407" spans="1:13" ht="13.5" thickBot="1">
      <c r="A407" t="s">
        <v>1950</v>
      </c>
      <c r="B407" t="s">
        <v>1383</v>
      </c>
      <c r="C407">
        <v>100</v>
      </c>
      <c r="D407">
        <v>49</v>
      </c>
      <c r="E407" s="46">
        <v>91</v>
      </c>
      <c r="F407" s="45" t="s">
        <v>1954</v>
      </c>
      <c r="G407" s="42">
        <v>100</v>
      </c>
      <c r="H407" s="42">
        <v>49</v>
      </c>
      <c r="I407" s="42">
        <v>51</v>
      </c>
      <c r="J407" s="42"/>
      <c r="K407" t="b">
        <f t="shared" si="8"/>
        <v>1</v>
      </c>
      <c r="L407" t="b">
        <f t="shared" si="8"/>
        <v>1</v>
      </c>
      <c r="M407" t="b">
        <f t="shared" si="8"/>
        <v>1</v>
      </c>
    </row>
    <row r="408" spans="1:13" ht="13.5" thickBot="1">
      <c r="A408" t="s">
        <v>1950</v>
      </c>
      <c r="B408" t="s">
        <v>1378</v>
      </c>
      <c r="C408">
        <v>100</v>
      </c>
      <c r="D408">
        <v>50</v>
      </c>
      <c r="E408" s="42">
        <v>91</v>
      </c>
      <c r="F408" s="47" t="s">
        <v>1955</v>
      </c>
      <c r="G408" s="46">
        <v>100</v>
      </c>
      <c r="H408" s="46">
        <v>50</v>
      </c>
      <c r="I408" s="46">
        <v>50</v>
      </c>
      <c r="J408" s="46"/>
      <c r="K408" t="b">
        <f t="shared" si="8"/>
        <v>1</v>
      </c>
      <c r="L408" t="b">
        <f t="shared" si="8"/>
        <v>1</v>
      </c>
      <c r="M408" t="b">
        <f t="shared" si="8"/>
        <v>1</v>
      </c>
    </row>
    <row r="409" spans="1:13" ht="13.5" thickBot="1">
      <c r="A409" t="s">
        <v>1950</v>
      </c>
      <c r="B409" t="s">
        <v>1377</v>
      </c>
      <c r="C409">
        <v>100</v>
      </c>
      <c r="D409">
        <v>67</v>
      </c>
      <c r="E409" s="46">
        <v>91</v>
      </c>
      <c r="F409" s="45" t="s">
        <v>1956</v>
      </c>
      <c r="G409" s="42">
        <v>100</v>
      </c>
      <c r="H409" s="42">
        <v>67</v>
      </c>
      <c r="I409" s="42">
        <v>33</v>
      </c>
      <c r="J409" s="42"/>
      <c r="K409" t="b">
        <f t="shared" si="8"/>
        <v>1</v>
      </c>
      <c r="L409" t="b">
        <f t="shared" si="8"/>
        <v>1</v>
      </c>
      <c r="M409" t="b">
        <f t="shared" si="8"/>
        <v>1</v>
      </c>
    </row>
    <row r="410" spans="1:13" ht="13.5" thickBot="1">
      <c r="A410" t="s">
        <v>1950</v>
      </c>
      <c r="B410" t="s">
        <v>1376</v>
      </c>
      <c r="C410">
        <v>100</v>
      </c>
      <c r="D410">
        <v>84</v>
      </c>
      <c r="E410" s="42">
        <v>91</v>
      </c>
      <c r="F410" s="47" t="s">
        <v>1957</v>
      </c>
      <c r="G410" s="46">
        <v>100</v>
      </c>
      <c r="H410" s="46">
        <v>84</v>
      </c>
      <c r="I410" s="46">
        <v>16</v>
      </c>
      <c r="J410" s="46" t="s">
        <v>1490</v>
      </c>
      <c r="K410" t="b">
        <f t="shared" si="8"/>
        <v>1</v>
      </c>
      <c r="L410" t="b">
        <f t="shared" si="8"/>
        <v>1</v>
      </c>
      <c r="M410" t="b">
        <f t="shared" si="8"/>
        <v>1</v>
      </c>
    </row>
    <row r="411" spans="1:13" ht="13.5" thickBot="1">
      <c r="A411" t="s">
        <v>1950</v>
      </c>
      <c r="B411" t="s">
        <v>1386</v>
      </c>
      <c r="C411">
        <v>100</v>
      </c>
      <c r="D411">
        <v>85</v>
      </c>
      <c r="E411" s="46">
        <v>91</v>
      </c>
      <c r="F411" s="45" t="s">
        <v>1958</v>
      </c>
      <c r="G411" s="42">
        <v>100</v>
      </c>
      <c r="H411" s="42">
        <v>85</v>
      </c>
      <c r="I411" s="42">
        <v>15</v>
      </c>
      <c r="J411" s="42" t="s">
        <v>1490</v>
      </c>
      <c r="K411" t="b">
        <f t="shared" si="8"/>
        <v>1</v>
      </c>
      <c r="L411" t="b">
        <f t="shared" si="8"/>
        <v>1</v>
      </c>
      <c r="M411" t="b">
        <f t="shared" si="8"/>
        <v>1</v>
      </c>
    </row>
    <row r="412" spans="1:13" ht="13.5" thickBot="1">
      <c r="A412" t="s">
        <v>1950</v>
      </c>
      <c r="B412" t="s">
        <v>1382</v>
      </c>
      <c r="C412">
        <v>100</v>
      </c>
      <c r="D412">
        <v>86</v>
      </c>
      <c r="E412" s="42">
        <v>91</v>
      </c>
      <c r="F412" s="47" t="s">
        <v>1959</v>
      </c>
      <c r="G412" s="46">
        <v>100</v>
      </c>
      <c r="H412" s="46">
        <v>86</v>
      </c>
      <c r="I412" s="46">
        <v>14</v>
      </c>
      <c r="J412" s="46" t="s">
        <v>1490</v>
      </c>
      <c r="K412" t="b">
        <f t="shared" si="8"/>
        <v>1</v>
      </c>
      <c r="L412" t="b">
        <f t="shared" si="8"/>
        <v>1</v>
      </c>
      <c r="M412" t="b">
        <f t="shared" si="8"/>
        <v>1</v>
      </c>
    </row>
    <row r="413" spans="1:13" ht="13.5" thickBot="1">
      <c r="A413" t="s">
        <v>1950</v>
      </c>
      <c r="B413" t="s">
        <v>1387</v>
      </c>
      <c r="C413">
        <v>120</v>
      </c>
      <c r="D413">
        <v>41</v>
      </c>
      <c r="E413" s="46">
        <v>91</v>
      </c>
      <c r="F413" s="45" t="s">
        <v>1960</v>
      </c>
      <c r="G413" s="42">
        <v>120</v>
      </c>
      <c r="H413" s="42">
        <v>41</v>
      </c>
      <c r="I413" s="42">
        <v>65.83</v>
      </c>
      <c r="J413" s="42" t="s">
        <v>1555</v>
      </c>
      <c r="K413" t="b">
        <f t="shared" si="8"/>
        <v>1</v>
      </c>
      <c r="L413" t="b">
        <f t="shared" si="8"/>
        <v>1</v>
      </c>
      <c r="M413" t="b">
        <f t="shared" si="8"/>
        <v>1</v>
      </c>
    </row>
    <row r="414" spans="1:13" ht="13.5" thickBot="1">
      <c r="A414" t="s">
        <v>1950</v>
      </c>
      <c r="B414" t="s">
        <v>1384</v>
      </c>
      <c r="C414">
        <v>120</v>
      </c>
      <c r="D414">
        <v>43</v>
      </c>
      <c r="E414" s="42">
        <v>91</v>
      </c>
      <c r="F414" s="47" t="s">
        <v>1961</v>
      </c>
      <c r="G414" s="46">
        <v>120</v>
      </c>
      <c r="H414" s="46">
        <v>43</v>
      </c>
      <c r="I414" s="46">
        <v>64.17</v>
      </c>
      <c r="J414" s="46" t="s">
        <v>1555</v>
      </c>
      <c r="K414" t="b">
        <f t="shared" si="8"/>
        <v>1</v>
      </c>
      <c r="L414" t="b">
        <f t="shared" si="8"/>
        <v>1</v>
      </c>
      <c r="M414" t="b">
        <f t="shared" si="8"/>
        <v>1</v>
      </c>
    </row>
    <row r="415" spans="1:13" ht="13.5" thickBot="1">
      <c r="A415" t="s">
        <v>1950</v>
      </c>
      <c r="B415" t="s">
        <v>1380</v>
      </c>
      <c r="C415">
        <v>120</v>
      </c>
      <c r="D415">
        <v>55</v>
      </c>
      <c r="E415" s="46">
        <v>91</v>
      </c>
      <c r="F415" s="45" t="s">
        <v>1962</v>
      </c>
      <c r="G415" s="42">
        <v>120</v>
      </c>
      <c r="H415" s="42">
        <v>55</v>
      </c>
      <c r="I415" s="42">
        <v>54.17</v>
      </c>
      <c r="J415" s="42"/>
      <c r="K415" t="b">
        <f t="shared" si="8"/>
        <v>1</v>
      </c>
      <c r="L415" t="b">
        <f t="shared" si="8"/>
        <v>1</v>
      </c>
      <c r="M415" t="b">
        <f t="shared" si="8"/>
        <v>1</v>
      </c>
    </row>
    <row r="416" spans="1:13" ht="13.5" thickBot="1">
      <c r="A416" t="s">
        <v>1950</v>
      </c>
      <c r="B416" t="s">
        <v>1381</v>
      </c>
      <c r="C416">
        <v>120</v>
      </c>
      <c r="D416">
        <v>56</v>
      </c>
      <c r="E416" s="42">
        <v>91</v>
      </c>
      <c r="F416" s="47" t="s">
        <v>1963</v>
      </c>
      <c r="G416" s="46">
        <v>120</v>
      </c>
      <c r="H416" s="46">
        <v>56</v>
      </c>
      <c r="I416" s="46">
        <v>53.33</v>
      </c>
      <c r="J416" s="46"/>
      <c r="K416" t="b">
        <f t="shared" si="8"/>
        <v>1</v>
      </c>
      <c r="L416" t="b">
        <f t="shared" si="8"/>
        <v>1</v>
      </c>
      <c r="M416" t="b">
        <f t="shared" si="8"/>
        <v>1</v>
      </c>
    </row>
    <row r="417" spans="1:13" ht="13.5" thickBot="1">
      <c r="A417" t="s">
        <v>1950</v>
      </c>
      <c r="B417" t="s">
        <v>1375</v>
      </c>
      <c r="C417">
        <v>120</v>
      </c>
      <c r="D417">
        <v>56</v>
      </c>
      <c r="E417" s="46">
        <v>91</v>
      </c>
      <c r="F417" s="45" t="s">
        <v>1964</v>
      </c>
      <c r="G417" s="42">
        <v>120</v>
      </c>
      <c r="H417" s="42">
        <v>56</v>
      </c>
      <c r="I417" s="42">
        <v>53.33</v>
      </c>
      <c r="J417" s="42"/>
      <c r="K417" t="b">
        <f t="shared" si="8"/>
        <v>1</v>
      </c>
      <c r="L417" t="b">
        <f t="shared" si="8"/>
        <v>1</v>
      </c>
      <c r="M417" t="b">
        <f t="shared" si="8"/>
        <v>1</v>
      </c>
    </row>
    <row r="418" spans="1:13" ht="13.5" thickBot="1">
      <c r="A418" t="s">
        <v>1950</v>
      </c>
      <c r="B418" t="s">
        <v>1385</v>
      </c>
      <c r="C418">
        <v>125</v>
      </c>
      <c r="D418">
        <v>58</v>
      </c>
      <c r="E418" s="42">
        <v>91</v>
      </c>
      <c r="F418" s="47" t="s">
        <v>1965</v>
      </c>
      <c r="G418" s="46">
        <v>125</v>
      </c>
      <c r="H418" s="46">
        <v>58</v>
      </c>
      <c r="I418" s="46">
        <v>53.6</v>
      </c>
      <c r="J418" s="46"/>
      <c r="K418" t="b">
        <f t="shared" si="8"/>
        <v>1</v>
      </c>
      <c r="L418" t="b">
        <f t="shared" si="8"/>
        <v>1</v>
      </c>
      <c r="M418" t="b">
        <f t="shared" si="8"/>
        <v>1</v>
      </c>
    </row>
    <row r="419" spans="1:13" ht="13.5" thickBot="1">
      <c r="A419" t="s">
        <v>1950</v>
      </c>
      <c r="B419" t="s">
        <v>1388</v>
      </c>
      <c r="C419">
        <v>150</v>
      </c>
      <c r="D419">
        <v>67</v>
      </c>
      <c r="E419" s="46">
        <v>91</v>
      </c>
      <c r="F419" s="49" t="s">
        <v>1966</v>
      </c>
      <c r="G419" s="48">
        <v>150</v>
      </c>
      <c r="H419" s="48">
        <v>67</v>
      </c>
      <c r="I419" s="48">
        <v>55.33</v>
      </c>
      <c r="J419" s="48"/>
      <c r="K419" t="b">
        <f t="shared" si="8"/>
        <v>1</v>
      </c>
      <c r="L419" t="b">
        <f t="shared" si="8"/>
        <v>1</v>
      </c>
      <c r="M419" t="b">
        <f t="shared" si="8"/>
        <v>1</v>
      </c>
    </row>
    <row r="420" spans="1:13" ht="13.5" thickBot="1">
      <c r="A420" t="s">
        <v>1967</v>
      </c>
      <c r="B420" t="s">
        <v>1404</v>
      </c>
      <c r="C420">
        <v>75</v>
      </c>
      <c r="D420">
        <v>46</v>
      </c>
      <c r="E420" s="48">
        <v>91</v>
      </c>
      <c r="F420" s="47" t="s">
        <v>1968</v>
      </c>
      <c r="G420" s="46">
        <v>75</v>
      </c>
      <c r="H420" s="46">
        <v>46</v>
      </c>
      <c r="I420" s="46">
        <v>38.67</v>
      </c>
      <c r="J420" s="46"/>
      <c r="K420" t="b">
        <f t="shared" si="8"/>
        <v>1</v>
      </c>
      <c r="L420" t="b">
        <f t="shared" si="8"/>
        <v>1</v>
      </c>
      <c r="M420" t="b">
        <f t="shared" si="8"/>
        <v>1</v>
      </c>
    </row>
    <row r="421" spans="1:13" ht="13.5" thickBot="1">
      <c r="A421" t="s">
        <v>1967</v>
      </c>
      <c r="B421" t="s">
        <v>1391</v>
      </c>
      <c r="C421">
        <v>100</v>
      </c>
      <c r="D421">
        <v>56</v>
      </c>
      <c r="E421" s="46">
        <v>95</v>
      </c>
      <c r="F421" s="45" t="s">
        <v>1969</v>
      </c>
      <c r="G421" s="42">
        <v>100</v>
      </c>
      <c r="H421" s="42">
        <v>56</v>
      </c>
      <c r="I421" s="42">
        <v>44</v>
      </c>
      <c r="J421" s="42"/>
      <c r="K421" t="b">
        <f t="shared" si="8"/>
        <v>1</v>
      </c>
      <c r="L421" t="b">
        <f t="shared" si="8"/>
        <v>1</v>
      </c>
      <c r="M421" t="b">
        <f t="shared" si="8"/>
        <v>1</v>
      </c>
    </row>
    <row r="422" spans="1:13" ht="13.5" thickBot="1">
      <c r="A422" t="s">
        <v>1967</v>
      </c>
      <c r="B422" t="s">
        <v>1390</v>
      </c>
      <c r="C422">
        <v>100</v>
      </c>
      <c r="D422">
        <v>89</v>
      </c>
      <c r="E422" s="42">
        <v>95</v>
      </c>
      <c r="F422" s="47" t="s">
        <v>1970</v>
      </c>
      <c r="G422" s="46">
        <v>100</v>
      </c>
      <c r="H422" s="46">
        <v>89</v>
      </c>
      <c r="I422" s="46">
        <v>11</v>
      </c>
      <c r="J422" s="46" t="s">
        <v>1490</v>
      </c>
      <c r="K422" t="b">
        <f t="shared" si="8"/>
        <v>1</v>
      </c>
      <c r="L422" t="b">
        <f t="shared" si="8"/>
        <v>1</v>
      </c>
      <c r="M422" t="b">
        <f t="shared" si="8"/>
        <v>1</v>
      </c>
    </row>
    <row r="423" spans="1:13" ht="13.5" thickBot="1">
      <c r="A423" t="s">
        <v>1967</v>
      </c>
      <c r="B423" t="s">
        <v>1161</v>
      </c>
      <c r="C423">
        <v>120</v>
      </c>
      <c r="D423">
        <v>46</v>
      </c>
      <c r="E423" s="46">
        <v>95</v>
      </c>
      <c r="F423" s="45" t="s">
        <v>1971</v>
      </c>
      <c r="G423" s="42">
        <v>120</v>
      </c>
      <c r="H423" s="42">
        <v>46</v>
      </c>
      <c r="I423" s="42">
        <v>61.67</v>
      </c>
      <c r="J423" s="42" t="s">
        <v>1555</v>
      </c>
      <c r="K423" t="b">
        <f t="shared" si="8"/>
        <v>1</v>
      </c>
      <c r="L423" t="b">
        <f t="shared" si="8"/>
        <v>1</v>
      </c>
      <c r="M423" t="b">
        <f t="shared" si="8"/>
        <v>1</v>
      </c>
    </row>
    <row r="424" spans="1:13" ht="13.5" thickBot="1">
      <c r="A424" t="s">
        <v>1967</v>
      </c>
      <c r="B424" t="s">
        <v>1397</v>
      </c>
      <c r="C424">
        <v>125</v>
      </c>
      <c r="D424">
        <v>53</v>
      </c>
      <c r="E424" s="42">
        <v>95</v>
      </c>
      <c r="F424" s="47" t="s">
        <v>1972</v>
      </c>
      <c r="G424" s="46">
        <v>125</v>
      </c>
      <c r="H424" s="46">
        <v>53</v>
      </c>
      <c r="I424" s="46">
        <v>57.6</v>
      </c>
      <c r="J424" s="46"/>
      <c r="K424" t="b">
        <f t="shared" si="8"/>
        <v>1</v>
      </c>
      <c r="L424" t="b">
        <f t="shared" si="8"/>
        <v>1</v>
      </c>
      <c r="M424" t="b">
        <f t="shared" si="8"/>
        <v>1</v>
      </c>
    </row>
    <row r="425" spans="1:13" ht="13.5" thickBot="1">
      <c r="A425" t="s">
        <v>1967</v>
      </c>
      <c r="B425" t="s">
        <v>1405</v>
      </c>
      <c r="C425">
        <v>125</v>
      </c>
      <c r="D425">
        <v>57</v>
      </c>
      <c r="E425" s="46">
        <v>95</v>
      </c>
      <c r="F425" s="45" t="s">
        <v>1973</v>
      </c>
      <c r="G425" s="42">
        <v>125</v>
      </c>
      <c r="H425" s="42">
        <v>57</v>
      </c>
      <c r="I425" s="42">
        <v>54.4</v>
      </c>
      <c r="J425" s="42"/>
      <c r="K425" t="b">
        <f t="shared" si="8"/>
        <v>1</v>
      </c>
      <c r="L425" t="b">
        <f t="shared" si="8"/>
        <v>1</v>
      </c>
      <c r="M425" t="b">
        <f t="shared" si="8"/>
        <v>1</v>
      </c>
    </row>
    <row r="426" spans="1:13" ht="13.5" thickBot="1">
      <c r="A426" t="s">
        <v>1967</v>
      </c>
      <c r="B426" t="s">
        <v>1408</v>
      </c>
      <c r="C426">
        <v>125</v>
      </c>
      <c r="D426">
        <v>58</v>
      </c>
      <c r="E426" s="42">
        <v>95</v>
      </c>
      <c r="F426" s="33" t="s">
        <v>1974</v>
      </c>
      <c r="G426" s="32">
        <v>125</v>
      </c>
      <c r="H426" s="32">
        <v>58</v>
      </c>
      <c r="I426" s="32">
        <v>53.6</v>
      </c>
      <c r="J426" s="32"/>
      <c r="K426" t="b">
        <f t="shared" si="8"/>
        <v>1</v>
      </c>
      <c r="L426" t="b">
        <f t="shared" si="8"/>
        <v>1</v>
      </c>
      <c r="M426" t="b">
        <f t="shared" si="8"/>
        <v>1</v>
      </c>
    </row>
    <row r="427" spans="1:13" ht="13.5" thickBot="1">
      <c r="A427" t="s">
        <v>1967</v>
      </c>
      <c r="B427" t="s">
        <v>1406</v>
      </c>
      <c r="C427">
        <v>125</v>
      </c>
      <c r="D427">
        <v>58</v>
      </c>
      <c r="E427" s="32">
        <v>95</v>
      </c>
      <c r="F427" s="49" t="s">
        <v>1975</v>
      </c>
      <c r="G427" s="48">
        <v>125</v>
      </c>
      <c r="H427" s="48">
        <v>58</v>
      </c>
      <c r="I427" s="48">
        <v>53.6</v>
      </c>
      <c r="J427" s="48"/>
      <c r="K427" t="b">
        <f t="shared" si="8"/>
        <v>1</v>
      </c>
      <c r="L427" t="b">
        <f t="shared" si="8"/>
        <v>1</v>
      </c>
      <c r="M427" t="b">
        <f t="shared" si="8"/>
        <v>1</v>
      </c>
    </row>
    <row r="428" spans="1:13" ht="13.5" thickBot="1">
      <c r="A428" t="s">
        <v>1967</v>
      </c>
      <c r="B428" t="s">
        <v>1407</v>
      </c>
      <c r="C428">
        <v>125</v>
      </c>
      <c r="D428">
        <v>60</v>
      </c>
      <c r="E428" s="48">
        <v>95</v>
      </c>
      <c r="F428" s="47" t="s">
        <v>1976</v>
      </c>
      <c r="G428" s="46">
        <v>125</v>
      </c>
      <c r="H428" s="46">
        <v>60</v>
      </c>
      <c r="I428" s="46">
        <v>52</v>
      </c>
      <c r="J428" s="46"/>
      <c r="K428" t="b">
        <f t="shared" si="8"/>
        <v>1</v>
      </c>
      <c r="L428" t="b">
        <f t="shared" si="8"/>
        <v>1</v>
      </c>
      <c r="M428" t="b">
        <f t="shared" si="8"/>
        <v>1</v>
      </c>
    </row>
    <row r="429" spans="1:13" ht="13.5" thickBot="1">
      <c r="A429" t="s">
        <v>1967</v>
      </c>
      <c r="B429" t="s">
        <v>1403</v>
      </c>
      <c r="C429">
        <v>125</v>
      </c>
      <c r="D429">
        <v>62</v>
      </c>
      <c r="E429" s="46">
        <v>95</v>
      </c>
      <c r="F429" s="45" t="s">
        <v>1977</v>
      </c>
      <c r="G429" s="42">
        <v>125</v>
      </c>
      <c r="H429" s="42">
        <v>62</v>
      </c>
      <c r="I429" s="42">
        <v>50.4</v>
      </c>
      <c r="J429" s="42"/>
      <c r="K429" t="b">
        <f t="shared" si="8"/>
        <v>1</v>
      </c>
      <c r="L429" t="b">
        <f t="shared" si="8"/>
        <v>1</v>
      </c>
      <c r="M429" t="b">
        <f t="shared" si="8"/>
        <v>1</v>
      </c>
    </row>
    <row r="430" spans="1:13" ht="13.5" thickBot="1">
      <c r="A430" t="s">
        <v>1967</v>
      </c>
      <c r="B430" t="s">
        <v>1394</v>
      </c>
      <c r="C430">
        <v>125</v>
      </c>
      <c r="D430">
        <v>62</v>
      </c>
      <c r="E430" s="42">
        <v>95</v>
      </c>
      <c r="F430" s="47" t="s">
        <v>1978</v>
      </c>
      <c r="G430" s="46">
        <v>125</v>
      </c>
      <c r="H430" s="46">
        <v>62</v>
      </c>
      <c r="I430" s="46">
        <v>50.4</v>
      </c>
      <c r="J430" s="46"/>
      <c r="K430" t="b">
        <f t="shared" si="8"/>
        <v>1</v>
      </c>
      <c r="L430" t="b">
        <f t="shared" si="8"/>
        <v>1</v>
      </c>
      <c r="M430" t="b">
        <f t="shared" si="8"/>
        <v>1</v>
      </c>
    </row>
    <row r="431" spans="1:13" ht="13.5" thickBot="1">
      <c r="A431" t="s">
        <v>1967</v>
      </c>
      <c r="B431" t="s">
        <v>1399</v>
      </c>
      <c r="C431">
        <v>125</v>
      </c>
      <c r="D431">
        <v>62</v>
      </c>
      <c r="E431" s="46">
        <v>95</v>
      </c>
      <c r="F431" s="49" t="s">
        <v>1979</v>
      </c>
      <c r="G431" s="48">
        <v>125</v>
      </c>
      <c r="H431" s="48">
        <v>62</v>
      </c>
      <c r="I431" s="48">
        <v>50.4</v>
      </c>
      <c r="J431" s="48"/>
      <c r="K431" t="b">
        <f t="shared" si="8"/>
        <v>1</v>
      </c>
      <c r="L431" t="b">
        <f t="shared" si="8"/>
        <v>1</v>
      </c>
      <c r="M431" t="b">
        <f t="shared" si="8"/>
        <v>1</v>
      </c>
    </row>
    <row r="432" spans="1:13" ht="13.5" thickBot="1">
      <c r="A432" t="s">
        <v>1967</v>
      </c>
      <c r="B432" t="s">
        <v>1392</v>
      </c>
      <c r="C432">
        <v>125</v>
      </c>
      <c r="D432">
        <v>62</v>
      </c>
      <c r="E432" s="48">
        <v>95</v>
      </c>
      <c r="F432" s="33" t="s">
        <v>1980</v>
      </c>
      <c r="G432" s="32">
        <v>125</v>
      </c>
      <c r="H432" s="32">
        <v>62</v>
      </c>
      <c r="I432" s="32">
        <v>50.4</v>
      </c>
      <c r="J432" s="32"/>
      <c r="K432" t="b">
        <f t="shared" si="8"/>
        <v>1</v>
      </c>
      <c r="L432" t="b">
        <f t="shared" si="8"/>
        <v>1</v>
      </c>
      <c r="M432" t="b">
        <f t="shared" si="8"/>
        <v>1</v>
      </c>
    </row>
    <row r="433" spans="1:13" ht="13.5" thickBot="1">
      <c r="A433" t="s">
        <v>1967</v>
      </c>
      <c r="B433" t="s">
        <v>1398</v>
      </c>
      <c r="C433">
        <v>125</v>
      </c>
      <c r="D433">
        <v>62</v>
      </c>
      <c r="E433" s="32">
        <v>95</v>
      </c>
      <c r="F433" s="45" t="s">
        <v>1981</v>
      </c>
      <c r="G433" s="42">
        <v>125</v>
      </c>
      <c r="H433" s="42">
        <v>62</v>
      </c>
      <c r="I433" s="42">
        <v>50.4</v>
      </c>
      <c r="J433" s="42"/>
      <c r="K433" t="b">
        <f t="shared" si="8"/>
        <v>1</v>
      </c>
      <c r="L433" t="b">
        <f t="shared" si="8"/>
        <v>1</v>
      </c>
      <c r="M433" t="b">
        <f t="shared" si="8"/>
        <v>1</v>
      </c>
    </row>
    <row r="434" spans="1:13" ht="13.5" thickBot="1">
      <c r="A434" t="s">
        <v>1967</v>
      </c>
      <c r="B434" t="s">
        <v>1409</v>
      </c>
      <c r="C434">
        <v>125</v>
      </c>
      <c r="D434">
        <v>63</v>
      </c>
      <c r="E434" s="42">
        <v>95</v>
      </c>
      <c r="F434" s="47" t="s">
        <v>1982</v>
      </c>
      <c r="G434" s="46">
        <v>125</v>
      </c>
      <c r="H434" s="46">
        <v>63</v>
      </c>
      <c r="I434" s="46">
        <v>49.6</v>
      </c>
      <c r="J434" s="46"/>
      <c r="K434" t="b">
        <f t="shared" si="8"/>
        <v>1</v>
      </c>
      <c r="L434" t="b">
        <f t="shared" si="8"/>
        <v>1</v>
      </c>
      <c r="M434" t="b">
        <f t="shared" si="8"/>
        <v>1</v>
      </c>
    </row>
    <row r="435" spans="1:13" ht="13.5" thickBot="1">
      <c r="A435" t="s">
        <v>1967</v>
      </c>
      <c r="B435" t="s">
        <v>1393</v>
      </c>
      <c r="C435">
        <v>125</v>
      </c>
      <c r="D435">
        <v>87</v>
      </c>
      <c r="E435" s="46">
        <v>95</v>
      </c>
      <c r="F435" s="45" t="s">
        <v>1983</v>
      </c>
      <c r="G435" s="42">
        <v>125</v>
      </c>
      <c r="H435" s="42">
        <v>87</v>
      </c>
      <c r="I435" s="42">
        <v>30.4</v>
      </c>
      <c r="J435" s="42"/>
      <c r="K435" t="b">
        <f t="shared" si="8"/>
        <v>1</v>
      </c>
      <c r="L435" t="b">
        <f t="shared" si="8"/>
        <v>1</v>
      </c>
      <c r="M435" t="b">
        <f t="shared" si="8"/>
        <v>1</v>
      </c>
    </row>
    <row r="436" spans="1:13" ht="13.5" thickBot="1">
      <c r="A436" t="s">
        <v>1967</v>
      </c>
      <c r="B436" t="s">
        <v>1395</v>
      </c>
      <c r="C436">
        <v>125</v>
      </c>
      <c r="D436">
        <v>95</v>
      </c>
      <c r="E436" s="42">
        <v>95</v>
      </c>
      <c r="F436" s="47" t="s">
        <v>1984</v>
      </c>
      <c r="G436" s="46">
        <v>125</v>
      </c>
      <c r="H436" s="46">
        <v>95</v>
      </c>
      <c r="I436" s="46">
        <v>24</v>
      </c>
      <c r="J436" s="46" t="s">
        <v>1490</v>
      </c>
      <c r="K436" t="b">
        <f t="shared" si="8"/>
        <v>1</v>
      </c>
      <c r="L436" t="b">
        <f t="shared" si="8"/>
        <v>1</v>
      </c>
      <c r="M436" t="b">
        <f t="shared" si="8"/>
        <v>1</v>
      </c>
    </row>
    <row r="437" spans="1:13" ht="13.5" thickBot="1">
      <c r="A437" t="s">
        <v>1967</v>
      </c>
      <c r="B437" t="s">
        <v>1401</v>
      </c>
      <c r="C437">
        <v>125</v>
      </c>
      <c r="D437">
        <v>95</v>
      </c>
      <c r="E437" s="46">
        <v>95</v>
      </c>
      <c r="F437" s="45" t="s">
        <v>1985</v>
      </c>
      <c r="G437" s="42">
        <v>125</v>
      </c>
      <c r="H437" s="42">
        <v>95</v>
      </c>
      <c r="I437" s="42">
        <v>24</v>
      </c>
      <c r="J437" s="42" t="s">
        <v>1490</v>
      </c>
      <c r="K437" t="b">
        <f t="shared" si="8"/>
        <v>1</v>
      </c>
      <c r="L437" t="b">
        <f t="shared" si="8"/>
        <v>1</v>
      </c>
      <c r="M437" t="b">
        <f t="shared" si="8"/>
        <v>1</v>
      </c>
    </row>
    <row r="438" spans="1:13" ht="13.5" thickBot="1">
      <c r="A438" t="s">
        <v>1967</v>
      </c>
      <c r="B438" t="s">
        <v>1410</v>
      </c>
      <c r="C438">
        <v>125</v>
      </c>
      <c r="D438">
        <v>95</v>
      </c>
      <c r="E438" s="42">
        <v>95</v>
      </c>
      <c r="F438" s="47" t="s">
        <v>1986</v>
      </c>
      <c r="G438" s="46">
        <v>125</v>
      </c>
      <c r="H438" s="46">
        <v>95</v>
      </c>
      <c r="I438" s="46">
        <v>24</v>
      </c>
      <c r="J438" s="46" t="s">
        <v>1490</v>
      </c>
      <c r="K438" t="b">
        <f t="shared" ref="K438:M471" si="9">IF(B438=F438, TRUE, 0)</f>
        <v>1</v>
      </c>
      <c r="L438" t="b">
        <f t="shared" si="9"/>
        <v>1</v>
      </c>
      <c r="M438" t="b">
        <f t="shared" si="9"/>
        <v>1</v>
      </c>
    </row>
    <row r="439" spans="1:13" ht="13.5" thickBot="1">
      <c r="A439" t="s">
        <v>1967</v>
      </c>
      <c r="B439" t="s">
        <v>1396</v>
      </c>
      <c r="C439">
        <v>125</v>
      </c>
      <c r="D439">
        <v>103</v>
      </c>
      <c r="E439" s="46">
        <v>95</v>
      </c>
      <c r="F439" s="45" t="s">
        <v>1987</v>
      </c>
      <c r="G439" s="42">
        <v>125</v>
      </c>
      <c r="H439" s="42">
        <v>103</v>
      </c>
      <c r="I439" s="42">
        <v>17.600000000000001</v>
      </c>
      <c r="J439" s="42" t="s">
        <v>1490</v>
      </c>
      <c r="K439" t="b">
        <f t="shared" si="9"/>
        <v>1</v>
      </c>
      <c r="L439" t="b">
        <f t="shared" si="9"/>
        <v>1</v>
      </c>
      <c r="M439" t="b">
        <f t="shared" si="9"/>
        <v>1</v>
      </c>
    </row>
    <row r="440" spans="1:13" ht="13.5" thickBot="1">
      <c r="A440" t="s">
        <v>1967</v>
      </c>
      <c r="B440" t="s">
        <v>1400</v>
      </c>
      <c r="C440">
        <v>125</v>
      </c>
      <c r="D440">
        <v>107</v>
      </c>
      <c r="E440" s="42">
        <v>95</v>
      </c>
      <c r="F440" s="47" t="s">
        <v>1988</v>
      </c>
      <c r="G440" s="46">
        <v>125</v>
      </c>
      <c r="H440" s="46">
        <v>107</v>
      </c>
      <c r="I440" s="46">
        <v>14.4</v>
      </c>
      <c r="J440" s="46" t="s">
        <v>1490</v>
      </c>
      <c r="K440" t="b">
        <f t="shared" si="9"/>
        <v>1</v>
      </c>
      <c r="L440" t="b">
        <f t="shared" si="9"/>
        <v>1</v>
      </c>
      <c r="M440" t="b">
        <f t="shared" si="9"/>
        <v>1</v>
      </c>
    </row>
    <row r="441" spans="1:13" ht="13.5" thickBot="1">
      <c r="A441" t="s">
        <v>1967</v>
      </c>
      <c r="B441" t="s">
        <v>1402</v>
      </c>
      <c r="C441">
        <v>125</v>
      </c>
      <c r="D441">
        <v>111</v>
      </c>
      <c r="E441" s="46">
        <v>95</v>
      </c>
      <c r="F441" s="45" t="s">
        <v>1989</v>
      </c>
      <c r="G441" s="42">
        <v>125</v>
      </c>
      <c r="H441" s="42">
        <v>111</v>
      </c>
      <c r="I441" s="42">
        <v>11.2</v>
      </c>
      <c r="J441" s="42" t="s">
        <v>1490</v>
      </c>
      <c r="K441" t="b">
        <f t="shared" si="9"/>
        <v>1</v>
      </c>
      <c r="L441" t="b">
        <f t="shared" si="9"/>
        <v>1</v>
      </c>
      <c r="M441" t="b">
        <f t="shared" si="9"/>
        <v>1</v>
      </c>
    </row>
    <row r="442" spans="1:13" ht="13.5" thickBot="1">
      <c r="A442" t="s">
        <v>1990</v>
      </c>
      <c r="B442" t="s">
        <v>1411</v>
      </c>
      <c r="C442">
        <v>25</v>
      </c>
      <c r="D442">
        <v>12</v>
      </c>
      <c r="E442" s="42">
        <v>95</v>
      </c>
      <c r="F442" s="33" t="s">
        <v>1991</v>
      </c>
      <c r="G442" s="32">
        <v>25</v>
      </c>
      <c r="H442" s="32">
        <v>12</v>
      </c>
      <c r="I442" s="32">
        <v>52</v>
      </c>
      <c r="J442" s="32"/>
      <c r="K442" t="b">
        <f t="shared" si="9"/>
        <v>1</v>
      </c>
      <c r="L442" t="b">
        <f t="shared" si="9"/>
        <v>1</v>
      </c>
      <c r="M442" t="b">
        <f t="shared" si="9"/>
        <v>1</v>
      </c>
    </row>
    <row r="443" spans="1:13" ht="13.5" thickBot="1">
      <c r="A443" t="s">
        <v>1992</v>
      </c>
      <c r="B443" t="s">
        <v>1413</v>
      </c>
      <c r="C443">
        <v>30</v>
      </c>
      <c r="D443">
        <v>14</v>
      </c>
      <c r="E443" s="32">
        <v>96</v>
      </c>
      <c r="F443" s="45" t="s">
        <v>1993</v>
      </c>
      <c r="G443" s="42">
        <v>30</v>
      </c>
      <c r="H443" s="42">
        <v>14</v>
      </c>
      <c r="I443" s="42">
        <v>53.33</v>
      </c>
      <c r="J443" s="42"/>
      <c r="K443" t="b">
        <f t="shared" si="9"/>
        <v>1</v>
      </c>
      <c r="L443" t="b">
        <f t="shared" si="9"/>
        <v>1</v>
      </c>
      <c r="M443" t="b">
        <f t="shared" si="9"/>
        <v>1</v>
      </c>
    </row>
    <row r="444" spans="1:13" ht="13.5" thickBot="1">
      <c r="A444" t="s">
        <v>1992</v>
      </c>
      <c r="B444" t="s">
        <v>1412</v>
      </c>
      <c r="C444">
        <v>50</v>
      </c>
      <c r="D444">
        <v>23</v>
      </c>
      <c r="E444" s="42">
        <v>97</v>
      </c>
      <c r="F444" s="47" t="s">
        <v>1994</v>
      </c>
      <c r="G444" s="46">
        <v>50</v>
      </c>
      <c r="H444" s="46">
        <v>23</v>
      </c>
      <c r="I444" s="46">
        <v>54</v>
      </c>
      <c r="J444" s="46"/>
      <c r="K444" t="b">
        <f t="shared" si="9"/>
        <v>1</v>
      </c>
      <c r="L444" t="b">
        <f t="shared" si="9"/>
        <v>1</v>
      </c>
      <c r="M444" t="b">
        <f t="shared" si="9"/>
        <v>1</v>
      </c>
    </row>
    <row r="445" spans="1:13" ht="13.5" thickBot="1">
      <c r="A445" t="s">
        <v>1992</v>
      </c>
      <c r="B445" t="s">
        <v>1414</v>
      </c>
      <c r="C445">
        <v>75</v>
      </c>
      <c r="D445">
        <v>37</v>
      </c>
      <c r="E445" s="46">
        <v>97</v>
      </c>
      <c r="F445" s="49" t="s">
        <v>1995</v>
      </c>
      <c r="G445" s="48">
        <v>75</v>
      </c>
      <c r="H445" s="48">
        <v>37</v>
      </c>
      <c r="I445" s="48">
        <v>50.67</v>
      </c>
      <c r="J445" s="48"/>
      <c r="K445" t="b">
        <f t="shared" si="9"/>
        <v>1</v>
      </c>
      <c r="L445" t="b">
        <f t="shared" si="9"/>
        <v>1</v>
      </c>
      <c r="M445" t="b">
        <f t="shared" si="9"/>
        <v>1</v>
      </c>
    </row>
    <row r="446" spans="1:13" ht="13.5" thickBot="1">
      <c r="A446" t="s">
        <v>1996</v>
      </c>
      <c r="B446" t="s">
        <v>1416</v>
      </c>
      <c r="C446">
        <v>25</v>
      </c>
      <c r="D446">
        <v>12</v>
      </c>
      <c r="E446" s="48">
        <v>97</v>
      </c>
      <c r="F446" s="47" t="s">
        <v>1997</v>
      </c>
      <c r="G446" s="46">
        <v>25</v>
      </c>
      <c r="H446" s="46">
        <v>12</v>
      </c>
      <c r="I446" s="46">
        <v>52</v>
      </c>
      <c r="J446" s="46"/>
      <c r="K446" t="b">
        <f t="shared" si="9"/>
        <v>1</v>
      </c>
      <c r="L446" t="b">
        <f t="shared" si="9"/>
        <v>1</v>
      </c>
      <c r="M446" t="b">
        <f t="shared" si="9"/>
        <v>1</v>
      </c>
    </row>
    <row r="447" spans="1:13" ht="13.5" thickBot="1">
      <c r="A447" t="s">
        <v>1996</v>
      </c>
      <c r="B447" t="s">
        <v>1415</v>
      </c>
      <c r="C447">
        <v>25</v>
      </c>
      <c r="D447">
        <v>12</v>
      </c>
      <c r="E447" s="46">
        <v>98</v>
      </c>
      <c r="F447" s="45" t="s">
        <v>1998</v>
      </c>
      <c r="G447" s="42">
        <v>25</v>
      </c>
      <c r="H447" s="42">
        <v>12</v>
      </c>
      <c r="I447" s="42">
        <v>52</v>
      </c>
      <c r="J447" s="42"/>
      <c r="K447" t="b">
        <f t="shared" si="9"/>
        <v>1</v>
      </c>
      <c r="L447" t="b">
        <f t="shared" si="9"/>
        <v>1</v>
      </c>
      <c r="M447" t="b">
        <f t="shared" si="9"/>
        <v>1</v>
      </c>
    </row>
    <row r="448" spans="1:13" ht="13.5" thickBot="1">
      <c r="A448" t="s">
        <v>1996</v>
      </c>
      <c r="B448" t="s">
        <v>1417</v>
      </c>
      <c r="C448">
        <v>25</v>
      </c>
      <c r="D448">
        <v>15</v>
      </c>
      <c r="E448" s="42">
        <v>98</v>
      </c>
      <c r="F448" s="47" t="s">
        <v>1999</v>
      </c>
      <c r="G448" s="46">
        <v>25</v>
      </c>
      <c r="H448" s="46">
        <v>15</v>
      </c>
      <c r="I448" s="46">
        <v>40</v>
      </c>
      <c r="J448" s="46"/>
      <c r="K448" t="b">
        <f t="shared" si="9"/>
        <v>1</v>
      </c>
      <c r="L448" t="b">
        <f t="shared" si="9"/>
        <v>1</v>
      </c>
      <c r="M448" t="b">
        <f t="shared" si="9"/>
        <v>1</v>
      </c>
    </row>
    <row r="449" spans="1:13" ht="13.5" thickBot="1">
      <c r="A449" t="s">
        <v>1996</v>
      </c>
      <c r="B449" t="s">
        <v>1423</v>
      </c>
      <c r="C449">
        <v>125</v>
      </c>
      <c r="D449">
        <v>59</v>
      </c>
      <c r="E449" s="46">
        <v>98</v>
      </c>
      <c r="F449" s="45" t="s">
        <v>2000</v>
      </c>
      <c r="G449" s="42">
        <v>125</v>
      </c>
      <c r="H449" s="42">
        <v>59</v>
      </c>
      <c r="I449" s="42">
        <v>52.8</v>
      </c>
      <c r="J449" s="42"/>
      <c r="K449" t="b">
        <f t="shared" si="9"/>
        <v>1</v>
      </c>
      <c r="L449" t="b">
        <f t="shared" si="9"/>
        <v>1</v>
      </c>
      <c r="M449" t="b">
        <f t="shared" si="9"/>
        <v>1</v>
      </c>
    </row>
    <row r="450" spans="1:13" ht="13.5" thickBot="1">
      <c r="A450" t="s">
        <v>1996</v>
      </c>
      <c r="B450" t="s">
        <v>1421</v>
      </c>
      <c r="C450">
        <v>125</v>
      </c>
      <c r="D450">
        <v>59</v>
      </c>
      <c r="E450" s="42">
        <v>98</v>
      </c>
      <c r="F450" s="47" t="s">
        <v>2001</v>
      </c>
      <c r="G450" s="46">
        <v>125</v>
      </c>
      <c r="H450" s="46">
        <v>59</v>
      </c>
      <c r="I450" s="46">
        <v>52.8</v>
      </c>
      <c r="J450" s="46"/>
      <c r="K450" t="b">
        <f t="shared" si="9"/>
        <v>1</v>
      </c>
      <c r="L450" t="b">
        <f t="shared" si="9"/>
        <v>1</v>
      </c>
      <c r="M450" t="b">
        <f t="shared" si="9"/>
        <v>1</v>
      </c>
    </row>
    <row r="451" spans="1:13" ht="13.5" thickBot="1">
      <c r="A451" t="s">
        <v>1996</v>
      </c>
      <c r="B451" t="s">
        <v>1424</v>
      </c>
      <c r="C451">
        <v>125</v>
      </c>
      <c r="D451">
        <v>62</v>
      </c>
      <c r="E451" s="46">
        <v>98</v>
      </c>
      <c r="F451" s="49" t="s">
        <v>1512</v>
      </c>
      <c r="G451" s="48">
        <v>125</v>
      </c>
      <c r="H451" s="48">
        <v>62</v>
      </c>
      <c r="I451" s="48">
        <v>50.4</v>
      </c>
      <c r="J451" s="48"/>
      <c r="K451" t="b">
        <f t="shared" si="9"/>
        <v>1</v>
      </c>
      <c r="L451" t="b">
        <f t="shared" si="9"/>
        <v>1</v>
      </c>
      <c r="M451" t="b">
        <f t="shared" si="9"/>
        <v>1</v>
      </c>
    </row>
    <row r="452" spans="1:13" ht="13.5" thickBot="1">
      <c r="A452" t="s">
        <v>1996</v>
      </c>
      <c r="B452" t="s">
        <v>1418</v>
      </c>
      <c r="C452">
        <v>125</v>
      </c>
      <c r="D452">
        <v>62</v>
      </c>
      <c r="E452" s="48">
        <v>98</v>
      </c>
      <c r="F452" s="33" t="s">
        <v>2002</v>
      </c>
      <c r="G452" s="32">
        <v>125</v>
      </c>
      <c r="H452" s="32">
        <v>62</v>
      </c>
      <c r="I452" s="32">
        <v>50.4</v>
      </c>
      <c r="J452" s="32"/>
      <c r="K452" t="b">
        <f t="shared" si="9"/>
        <v>1</v>
      </c>
      <c r="L452" t="b">
        <f t="shared" si="9"/>
        <v>1</v>
      </c>
      <c r="M452" t="b">
        <f t="shared" si="9"/>
        <v>1</v>
      </c>
    </row>
    <row r="453" spans="1:13" ht="13.5" thickBot="1">
      <c r="A453" t="s">
        <v>1996</v>
      </c>
      <c r="B453" t="s">
        <v>1419</v>
      </c>
      <c r="C453">
        <v>125</v>
      </c>
      <c r="D453">
        <v>73</v>
      </c>
      <c r="E453" s="32">
        <v>98</v>
      </c>
      <c r="F453" s="45" t="s">
        <v>2003</v>
      </c>
      <c r="G453" s="42">
        <v>125</v>
      </c>
      <c r="H453" s="42">
        <v>73</v>
      </c>
      <c r="I453" s="42">
        <v>41.6</v>
      </c>
      <c r="J453" s="42"/>
      <c r="K453" t="b">
        <f t="shared" si="9"/>
        <v>1</v>
      </c>
      <c r="L453" t="b">
        <f t="shared" si="9"/>
        <v>1</v>
      </c>
      <c r="M453" t="b">
        <f t="shared" si="9"/>
        <v>1</v>
      </c>
    </row>
    <row r="454" spans="1:13" ht="13.5" thickBot="1">
      <c r="A454" t="s">
        <v>1996</v>
      </c>
      <c r="B454" t="s">
        <v>1422</v>
      </c>
      <c r="C454">
        <v>125</v>
      </c>
      <c r="D454">
        <v>86</v>
      </c>
      <c r="E454" s="42">
        <v>98</v>
      </c>
      <c r="F454" s="33" t="s">
        <v>2004</v>
      </c>
      <c r="G454" s="32">
        <v>125</v>
      </c>
      <c r="H454" s="32">
        <v>86</v>
      </c>
      <c r="I454" s="32">
        <v>31.2</v>
      </c>
      <c r="J454" s="32"/>
      <c r="K454" t="b">
        <f t="shared" si="9"/>
        <v>1</v>
      </c>
      <c r="L454" t="b">
        <f t="shared" si="9"/>
        <v>1</v>
      </c>
      <c r="M454" t="b">
        <f t="shared" si="9"/>
        <v>1</v>
      </c>
    </row>
    <row r="455" spans="1:13" ht="13.5" thickBot="1">
      <c r="A455" t="s">
        <v>1996</v>
      </c>
      <c r="B455" t="s">
        <v>1420</v>
      </c>
      <c r="C455">
        <v>125</v>
      </c>
      <c r="D455">
        <v>93</v>
      </c>
      <c r="E455" s="32">
        <v>98</v>
      </c>
      <c r="F455" s="49" t="s">
        <v>1511</v>
      </c>
      <c r="G455" s="48">
        <v>125</v>
      </c>
      <c r="H455" s="48">
        <v>93</v>
      </c>
      <c r="I455" s="48">
        <v>25.6</v>
      </c>
      <c r="J455" s="48" t="s">
        <v>1490</v>
      </c>
      <c r="K455" t="b">
        <f t="shared" si="9"/>
        <v>1</v>
      </c>
      <c r="L455" t="b">
        <f t="shared" si="9"/>
        <v>1</v>
      </c>
      <c r="M455" t="b">
        <f t="shared" si="9"/>
        <v>1</v>
      </c>
    </row>
    <row r="456" spans="1:13" ht="13.5" thickBot="1">
      <c r="A456" t="s">
        <v>2005</v>
      </c>
      <c r="B456" t="s">
        <v>1425</v>
      </c>
      <c r="C456">
        <v>25</v>
      </c>
      <c r="D456">
        <v>11</v>
      </c>
      <c r="E456" s="48">
        <v>98</v>
      </c>
      <c r="F456" s="33" t="s">
        <v>2006</v>
      </c>
      <c r="G456" s="32">
        <v>25</v>
      </c>
      <c r="H456" s="32">
        <v>11</v>
      </c>
      <c r="I456" s="32">
        <v>56</v>
      </c>
      <c r="J456" s="32"/>
      <c r="K456" t="b">
        <f t="shared" si="9"/>
        <v>1</v>
      </c>
      <c r="L456" t="b">
        <f t="shared" si="9"/>
        <v>1</v>
      </c>
      <c r="M456" t="b">
        <f t="shared" si="9"/>
        <v>1</v>
      </c>
    </row>
    <row r="457" spans="1:13" ht="13.5" thickBot="1">
      <c r="A457" t="s">
        <v>2005</v>
      </c>
      <c r="B457" t="s">
        <v>1426</v>
      </c>
      <c r="C457">
        <v>75</v>
      </c>
      <c r="D457">
        <v>35</v>
      </c>
      <c r="E457" s="32">
        <v>99</v>
      </c>
      <c r="F457" s="49" t="s">
        <v>2007</v>
      </c>
      <c r="G457" s="48">
        <v>75</v>
      </c>
      <c r="H457" s="48">
        <v>35</v>
      </c>
      <c r="I457" s="48">
        <v>53.33</v>
      </c>
      <c r="J457" s="48"/>
      <c r="K457" t="b">
        <f t="shared" si="9"/>
        <v>1</v>
      </c>
      <c r="L457" t="b">
        <f t="shared" si="9"/>
        <v>1</v>
      </c>
      <c r="M457" t="b">
        <f t="shared" si="9"/>
        <v>1</v>
      </c>
    </row>
    <row r="458" spans="1:13" ht="13.5" thickBot="1">
      <c r="E458" s="48">
        <v>99</v>
      </c>
      <c r="F458" s="52"/>
      <c r="G458" s="52"/>
      <c r="H458" s="52"/>
      <c r="I458" s="52"/>
      <c r="J458" s="52"/>
      <c r="L458" t="b">
        <f>IF(C458=G458, TRUE, 0)</f>
        <v>1</v>
      </c>
      <c r="M458" t="b">
        <f>IF(D458=H458, TRUE, 0)</f>
        <v>1</v>
      </c>
    </row>
    <row r="459" spans="1:13" ht="13.5" thickBot="1">
      <c r="E459" s="53"/>
      <c r="F459" s="54"/>
      <c r="G459" s="42"/>
      <c r="H459" s="42"/>
      <c r="I459" s="42"/>
      <c r="J459" s="42"/>
    </row>
    <row r="460" spans="1:13" ht="13.5" thickBot="1">
      <c r="E460" s="42"/>
      <c r="F460" s="47"/>
      <c r="G460" s="46"/>
      <c r="H460" s="46"/>
      <c r="I460" s="46"/>
      <c r="J460" s="46"/>
    </row>
    <row r="461" spans="1:13" ht="13.5" thickBot="1">
      <c r="E461" s="46"/>
      <c r="F461" s="54"/>
      <c r="G461" s="42"/>
      <c r="H461" s="42"/>
      <c r="I461" s="42"/>
      <c r="J461" s="42"/>
    </row>
    <row r="462" spans="1:13" ht="13.5" thickBot="1">
      <c r="E462" s="42"/>
      <c r="F462" s="47"/>
      <c r="G462" s="46"/>
      <c r="H462" s="46"/>
      <c r="I462" s="46"/>
      <c r="J462" s="46"/>
    </row>
    <row r="463" spans="1:13" ht="13.5" thickBot="1">
      <c r="E463" s="46"/>
      <c r="F463" s="54"/>
      <c r="G463" s="42"/>
      <c r="H463" s="42"/>
      <c r="I463" s="42"/>
      <c r="J463" s="42"/>
    </row>
    <row r="464" spans="1:13" ht="13.5" thickBot="1">
      <c r="E464" s="42"/>
      <c r="F464" s="47"/>
      <c r="G464" s="46"/>
      <c r="H464" s="46"/>
      <c r="I464" s="46"/>
      <c r="J464" s="46"/>
    </row>
    <row r="465" spans="5:10" ht="13.5" thickBot="1">
      <c r="E465" s="46"/>
      <c r="F465" s="54"/>
      <c r="G465" s="42"/>
      <c r="H465" s="42"/>
      <c r="I465" s="42"/>
      <c r="J465" s="42"/>
    </row>
    <row r="466" spans="5:10" ht="13.5" thickBot="1">
      <c r="E466" s="42"/>
      <c r="F466" s="47"/>
      <c r="G466" s="46"/>
      <c r="H466" s="46"/>
      <c r="I466" s="46"/>
      <c r="J466" s="46"/>
    </row>
    <row r="467" spans="5:10" ht="13.5" thickBot="1">
      <c r="E467" s="46"/>
      <c r="F467" s="54"/>
      <c r="G467" s="42"/>
      <c r="H467" s="42"/>
      <c r="I467" s="42"/>
      <c r="J467" s="42"/>
    </row>
    <row r="468" spans="5:10" ht="13.5" thickBot="1">
      <c r="E468" s="42"/>
      <c r="F468" s="47"/>
      <c r="G468" s="46"/>
      <c r="H468" s="46"/>
      <c r="I468" s="46"/>
      <c r="J468" s="46"/>
    </row>
    <row r="469" spans="5:10" ht="13.5" thickBot="1">
      <c r="E469" s="46"/>
      <c r="F469" s="54"/>
      <c r="G469" s="42"/>
      <c r="H469" s="42"/>
      <c r="I469" s="42"/>
      <c r="J469" s="42"/>
    </row>
    <row r="470" spans="5:10" ht="13.5" thickBot="1">
      <c r="E470" s="42"/>
      <c r="F470" s="47"/>
      <c r="G470" s="46"/>
      <c r="H470" s="46"/>
      <c r="I470" s="46"/>
      <c r="J470" s="46"/>
    </row>
    <row r="471" spans="5:10" ht="13.5" thickBot="1">
      <c r="E471" s="46"/>
      <c r="F471" s="54"/>
      <c r="G471" s="42"/>
      <c r="H471" s="42"/>
      <c r="I471" s="42"/>
      <c r="J471" s="42"/>
    </row>
    <row r="472" spans="5:10" ht="13.5" thickBot="1">
      <c r="E472" s="42"/>
      <c r="F472" s="47"/>
      <c r="G472" s="46"/>
      <c r="H472" s="46"/>
      <c r="I472" s="46"/>
      <c r="J472" s="46"/>
    </row>
    <row r="473" spans="5:10" ht="13.5" thickBot="1">
      <c r="E473" s="46"/>
      <c r="F473" s="54"/>
      <c r="G473" s="42"/>
      <c r="H473" s="42"/>
      <c r="I473" s="42"/>
      <c r="J473" s="42"/>
    </row>
    <row r="474" spans="5:10" ht="13.5" thickBot="1">
      <c r="E474" s="42"/>
      <c r="F474" s="47"/>
      <c r="G474" s="46"/>
      <c r="H474" s="46"/>
      <c r="I474" s="46"/>
      <c r="J474" s="46"/>
    </row>
    <row r="475" spans="5:10" ht="13.5" thickBot="1">
      <c r="E475" s="46"/>
      <c r="F475" s="54"/>
      <c r="G475" s="42"/>
      <c r="H475" s="42"/>
      <c r="I475" s="42"/>
      <c r="J475" s="42"/>
    </row>
    <row r="476" spans="5:10" ht="13.5" thickBot="1">
      <c r="E476" s="42"/>
      <c r="F476" s="47"/>
      <c r="G476" s="46"/>
      <c r="H476" s="46"/>
      <c r="I476" s="46"/>
      <c r="J476" s="46"/>
    </row>
    <row r="477" spans="5:10" ht="13.5" thickBot="1">
      <c r="E477" s="46"/>
      <c r="F477" s="54"/>
      <c r="G477" s="42"/>
      <c r="H477" s="42"/>
      <c r="I477" s="42"/>
      <c r="J477" s="42"/>
    </row>
    <row r="478" spans="5:10" ht="13.5" thickBot="1">
      <c r="E478" s="42"/>
      <c r="F478" s="47"/>
      <c r="G478" s="46"/>
      <c r="H478" s="46"/>
      <c r="I478" s="46"/>
      <c r="J478" s="46"/>
    </row>
    <row r="479" spans="5:10" ht="13.5" thickBot="1">
      <c r="E479" s="46"/>
      <c r="F479" s="54"/>
      <c r="G479" s="42"/>
      <c r="H479" s="42"/>
      <c r="I479" s="42"/>
      <c r="J479" s="42"/>
    </row>
    <row r="480" spans="5:10" ht="13.5" thickBot="1">
      <c r="E480" s="42"/>
      <c r="F480" s="47"/>
      <c r="G480" s="46"/>
      <c r="H480" s="46"/>
      <c r="I480" s="46"/>
      <c r="J480" s="46"/>
    </row>
    <row r="481" spans="5:10" ht="13.5" thickBot="1">
      <c r="E481" s="46"/>
      <c r="F481" s="54"/>
      <c r="G481" s="42"/>
      <c r="H481" s="42"/>
      <c r="I481" s="42"/>
      <c r="J481" s="42"/>
    </row>
    <row r="482" spans="5:10" ht="13.5" thickBot="1">
      <c r="E482" s="42"/>
      <c r="F482" s="47"/>
      <c r="G482" s="46"/>
      <c r="H482" s="46"/>
      <c r="I482" s="46"/>
      <c r="J482" s="46"/>
    </row>
    <row r="483" spans="5:10" ht="13.5" thickBot="1">
      <c r="E483" s="46"/>
      <c r="F483" s="54"/>
      <c r="G483" s="42"/>
      <c r="H483" s="42"/>
      <c r="I483" s="42"/>
      <c r="J483" s="42"/>
    </row>
    <row r="484" spans="5:10" ht="13.5" thickBot="1">
      <c r="E484" s="42"/>
      <c r="F484" s="47"/>
      <c r="G484" s="46"/>
      <c r="H484" s="46"/>
      <c r="I484" s="46"/>
      <c r="J484" s="46"/>
    </row>
    <row r="485" spans="5:10" ht="13.5" thickBot="1">
      <c r="E485" s="46"/>
      <c r="F485" s="54"/>
      <c r="G485" s="42"/>
      <c r="H485" s="42"/>
      <c r="I485" s="42"/>
      <c r="J485" s="42"/>
    </row>
    <row r="486" spans="5:10" ht="13.5" thickBot="1">
      <c r="E486" s="42"/>
      <c r="F486" s="47"/>
      <c r="G486" s="46"/>
      <c r="H486" s="46"/>
      <c r="I486" s="46"/>
      <c r="J486" s="46"/>
    </row>
    <row r="487" spans="5:10" ht="13.5" thickBot="1">
      <c r="E487" s="46"/>
      <c r="F487" s="54"/>
      <c r="G487" s="42"/>
      <c r="H487" s="42"/>
      <c r="I487" s="42"/>
      <c r="J487" s="42"/>
    </row>
    <row r="488" spans="5:10" ht="13.5" thickBot="1">
      <c r="E488" s="42"/>
      <c r="F488" s="47"/>
      <c r="G488" s="46"/>
      <c r="H488" s="46"/>
      <c r="I488" s="46"/>
      <c r="J488" s="46"/>
    </row>
    <row r="489" spans="5:10" ht="13.5" thickBot="1">
      <c r="E489" s="46"/>
      <c r="F489" s="54"/>
      <c r="G489" s="42"/>
      <c r="H489" s="42"/>
      <c r="I489" s="42"/>
      <c r="J489" s="42"/>
    </row>
    <row r="490" spans="5:10" ht="13.5" thickBot="1">
      <c r="E490" s="42"/>
      <c r="F490" s="47"/>
      <c r="G490" s="46"/>
      <c r="H490" s="46"/>
      <c r="I490" s="46"/>
      <c r="J490" s="46"/>
    </row>
    <row r="491" spans="5:10" ht="13.5" thickBot="1">
      <c r="E491" s="46"/>
      <c r="F491" s="54"/>
      <c r="G491" s="42"/>
      <c r="H491" s="42"/>
      <c r="I491" s="42"/>
      <c r="J491" s="42"/>
    </row>
    <row r="492" spans="5:10" ht="13.5" thickBot="1">
      <c r="E492" s="42"/>
      <c r="F492" s="47"/>
      <c r="G492" s="46"/>
      <c r="H492" s="46"/>
      <c r="I492" s="46"/>
      <c r="J492" s="46"/>
    </row>
    <row r="493" spans="5:10" ht="13.5" thickBot="1">
      <c r="E493" s="46"/>
      <c r="F493" s="54"/>
      <c r="G493" s="42"/>
      <c r="H493" s="42"/>
      <c r="I493" s="42"/>
      <c r="J493" s="42"/>
    </row>
    <row r="494" spans="5:10" ht="13.5" thickBot="1">
      <c r="E494" s="42"/>
      <c r="F494" s="47"/>
      <c r="G494" s="46"/>
      <c r="H494" s="46"/>
      <c r="I494" s="46"/>
      <c r="J494" s="46"/>
    </row>
    <row r="495" spans="5:10" ht="13.5" thickBot="1">
      <c r="E495" s="46"/>
      <c r="F495" s="54"/>
      <c r="G495" s="42"/>
      <c r="H495" s="42"/>
      <c r="I495" s="42"/>
      <c r="J495" s="42"/>
    </row>
    <row r="496" spans="5:10" ht="13.5" thickBot="1">
      <c r="E496" s="42"/>
      <c r="F496" s="47"/>
      <c r="G496" s="46"/>
      <c r="H496" s="46"/>
      <c r="I496" s="46"/>
      <c r="J496" s="46"/>
    </row>
    <row r="497" spans="5:10" ht="13.5" thickBot="1">
      <c r="E497" s="46"/>
      <c r="F497" s="54"/>
      <c r="G497" s="42"/>
      <c r="H497" s="42"/>
      <c r="I497" s="42"/>
      <c r="J497" s="42"/>
    </row>
    <row r="498" spans="5:10" ht="13.5" thickBot="1">
      <c r="E498" s="42"/>
      <c r="F498" s="47"/>
      <c r="G498" s="46"/>
      <c r="H498" s="46"/>
      <c r="I498" s="46"/>
      <c r="J498" s="46"/>
    </row>
    <row r="499" spans="5:10" ht="13.5" thickBot="1">
      <c r="E499" s="46"/>
      <c r="F499" s="54"/>
      <c r="G499" s="42"/>
      <c r="H499" s="42"/>
      <c r="I499" s="42"/>
      <c r="J499" s="42"/>
    </row>
    <row r="500" spans="5:10" ht="13.5" thickBot="1">
      <c r="E500" s="42"/>
      <c r="F500" s="47"/>
      <c r="G500" s="46"/>
      <c r="H500" s="46"/>
      <c r="I500" s="46"/>
      <c r="J500" s="46"/>
    </row>
    <row r="501" spans="5:10" ht="13.5" thickBot="1">
      <c r="E501" s="46"/>
      <c r="F501" s="54"/>
      <c r="G501" s="42"/>
      <c r="H501" s="42"/>
      <c r="I501" s="42"/>
      <c r="J501" s="42"/>
    </row>
    <row r="502" spans="5:10" ht="13.5" thickBot="1">
      <c r="E502" s="42"/>
      <c r="F502" s="47"/>
      <c r="G502" s="46"/>
      <c r="H502" s="46"/>
      <c r="I502" s="46"/>
      <c r="J502" s="46"/>
    </row>
    <row r="503" spans="5:10" ht="13.5" thickBot="1">
      <c r="E503" s="46"/>
      <c r="F503" s="54"/>
      <c r="G503" s="42"/>
      <c r="H503" s="42"/>
      <c r="I503" s="42"/>
      <c r="J503" s="42"/>
    </row>
    <row r="504" spans="5:10" ht="13.5" thickBot="1">
      <c r="E504" s="42"/>
      <c r="F504" s="47"/>
      <c r="G504" s="46"/>
      <c r="H504" s="46"/>
      <c r="I504" s="46"/>
      <c r="J504" s="46"/>
    </row>
    <row r="505" spans="5:10" ht="13.5" thickBot="1">
      <c r="E505" s="46"/>
      <c r="F505" s="54"/>
      <c r="G505" s="42"/>
      <c r="H505" s="42"/>
      <c r="I505" s="42"/>
      <c r="J505" s="42"/>
    </row>
    <row r="506" spans="5:10" ht="13.5" thickBot="1">
      <c r="E506" s="42"/>
      <c r="F506" s="47"/>
      <c r="G506" s="46"/>
      <c r="H506" s="46"/>
      <c r="I506" s="46"/>
      <c r="J506" s="46"/>
    </row>
    <row r="507" spans="5:10" ht="13.5" thickBot="1">
      <c r="E507" s="46"/>
      <c r="F507" s="54"/>
      <c r="G507" s="42"/>
      <c r="H507" s="42"/>
      <c r="I507" s="42"/>
      <c r="J507" s="42"/>
    </row>
    <row r="508" spans="5:10" ht="13.5" thickBot="1">
      <c r="E508" s="42"/>
      <c r="F508" s="47"/>
      <c r="G508" s="46"/>
      <c r="H508" s="46"/>
      <c r="I508" s="46"/>
      <c r="J508" s="46"/>
    </row>
    <row r="509" spans="5:10" ht="13.5" thickBot="1">
      <c r="E509" s="46"/>
      <c r="F509" s="54"/>
      <c r="G509" s="42"/>
      <c r="H509" s="42"/>
      <c r="I509" s="42"/>
      <c r="J509" s="42"/>
    </row>
    <row r="510" spans="5:10" ht="13.5" thickBot="1">
      <c r="E510" s="42"/>
      <c r="F510" s="47"/>
      <c r="G510" s="46"/>
      <c r="H510" s="46"/>
      <c r="I510" s="46"/>
      <c r="J510" s="46"/>
    </row>
    <row r="511" spans="5:10" ht="13.5" thickBot="1">
      <c r="E511" s="46"/>
      <c r="F511" s="54"/>
      <c r="G511" s="42"/>
      <c r="H511" s="42"/>
      <c r="I511" s="42"/>
      <c r="J511" s="42"/>
    </row>
    <row r="512" spans="5:10" ht="13.5" thickBot="1">
      <c r="E512" s="42"/>
      <c r="F512" s="47"/>
      <c r="G512" s="46"/>
      <c r="H512" s="46"/>
      <c r="I512" s="46"/>
      <c r="J512" s="46"/>
    </row>
    <row r="513" spans="5:10" ht="13.5" thickBot="1">
      <c r="E513" s="46"/>
      <c r="F513" s="54"/>
      <c r="G513" s="42"/>
      <c r="H513" s="42"/>
      <c r="I513" s="42"/>
      <c r="J513" s="42"/>
    </row>
    <row r="514" spans="5:10" ht="13.5" thickBot="1">
      <c r="E514" s="42"/>
      <c r="F514" s="47"/>
      <c r="G514" s="46"/>
      <c r="H514" s="46"/>
      <c r="I514" s="46"/>
      <c r="J514" s="46"/>
    </row>
    <row r="515" spans="5:10" ht="13.5" thickBot="1">
      <c r="E515" s="46"/>
      <c r="F515" s="54"/>
      <c r="G515" s="42"/>
      <c r="H515" s="42"/>
      <c r="I515" s="42"/>
      <c r="J515" s="42"/>
    </row>
    <row r="516" spans="5:10" ht="13.5" thickBot="1">
      <c r="E516" s="42"/>
      <c r="F516" s="47"/>
      <c r="G516" s="46"/>
      <c r="H516" s="46"/>
      <c r="I516" s="46"/>
      <c r="J516" s="46"/>
    </row>
    <row r="517" spans="5:10" ht="13.5" thickBot="1">
      <c r="E517" s="46"/>
      <c r="F517" s="54"/>
      <c r="G517" s="42"/>
      <c r="H517" s="42"/>
      <c r="I517" s="42"/>
      <c r="J517" s="42"/>
    </row>
    <row r="518" spans="5:10" ht="13.5" thickBot="1">
      <c r="E518" s="42"/>
      <c r="F518" s="47"/>
      <c r="G518" s="46"/>
      <c r="H518" s="46"/>
      <c r="I518" s="46"/>
      <c r="J518" s="46"/>
    </row>
    <row r="519" spans="5:10" ht="13.5" thickBot="1">
      <c r="E519" s="46"/>
      <c r="F519" s="54"/>
      <c r="G519" s="42"/>
      <c r="H519" s="42"/>
      <c r="I519" s="42"/>
      <c r="J519" s="42"/>
    </row>
    <row r="520" spans="5:10" ht="13.5" thickBot="1">
      <c r="E520" s="42"/>
      <c r="F520" s="47"/>
      <c r="G520" s="46"/>
      <c r="H520" s="46"/>
      <c r="I520" s="46"/>
      <c r="J520" s="46"/>
    </row>
    <row r="521" spans="5:10" ht="13.5" thickBot="1">
      <c r="E521" s="46"/>
      <c r="F521" s="54"/>
      <c r="G521" s="42"/>
      <c r="H521" s="42"/>
      <c r="I521" s="42"/>
      <c r="J521" s="42"/>
    </row>
    <row r="522" spans="5:10" ht="13.5" thickBot="1">
      <c r="E522" s="42"/>
      <c r="F522" s="47"/>
      <c r="G522" s="46"/>
      <c r="H522" s="46"/>
      <c r="I522" s="46"/>
      <c r="J522" s="46"/>
    </row>
    <row r="523" spans="5:10" ht="13.5" thickBot="1">
      <c r="E523" s="46"/>
      <c r="F523" s="54"/>
      <c r="G523" s="42"/>
      <c r="H523" s="42"/>
      <c r="I523" s="42"/>
      <c r="J523" s="42"/>
    </row>
    <row r="524" spans="5:10" ht="13.5" thickBot="1">
      <c r="E524" s="42"/>
      <c r="F524" s="47"/>
      <c r="G524" s="46"/>
      <c r="H524" s="46"/>
      <c r="I524" s="46"/>
      <c r="J524" s="46"/>
    </row>
    <row r="525" spans="5:10" ht="13.5" thickBot="1">
      <c r="E525" s="46"/>
      <c r="F525" s="54"/>
      <c r="G525" s="42"/>
      <c r="H525" s="42"/>
      <c r="I525" s="42"/>
      <c r="J525" s="42"/>
    </row>
    <row r="526" spans="5:10" ht="13.5" thickBot="1">
      <c r="E526" s="42"/>
      <c r="F526" s="47"/>
      <c r="G526" s="46"/>
      <c r="H526" s="46"/>
      <c r="I526" s="46"/>
      <c r="J526" s="46"/>
    </row>
    <row r="527" spans="5:10" ht="13.5" thickBot="1">
      <c r="E527" s="46"/>
      <c r="F527" s="54"/>
      <c r="G527" s="42"/>
      <c r="H527" s="42"/>
      <c r="I527" s="42"/>
      <c r="J527" s="42"/>
    </row>
    <row r="528" spans="5:10" ht="13.5" thickBot="1">
      <c r="E528" s="42"/>
      <c r="F528" s="47"/>
      <c r="G528" s="46"/>
      <c r="H528" s="46"/>
      <c r="I528" s="46"/>
      <c r="J528" s="46"/>
    </row>
    <row r="529" spans="5:10" ht="13.5" thickBot="1">
      <c r="E529" s="46"/>
      <c r="F529" s="54"/>
      <c r="G529" s="42"/>
      <c r="H529" s="42"/>
      <c r="I529" s="42"/>
      <c r="J529" s="42"/>
    </row>
    <row r="530" spans="5:10" ht="13.5" thickBot="1">
      <c r="E530" s="42"/>
      <c r="F530" s="47"/>
      <c r="G530" s="46"/>
      <c r="H530" s="46"/>
      <c r="I530" s="46"/>
      <c r="J530" s="46"/>
    </row>
    <row r="531" spans="5:10" ht="13.5" thickBot="1">
      <c r="E531" s="46"/>
      <c r="F531" s="54"/>
      <c r="G531" s="42"/>
      <c r="H531" s="42"/>
      <c r="I531" s="42"/>
      <c r="J531" s="42"/>
    </row>
    <row r="532" spans="5:10" ht="13.5" thickBot="1">
      <c r="E532" s="42"/>
      <c r="F532" s="47"/>
      <c r="G532" s="46"/>
      <c r="H532" s="46"/>
      <c r="I532" s="46"/>
      <c r="J532" s="46"/>
    </row>
    <row r="533" spans="5:10" ht="13.5" thickBot="1">
      <c r="E533" s="46"/>
      <c r="F533" s="54"/>
      <c r="G533" s="42"/>
      <c r="H533" s="42"/>
      <c r="I533" s="42"/>
      <c r="J533" s="42"/>
    </row>
    <row r="534" spans="5:10" ht="13.5" thickBot="1">
      <c r="E534" s="42"/>
      <c r="F534" s="47"/>
      <c r="G534" s="46"/>
      <c r="H534" s="46"/>
      <c r="I534" s="46"/>
      <c r="J534" s="46"/>
    </row>
    <row r="535" spans="5:10" ht="13.5" thickBot="1">
      <c r="E535" s="46"/>
      <c r="F535" s="54"/>
      <c r="G535" s="42"/>
      <c r="H535" s="42"/>
      <c r="I535" s="42"/>
      <c r="J535" s="42"/>
    </row>
    <row r="536" spans="5:10" ht="13.5" thickBot="1">
      <c r="E536" s="42"/>
      <c r="F536" s="47"/>
      <c r="G536" s="46"/>
      <c r="H536" s="46"/>
      <c r="I536" s="46"/>
      <c r="J536" s="46"/>
    </row>
    <row r="537" spans="5:10" ht="13.5" thickBot="1">
      <c r="E537" s="46"/>
      <c r="F537" s="54"/>
      <c r="G537" s="42"/>
      <c r="H537" s="42"/>
      <c r="I537" s="42"/>
      <c r="J537" s="42"/>
    </row>
    <row r="538" spans="5:10" ht="13.5" thickBot="1">
      <c r="E538" s="42"/>
      <c r="F538" s="47"/>
      <c r="G538" s="46"/>
      <c r="H538" s="46"/>
      <c r="I538" s="46"/>
      <c r="J538" s="46"/>
    </row>
    <row r="539" spans="5:10" ht="13.5" thickBot="1">
      <c r="E539" s="46"/>
      <c r="F539" s="54"/>
      <c r="G539" s="42"/>
      <c r="H539" s="42"/>
      <c r="I539" s="42"/>
      <c r="J539" s="42"/>
    </row>
    <row r="540" spans="5:10" ht="13.5" thickBot="1">
      <c r="E540" s="42"/>
      <c r="F540" s="47"/>
      <c r="G540" s="46"/>
      <c r="H540" s="46"/>
      <c r="I540" s="46"/>
      <c r="J540" s="46"/>
    </row>
    <row r="541" spans="5:10" ht="13.5" thickBot="1">
      <c r="E541" s="46"/>
      <c r="F541" s="54"/>
      <c r="G541" s="42"/>
      <c r="H541" s="42"/>
      <c r="I541" s="42"/>
      <c r="J541" s="42"/>
    </row>
    <row r="542" spans="5:10" ht="13.5" thickBot="1">
      <c r="E542" s="42"/>
      <c r="F542" s="47"/>
      <c r="G542" s="46"/>
      <c r="H542" s="46"/>
      <c r="I542" s="46"/>
      <c r="J542" s="46"/>
    </row>
    <row r="543" spans="5:10" ht="13.5" thickBot="1">
      <c r="E543" s="46"/>
      <c r="F543" s="54"/>
      <c r="G543" s="42"/>
      <c r="H543" s="42"/>
      <c r="I543" s="42"/>
      <c r="J543" s="42"/>
    </row>
    <row r="544" spans="5:10" ht="13.5" thickBot="1">
      <c r="E544" s="42"/>
      <c r="F544" s="47"/>
      <c r="G544" s="46"/>
      <c r="H544" s="46"/>
      <c r="I544" s="46"/>
      <c r="J544" s="46"/>
    </row>
    <row r="545" spans="5:10" ht="13.5" thickBot="1">
      <c r="E545" s="46"/>
      <c r="F545" s="54"/>
      <c r="G545" s="42"/>
      <c r="H545" s="42"/>
      <c r="I545" s="42"/>
      <c r="J545" s="42"/>
    </row>
    <row r="546" spans="5:10" ht="13.5" thickBot="1">
      <c r="E546" s="42"/>
      <c r="F546" s="47"/>
      <c r="G546" s="46"/>
      <c r="H546" s="46"/>
      <c r="I546" s="46"/>
      <c r="J546" s="46"/>
    </row>
    <row r="547" spans="5:10" ht="13.5" thickBot="1">
      <c r="E547" s="46"/>
      <c r="F547" s="54"/>
      <c r="G547" s="42"/>
      <c r="H547" s="42"/>
      <c r="I547" s="42"/>
      <c r="J547" s="42"/>
    </row>
    <row r="548" spans="5:10" ht="13.5" thickBot="1">
      <c r="E548" s="42"/>
      <c r="F548" s="47"/>
      <c r="G548" s="46"/>
      <c r="H548" s="46"/>
      <c r="I548" s="46"/>
      <c r="J548" s="46"/>
    </row>
    <row r="549" spans="5:10" ht="13.5" thickBot="1">
      <c r="E549" s="46"/>
      <c r="F549" s="54"/>
      <c r="G549" s="42"/>
      <c r="H549" s="42"/>
      <c r="I549" s="42"/>
      <c r="J549" s="42"/>
    </row>
    <row r="550" spans="5:10" ht="13.5" thickBot="1">
      <c r="E550" s="42"/>
      <c r="F550" s="47"/>
      <c r="G550" s="46"/>
      <c r="H550" s="46"/>
      <c r="I550" s="46"/>
      <c r="J550" s="46"/>
    </row>
    <row r="551" spans="5:10" ht="13.5" thickBot="1">
      <c r="E551" s="46"/>
      <c r="F551" s="54"/>
      <c r="G551" s="42"/>
      <c r="H551" s="42"/>
      <c r="I551" s="42"/>
      <c r="J551" s="42"/>
    </row>
    <row r="552" spans="5:10" ht="13.5" thickBot="1">
      <c r="E552" s="42"/>
      <c r="F552" s="47"/>
      <c r="G552" s="46"/>
      <c r="H552" s="46"/>
      <c r="I552" s="46"/>
      <c r="J552" s="46"/>
    </row>
    <row r="553" spans="5:10" ht="13.5" thickBot="1">
      <c r="E553" s="46"/>
      <c r="F553" s="54"/>
      <c r="G553" s="42"/>
      <c r="H553" s="42"/>
      <c r="I553" s="42"/>
      <c r="J553" s="42"/>
    </row>
    <row r="554" spans="5:10" ht="13.5" thickBot="1">
      <c r="E554" s="42"/>
      <c r="F554" s="47"/>
      <c r="G554" s="46"/>
      <c r="H554" s="46"/>
      <c r="I554" s="46"/>
      <c r="J554" s="46"/>
    </row>
    <row r="555" spans="5:10" ht="13.5" thickBot="1">
      <c r="E555" s="46"/>
      <c r="F555" s="54"/>
      <c r="G555" s="42"/>
      <c r="H555" s="42"/>
      <c r="I555" s="42"/>
      <c r="J555" s="42"/>
    </row>
    <row r="556" spans="5:10" ht="13.5" thickBot="1">
      <c r="E556" s="42"/>
      <c r="F556" s="47"/>
      <c r="G556" s="46"/>
      <c r="H556" s="46"/>
      <c r="I556" s="46"/>
      <c r="J556" s="46"/>
    </row>
    <row r="557" spans="5:10" ht="13.5" thickBot="1">
      <c r="E557" s="46"/>
      <c r="F557" s="54"/>
      <c r="G557" s="42"/>
      <c r="H557" s="42"/>
      <c r="I557" s="42"/>
      <c r="J557" s="42"/>
    </row>
    <row r="558" spans="5:10" ht="13.5" thickBot="1">
      <c r="E558" s="42"/>
      <c r="F558" s="47"/>
      <c r="G558" s="46"/>
      <c r="H558" s="46"/>
      <c r="I558" s="46"/>
      <c r="J558" s="46"/>
    </row>
    <row r="559" spans="5:10" ht="13.5" thickBot="1">
      <c r="E559" s="46"/>
      <c r="F559" s="54"/>
      <c r="G559" s="42"/>
      <c r="H559" s="42"/>
      <c r="I559" s="42"/>
      <c r="J559" s="42"/>
    </row>
    <row r="560" spans="5:10" ht="13.5" thickBot="1">
      <c r="E560" s="42"/>
      <c r="F560" s="47"/>
      <c r="G560" s="46"/>
      <c r="H560" s="46"/>
      <c r="I560" s="46"/>
      <c r="J560" s="46"/>
    </row>
    <row r="561" spans="5:10" ht="13.5" thickBot="1">
      <c r="E561" s="46"/>
      <c r="F561" s="54"/>
      <c r="G561" s="42"/>
      <c r="H561" s="42"/>
      <c r="I561" s="42"/>
      <c r="J561" s="42"/>
    </row>
    <row r="562" spans="5:10" ht="13.5" thickBot="1">
      <c r="E562" s="42"/>
      <c r="F562" s="47"/>
      <c r="G562" s="46"/>
      <c r="H562" s="46"/>
      <c r="I562" s="46"/>
      <c r="J562" s="46"/>
    </row>
    <row r="563" spans="5:10" ht="13.5" thickBot="1">
      <c r="E563" s="46"/>
      <c r="F563" s="54"/>
      <c r="G563" s="42"/>
      <c r="H563" s="42"/>
      <c r="I563" s="42"/>
      <c r="J563" s="42"/>
    </row>
    <row r="564" spans="5:10" ht="13.5" thickBot="1">
      <c r="E564" s="42"/>
      <c r="F564" s="47"/>
      <c r="G564" s="46"/>
      <c r="H564" s="46"/>
      <c r="I564" s="46"/>
      <c r="J564" s="46"/>
    </row>
    <row r="565" spans="5:10" ht="13.5" thickBot="1">
      <c r="E565" s="46"/>
      <c r="F565" s="54"/>
      <c r="G565" s="42"/>
      <c r="H565" s="42"/>
      <c r="I565" s="42"/>
      <c r="J565" s="42"/>
    </row>
    <row r="566" spans="5:10" ht="13.5" thickBot="1">
      <c r="E566" s="42"/>
      <c r="F566" s="47"/>
      <c r="G566" s="46"/>
      <c r="H566" s="46"/>
      <c r="I566" s="46"/>
      <c r="J566" s="46"/>
    </row>
    <row r="567" spans="5:10" ht="13.5" thickBot="1">
      <c r="E567" s="46"/>
      <c r="F567" s="54"/>
      <c r="G567" s="42"/>
      <c r="H567" s="42"/>
      <c r="I567" s="42"/>
      <c r="J567" s="42"/>
    </row>
    <row r="568" spans="5:10" ht="13.5" thickBot="1">
      <c r="E568" s="42"/>
      <c r="F568" s="47"/>
      <c r="G568" s="46"/>
      <c r="H568" s="46"/>
      <c r="I568" s="46"/>
      <c r="J568" s="46"/>
    </row>
    <row r="569" spans="5:10" ht="13.5" thickBot="1">
      <c r="E569" s="46"/>
      <c r="F569" s="54"/>
      <c r="G569" s="42"/>
      <c r="H569" s="42"/>
      <c r="I569" s="42"/>
      <c r="J569" s="42"/>
    </row>
    <row r="570" spans="5:10" ht="13.5" thickBot="1">
      <c r="E570" s="42"/>
      <c r="F570" s="47"/>
      <c r="G570" s="46"/>
      <c r="H570" s="46"/>
      <c r="I570" s="46"/>
      <c r="J570" s="46"/>
    </row>
    <row r="571" spans="5:10" ht="13.5" thickBot="1">
      <c r="E571" s="46"/>
      <c r="F571" s="54"/>
      <c r="G571" s="42"/>
      <c r="H571" s="42"/>
      <c r="I571" s="42"/>
      <c r="J571" s="42"/>
    </row>
    <row r="572" spans="5:10" ht="13.5" thickBot="1">
      <c r="E572" s="42"/>
      <c r="F572" s="47"/>
      <c r="G572" s="46"/>
      <c r="H572" s="46"/>
      <c r="I572" s="46"/>
      <c r="J572" s="46"/>
    </row>
    <row r="573" spans="5:10" ht="13.5" thickBot="1">
      <c r="E573" s="46"/>
      <c r="F573" s="54"/>
      <c r="G573" s="42"/>
      <c r="H573" s="42"/>
      <c r="I573" s="42"/>
      <c r="J573" s="42"/>
    </row>
    <row r="574" spans="5:10" ht="13.5" thickBot="1">
      <c r="E574" s="42"/>
      <c r="F574" s="47"/>
      <c r="G574" s="46"/>
      <c r="H574" s="46"/>
      <c r="I574" s="46"/>
      <c r="J574" s="46"/>
    </row>
    <row r="575" spans="5:10" ht="13.5" thickBot="1">
      <c r="E575" s="46"/>
      <c r="F575" s="54"/>
      <c r="G575" s="42"/>
      <c r="H575" s="42"/>
      <c r="I575" s="42"/>
      <c r="J575" s="42"/>
    </row>
    <row r="576" spans="5:10" ht="13.5" thickBot="1">
      <c r="E576" s="42"/>
      <c r="F576" s="47"/>
      <c r="G576" s="46"/>
      <c r="H576" s="46"/>
      <c r="I576" s="46"/>
      <c r="J576" s="46"/>
    </row>
    <row r="577" spans="5:10" ht="13.5" thickBot="1">
      <c r="E577" s="46"/>
      <c r="F577" s="54"/>
      <c r="G577" s="42"/>
      <c r="H577" s="42"/>
      <c r="I577" s="42"/>
      <c r="J577" s="42"/>
    </row>
    <row r="578" spans="5:10" ht="13.5" thickBot="1">
      <c r="E578" s="42"/>
      <c r="F578" s="47"/>
      <c r="G578" s="46"/>
      <c r="H578" s="46"/>
      <c r="I578" s="46"/>
      <c r="J578" s="46"/>
    </row>
    <row r="579" spans="5:10" ht="13.5" thickBot="1">
      <c r="E579" s="46"/>
      <c r="F579" s="54"/>
      <c r="G579" s="42"/>
      <c r="H579" s="42"/>
      <c r="I579" s="42"/>
      <c r="J579" s="42"/>
    </row>
    <row r="580" spans="5:10" ht="13.5" thickBot="1">
      <c r="E580" s="42"/>
      <c r="F580" s="47"/>
      <c r="G580" s="46"/>
      <c r="H580" s="46"/>
      <c r="I580" s="46"/>
      <c r="J580" s="46"/>
    </row>
    <row r="581" spans="5:10" ht="13.5" thickBot="1">
      <c r="E581" s="46"/>
      <c r="F581" s="54"/>
      <c r="G581" s="42"/>
      <c r="H581" s="42"/>
      <c r="I581" s="42"/>
      <c r="J581" s="42"/>
    </row>
    <row r="582" spans="5:10" ht="13.5" thickBot="1">
      <c r="E582" s="42"/>
      <c r="F582" s="47"/>
      <c r="G582" s="46"/>
      <c r="H582" s="46"/>
      <c r="I582" s="46"/>
      <c r="J582" s="46"/>
    </row>
    <row r="583" spans="5:10" ht="13.5" thickBot="1">
      <c r="E583" s="46"/>
      <c r="F583" s="54"/>
      <c r="G583" s="42"/>
      <c r="H583" s="42"/>
      <c r="I583" s="42"/>
      <c r="J583" s="42"/>
    </row>
    <row r="584" spans="5:10" ht="13.5" thickBot="1">
      <c r="E584" s="42"/>
      <c r="F584" s="47"/>
      <c r="G584" s="46"/>
      <c r="H584" s="46"/>
      <c r="I584" s="46"/>
      <c r="J584" s="46"/>
    </row>
    <row r="585" spans="5:10" ht="13.5" thickBot="1">
      <c r="E585" s="46"/>
      <c r="F585" s="54"/>
      <c r="G585" s="42"/>
      <c r="H585" s="42"/>
      <c r="I585" s="42"/>
      <c r="J585" s="42"/>
    </row>
    <row r="586" spans="5:10" ht="13.5" thickBot="1">
      <c r="E586" s="42"/>
      <c r="F586" s="47"/>
      <c r="G586" s="46"/>
      <c r="H586" s="46"/>
      <c r="I586" s="46"/>
      <c r="J586" s="46"/>
    </row>
    <row r="587" spans="5:10" ht="13.5" thickBot="1">
      <c r="E587" s="46"/>
      <c r="F587" s="54"/>
      <c r="G587" s="42"/>
      <c r="H587" s="42"/>
      <c r="I587" s="42"/>
      <c r="J587" s="42"/>
    </row>
    <row r="588" spans="5:10" ht="13.5" thickBot="1">
      <c r="E588" s="42"/>
      <c r="F588" s="47"/>
      <c r="G588" s="46"/>
      <c r="H588" s="46"/>
      <c r="I588" s="46"/>
      <c r="J588" s="46"/>
    </row>
    <row r="589" spans="5:10" ht="13.5" thickBot="1">
      <c r="E589" s="46"/>
      <c r="F589" s="54"/>
      <c r="G589" s="42"/>
      <c r="H589" s="42"/>
      <c r="I589" s="42"/>
      <c r="J589" s="42"/>
    </row>
    <row r="590" spans="5:10" ht="13.5" thickBot="1">
      <c r="E590" s="42"/>
      <c r="F590" s="47"/>
      <c r="G590" s="46"/>
      <c r="H590" s="46"/>
      <c r="I590" s="46"/>
      <c r="J590" s="46"/>
    </row>
    <row r="591" spans="5:10" ht="13.5" thickBot="1">
      <c r="E591" s="46"/>
      <c r="F591" s="54"/>
      <c r="G591" s="42"/>
      <c r="H591" s="42"/>
      <c r="I591" s="42"/>
      <c r="J591" s="42"/>
    </row>
    <row r="592" spans="5:10" ht="13.5" thickBot="1">
      <c r="E592" s="42"/>
      <c r="F592" s="47"/>
      <c r="G592" s="46"/>
      <c r="H592" s="46"/>
      <c r="I592" s="46"/>
      <c r="J592" s="46"/>
    </row>
    <row r="593" spans="5:10" ht="13.5" thickBot="1">
      <c r="E593" s="46"/>
      <c r="F593" s="54"/>
      <c r="G593" s="42"/>
      <c r="H593" s="42"/>
      <c r="I593" s="42"/>
      <c r="J593" s="42"/>
    </row>
    <row r="594" spans="5:10" ht="13.5" thickBot="1">
      <c r="E594" s="42"/>
      <c r="F594" s="47"/>
      <c r="G594" s="46"/>
      <c r="H594" s="46"/>
      <c r="I594" s="46"/>
      <c r="J594" s="46"/>
    </row>
    <row r="595" spans="5:10" ht="13.5" thickBot="1">
      <c r="E595" s="46"/>
      <c r="F595" s="54"/>
      <c r="G595" s="42"/>
      <c r="H595" s="42"/>
      <c r="I595" s="42"/>
      <c r="J595" s="42"/>
    </row>
    <row r="596" spans="5:10" ht="13.5" thickBot="1">
      <c r="E596" s="42"/>
      <c r="F596" s="47"/>
      <c r="G596" s="46"/>
      <c r="H596" s="46"/>
      <c r="I596" s="46"/>
      <c r="J596" s="46"/>
    </row>
    <row r="597" spans="5:10" ht="13.5" thickBot="1">
      <c r="E597" s="46"/>
      <c r="F597" s="54"/>
      <c r="G597" s="42"/>
      <c r="H597" s="42"/>
      <c r="I597" s="42"/>
      <c r="J597" s="42"/>
    </row>
    <row r="598" spans="5:10" ht="13.5" thickBot="1">
      <c r="E598" s="42"/>
      <c r="F598" s="47"/>
      <c r="G598" s="46"/>
      <c r="H598" s="46"/>
      <c r="I598" s="46"/>
      <c r="J598" s="46"/>
    </row>
    <row r="599" spans="5:10" ht="13.5" thickBot="1">
      <c r="E599" s="46"/>
      <c r="F599" s="54"/>
      <c r="G599" s="42"/>
      <c r="H599" s="42"/>
      <c r="I599" s="42"/>
      <c r="J599" s="42"/>
    </row>
    <row r="600" spans="5:10" ht="13.5" thickBot="1">
      <c r="E600" s="42"/>
      <c r="F600" s="47"/>
      <c r="G600" s="46"/>
      <c r="H600" s="46"/>
      <c r="I600" s="46"/>
      <c r="J600" s="46"/>
    </row>
    <row r="601" spans="5:10" ht="13.5" thickBot="1">
      <c r="E601" s="46"/>
      <c r="F601" s="54"/>
      <c r="G601" s="42"/>
      <c r="H601" s="42"/>
      <c r="I601" s="42"/>
      <c r="J601" s="42"/>
    </row>
    <row r="602" spans="5:10" ht="13.5" thickBot="1">
      <c r="E602" s="42"/>
      <c r="F602" s="47"/>
      <c r="G602" s="46"/>
      <c r="H602" s="46"/>
      <c r="I602" s="46"/>
      <c r="J602" s="46"/>
    </row>
    <row r="603" spans="5:10" ht="13.5" thickBot="1">
      <c r="E603" s="46"/>
      <c r="F603" s="54"/>
      <c r="G603" s="42"/>
      <c r="H603" s="42"/>
      <c r="I603" s="42"/>
      <c r="J603" s="42"/>
    </row>
    <row r="604" spans="5:10" ht="13.5" thickBot="1">
      <c r="E604" s="42"/>
      <c r="F604" s="47"/>
      <c r="G604" s="46"/>
      <c r="H604" s="46"/>
      <c r="I604" s="46"/>
      <c r="J604" s="46"/>
    </row>
    <row r="605" spans="5:10" ht="13.5" thickBot="1">
      <c r="E605" s="46"/>
      <c r="F605" s="54"/>
      <c r="G605" s="42"/>
      <c r="H605" s="42"/>
      <c r="I605" s="42"/>
      <c r="J605" s="42"/>
    </row>
    <row r="606" spans="5:10" ht="13.5" thickBot="1">
      <c r="E606" s="42"/>
      <c r="F606" s="47"/>
      <c r="G606" s="46"/>
      <c r="H606" s="46"/>
      <c r="I606" s="46"/>
      <c r="J606" s="46"/>
    </row>
    <row r="607" spans="5:10" ht="13.5" thickBot="1">
      <c r="E607" s="46"/>
      <c r="F607" s="54"/>
      <c r="G607" s="42"/>
      <c r="H607" s="42"/>
      <c r="I607" s="42"/>
      <c r="J607" s="42"/>
    </row>
    <row r="608" spans="5:10" ht="13.5" thickBot="1">
      <c r="E608" s="42"/>
      <c r="F608" s="47"/>
      <c r="G608" s="46"/>
      <c r="H608" s="46"/>
      <c r="I608" s="46"/>
      <c r="J608" s="46"/>
    </row>
    <row r="609" spans="5:10" ht="13.5" thickBot="1">
      <c r="E609" s="46"/>
      <c r="F609" s="54"/>
      <c r="G609" s="42"/>
      <c r="H609" s="42"/>
      <c r="I609" s="42"/>
      <c r="J609" s="42"/>
    </row>
    <row r="610" spans="5:10" ht="13.5" thickBot="1">
      <c r="E610" s="42"/>
      <c r="F610" s="47"/>
      <c r="G610" s="46"/>
      <c r="H610" s="46"/>
      <c r="I610" s="46"/>
      <c r="J610" s="46"/>
    </row>
    <row r="611" spans="5:10" ht="13.5" thickBot="1">
      <c r="E611" s="46"/>
      <c r="F611" s="54"/>
      <c r="G611" s="42"/>
      <c r="H611" s="42"/>
      <c r="I611" s="42"/>
      <c r="J611" s="42"/>
    </row>
    <row r="612" spans="5:10" ht="13.5" thickBot="1">
      <c r="E612" s="42"/>
      <c r="F612" s="47"/>
      <c r="G612" s="46"/>
      <c r="H612" s="46"/>
      <c r="I612" s="46"/>
      <c r="J612" s="46"/>
    </row>
    <row r="613" spans="5:10" ht="13.5" thickBot="1">
      <c r="E613" s="46"/>
      <c r="F613" s="54"/>
      <c r="G613" s="42"/>
      <c r="H613" s="42"/>
      <c r="I613" s="42"/>
      <c r="J613" s="42"/>
    </row>
    <row r="614" spans="5:10" ht="13.5" thickBot="1">
      <c r="E614" s="42"/>
      <c r="F614" s="47"/>
      <c r="G614" s="46"/>
      <c r="H614" s="46"/>
      <c r="I614" s="46"/>
      <c r="J614" s="46"/>
    </row>
    <row r="615" spans="5:10" ht="13.5" thickBot="1">
      <c r="E615" s="46"/>
      <c r="F615" s="54"/>
      <c r="G615" s="42"/>
      <c r="H615" s="42"/>
      <c r="I615" s="42"/>
      <c r="J615" s="42"/>
    </row>
    <row r="616" spans="5:10" ht="13.5" thickBot="1">
      <c r="E616" s="42"/>
      <c r="F616" s="47"/>
      <c r="G616" s="46"/>
      <c r="H616" s="46"/>
      <c r="I616" s="46"/>
      <c r="J616" s="46"/>
    </row>
    <row r="617" spans="5:10" ht="13.5" thickBot="1">
      <c r="E617" s="46"/>
      <c r="F617" s="54"/>
      <c r="G617" s="42"/>
      <c r="H617" s="42"/>
      <c r="I617" s="42"/>
      <c r="J617" s="42"/>
    </row>
    <row r="618" spans="5:10" ht="13.5" thickBot="1">
      <c r="E618" s="42"/>
      <c r="F618" s="47"/>
      <c r="G618" s="46"/>
      <c r="H618" s="46"/>
      <c r="I618" s="46"/>
      <c r="J618" s="46"/>
    </row>
    <row r="619" spans="5:10" ht="13.5" thickBot="1">
      <c r="E619" s="46"/>
      <c r="F619" s="54"/>
      <c r="G619" s="42"/>
      <c r="H619" s="42"/>
      <c r="I619" s="42"/>
      <c r="J619" s="42"/>
    </row>
    <row r="620" spans="5:10" ht="13.5" thickBot="1">
      <c r="E620" s="42"/>
      <c r="F620" s="47"/>
      <c r="G620" s="46"/>
      <c r="H620" s="46"/>
      <c r="I620" s="46"/>
      <c r="J620" s="46"/>
    </row>
    <row r="621" spans="5:10" ht="13.5" thickBot="1">
      <c r="E621" s="46"/>
      <c r="F621" s="54"/>
      <c r="G621" s="42"/>
      <c r="H621" s="42"/>
      <c r="I621" s="42"/>
      <c r="J621" s="42"/>
    </row>
    <row r="622" spans="5:10" ht="13.5" thickBot="1">
      <c r="E622" s="42"/>
      <c r="F622" s="47"/>
      <c r="G622" s="46"/>
      <c r="H622" s="46"/>
      <c r="I622" s="46"/>
      <c r="J622" s="46"/>
    </row>
    <row r="623" spans="5:10" ht="13.5" thickBot="1">
      <c r="E623" s="46"/>
      <c r="F623" s="54"/>
      <c r="G623" s="42"/>
      <c r="H623" s="42"/>
      <c r="I623" s="42"/>
      <c r="J623" s="42"/>
    </row>
    <row r="624" spans="5:10" ht="13.5" thickBot="1">
      <c r="E624" s="42"/>
      <c r="F624" s="47"/>
      <c r="G624" s="46"/>
      <c r="H624" s="46"/>
      <c r="I624" s="46"/>
      <c r="J624" s="46"/>
    </row>
    <row r="625" spans="5:10" ht="13.5" thickBot="1">
      <c r="E625" s="46"/>
      <c r="F625" s="54"/>
      <c r="G625" s="42"/>
      <c r="H625" s="42"/>
      <c r="I625" s="42"/>
      <c r="J625" s="42"/>
    </row>
    <row r="626" spans="5:10" ht="13.5" thickBot="1">
      <c r="E626" s="42"/>
      <c r="F626" s="47"/>
      <c r="G626" s="46"/>
      <c r="H626" s="46"/>
      <c r="I626" s="46"/>
      <c r="J626" s="46"/>
    </row>
    <row r="627" spans="5:10" ht="13.5" thickBot="1">
      <c r="E627" s="46"/>
      <c r="F627" s="54"/>
      <c r="G627" s="42"/>
      <c r="H627" s="42"/>
      <c r="I627" s="42"/>
      <c r="J627" s="42"/>
    </row>
    <row r="628" spans="5:10" ht="13.5" thickBot="1">
      <c r="E628" s="42"/>
      <c r="F628" s="47"/>
      <c r="G628" s="46"/>
      <c r="H628" s="46"/>
      <c r="I628" s="46"/>
      <c r="J628" s="46"/>
    </row>
    <row r="629" spans="5:10" ht="13.5" thickBot="1">
      <c r="E629" s="46"/>
      <c r="F629" s="54"/>
      <c r="G629" s="42"/>
      <c r="H629" s="42"/>
      <c r="I629" s="42"/>
      <c r="J629" s="42"/>
    </row>
    <row r="630" spans="5:10" ht="13.5" thickBot="1">
      <c r="E630" s="42"/>
      <c r="F630" s="47"/>
      <c r="G630" s="46"/>
      <c r="H630" s="46"/>
      <c r="I630" s="46"/>
      <c r="J630" s="46"/>
    </row>
    <row r="631" spans="5:10" ht="13.5" thickBot="1">
      <c r="E631" s="46"/>
      <c r="F631" s="54"/>
      <c r="G631" s="42"/>
      <c r="H631" s="42"/>
      <c r="I631" s="42"/>
      <c r="J631" s="42"/>
    </row>
    <row r="632" spans="5:10" ht="13.5" thickBot="1">
      <c r="E632" s="42"/>
      <c r="F632" s="47"/>
      <c r="G632" s="46"/>
      <c r="H632" s="46"/>
      <c r="I632" s="46"/>
      <c r="J632" s="46"/>
    </row>
    <row r="633" spans="5:10" ht="13.5" thickBot="1">
      <c r="E633" s="46"/>
      <c r="F633" s="54"/>
      <c r="G633" s="42"/>
      <c r="H633" s="42"/>
      <c r="I633" s="42"/>
      <c r="J633" s="42"/>
    </row>
    <row r="634" spans="5:10" ht="13.5" thickBot="1">
      <c r="E634" s="42"/>
      <c r="F634" s="47"/>
      <c r="G634" s="46"/>
      <c r="H634" s="46"/>
      <c r="I634" s="46"/>
      <c r="J634" s="46"/>
    </row>
    <row r="635" spans="5:10" ht="13.5" thickBot="1">
      <c r="E635" s="46"/>
      <c r="F635" s="54"/>
      <c r="G635" s="42"/>
      <c r="H635" s="42"/>
      <c r="I635" s="42"/>
      <c r="J635" s="42"/>
    </row>
    <row r="636" spans="5:10" ht="13.5" thickBot="1">
      <c r="E636" s="42"/>
      <c r="F636" s="47"/>
      <c r="G636" s="46"/>
      <c r="H636" s="46"/>
      <c r="I636" s="46"/>
      <c r="J636" s="46"/>
    </row>
    <row r="637" spans="5:10" ht="13.5" thickBot="1">
      <c r="E637" s="46"/>
      <c r="F637" s="54"/>
      <c r="G637" s="42"/>
      <c r="H637" s="42"/>
      <c r="I637" s="42"/>
      <c r="J637" s="42"/>
    </row>
    <row r="638" spans="5:10" ht="13.5" thickBot="1">
      <c r="E638" s="42"/>
      <c r="F638" s="47"/>
      <c r="G638" s="46"/>
      <c r="H638" s="46"/>
      <c r="I638" s="46"/>
      <c r="J638" s="46"/>
    </row>
    <row r="639" spans="5:10" ht="13.5" thickBot="1">
      <c r="E639" s="46"/>
      <c r="F639" s="54"/>
      <c r="G639" s="42"/>
      <c r="H639" s="42"/>
      <c r="I639" s="42"/>
      <c r="J639" s="42"/>
    </row>
    <row r="640" spans="5:10" ht="13.5" thickBot="1">
      <c r="E640" s="42"/>
      <c r="F640" s="47"/>
      <c r="G640" s="46"/>
      <c r="H640" s="46"/>
      <c r="I640" s="46"/>
      <c r="J640" s="46"/>
    </row>
    <row r="641" spans="5:10" ht="13.5" thickBot="1">
      <c r="E641" s="46"/>
      <c r="F641" s="54"/>
      <c r="G641" s="42"/>
      <c r="H641" s="42"/>
      <c r="I641" s="42"/>
      <c r="J641" s="42"/>
    </row>
    <row r="642" spans="5:10" ht="13.5" thickBot="1">
      <c r="E642" s="42"/>
      <c r="F642" s="47"/>
      <c r="G642" s="46"/>
      <c r="H642" s="46"/>
      <c r="I642" s="46"/>
      <c r="J642" s="46"/>
    </row>
    <row r="643" spans="5:10" ht="13.5" thickBot="1">
      <c r="E643" s="46"/>
      <c r="F643" s="54"/>
      <c r="G643" s="42"/>
      <c r="H643" s="42"/>
      <c r="I643" s="42"/>
      <c r="J643" s="42"/>
    </row>
    <row r="644" spans="5:10" ht="13.5" thickBot="1">
      <c r="E644" s="42"/>
      <c r="F644" s="47"/>
      <c r="G644" s="46"/>
      <c r="H644" s="46"/>
      <c r="I644" s="46"/>
      <c r="J644" s="46"/>
    </row>
    <row r="645" spans="5:10" ht="13.5" thickBot="1">
      <c r="E645" s="46"/>
      <c r="F645" s="54"/>
      <c r="G645" s="42"/>
      <c r="H645" s="42"/>
      <c r="I645" s="42"/>
      <c r="J645" s="42"/>
    </row>
    <row r="646" spans="5:10" ht="13.5" thickBot="1">
      <c r="E646" s="42"/>
      <c r="F646" s="47"/>
      <c r="G646" s="46"/>
      <c r="H646" s="46"/>
      <c r="I646" s="46"/>
      <c r="J646" s="46"/>
    </row>
    <row r="647" spans="5:10" ht="13.5" thickBot="1">
      <c r="E647" s="46"/>
      <c r="F647" s="54"/>
      <c r="G647" s="42"/>
      <c r="H647" s="42"/>
      <c r="I647" s="42"/>
      <c r="J647" s="42"/>
    </row>
    <row r="648" spans="5:10" ht="13.5" thickBot="1">
      <c r="E648" s="42"/>
      <c r="F648" s="47"/>
      <c r="G648" s="46"/>
      <c r="H648" s="46"/>
      <c r="I648" s="46"/>
      <c r="J648" s="46"/>
    </row>
    <row r="649" spans="5:10" ht="13.5" thickBot="1">
      <c r="E649" s="46"/>
      <c r="F649" s="54"/>
      <c r="G649" s="42"/>
      <c r="H649" s="42"/>
      <c r="I649" s="42"/>
      <c r="J649" s="42"/>
    </row>
    <row r="650" spans="5:10" ht="13.5" thickBot="1">
      <c r="E650" s="42"/>
      <c r="F650" s="47"/>
      <c r="G650" s="46"/>
      <c r="H650" s="46"/>
      <c r="I650" s="46"/>
      <c r="J650" s="46"/>
    </row>
    <row r="651" spans="5:10" ht="13.5" thickBot="1">
      <c r="E651" s="46"/>
      <c r="F651" s="54"/>
      <c r="G651" s="42"/>
      <c r="H651" s="42"/>
      <c r="I651" s="42"/>
      <c r="J651" s="42"/>
    </row>
    <row r="652" spans="5:10" ht="13.5" thickBot="1">
      <c r="E652" s="42"/>
      <c r="F652" s="47"/>
      <c r="G652" s="46"/>
      <c r="H652" s="46"/>
      <c r="I652" s="46"/>
      <c r="J652" s="46"/>
    </row>
    <row r="653" spans="5:10" ht="13.5" thickBot="1">
      <c r="E653" s="46"/>
      <c r="F653" s="54"/>
      <c r="G653" s="42"/>
      <c r="H653" s="42"/>
      <c r="I653" s="42"/>
      <c r="J653" s="42"/>
    </row>
    <row r="654" spans="5:10" ht="13.5" thickBot="1">
      <c r="E654" s="42"/>
      <c r="F654" s="47"/>
      <c r="G654" s="46"/>
      <c r="H654" s="46"/>
      <c r="I654" s="46"/>
      <c r="J654" s="46"/>
    </row>
    <row r="655" spans="5:10" ht="13.5" thickBot="1">
      <c r="E655" s="46"/>
      <c r="F655" s="54"/>
      <c r="G655" s="42"/>
      <c r="H655" s="42"/>
      <c r="I655" s="42"/>
      <c r="J655" s="42"/>
    </row>
    <row r="656" spans="5:10" ht="13.5" thickBot="1">
      <c r="E656" s="42"/>
      <c r="F656" s="47"/>
      <c r="G656" s="46"/>
      <c r="H656" s="46"/>
      <c r="I656" s="46"/>
      <c r="J656" s="46"/>
    </row>
    <row r="657" spans="5:10" ht="13.5" thickBot="1">
      <c r="E657" s="46"/>
      <c r="F657" s="54"/>
      <c r="G657" s="42"/>
      <c r="H657" s="42"/>
      <c r="I657" s="42"/>
      <c r="J657" s="42"/>
    </row>
    <row r="658" spans="5:10" ht="13.5" thickBot="1">
      <c r="E658" s="42"/>
      <c r="F658" s="47"/>
      <c r="G658" s="46"/>
      <c r="H658" s="46"/>
      <c r="I658" s="46"/>
      <c r="J658" s="46"/>
    </row>
    <row r="659" spans="5:10" ht="13.5" thickBot="1">
      <c r="E659" s="46"/>
      <c r="F659" s="54"/>
      <c r="G659" s="42"/>
      <c r="H659" s="42"/>
      <c r="I659" s="42"/>
      <c r="J659" s="42"/>
    </row>
    <row r="660" spans="5:10" ht="13.5" thickBot="1">
      <c r="E660" s="42"/>
      <c r="F660" s="47"/>
      <c r="G660" s="46"/>
      <c r="H660" s="46"/>
      <c r="I660" s="46"/>
      <c r="J660" s="46"/>
    </row>
    <row r="661" spans="5:10" ht="13.5" thickBot="1">
      <c r="E661" s="46"/>
      <c r="F661" s="54"/>
      <c r="G661" s="42"/>
      <c r="H661" s="42"/>
      <c r="I661" s="42"/>
      <c r="J661" s="42"/>
    </row>
    <row r="662" spans="5:10" ht="13.5" thickBot="1">
      <c r="E662" s="42"/>
      <c r="F662" s="47"/>
      <c r="G662" s="46"/>
      <c r="H662" s="46"/>
      <c r="I662" s="46"/>
      <c r="J662" s="46"/>
    </row>
    <row r="663" spans="5:10" ht="13.5" thickBot="1">
      <c r="E663" s="46"/>
      <c r="F663" s="54"/>
      <c r="G663" s="42"/>
      <c r="H663" s="42"/>
      <c r="I663" s="42"/>
      <c r="J663" s="42"/>
    </row>
    <row r="664" spans="5:10" ht="13.5" thickBot="1">
      <c r="E664" s="42"/>
      <c r="F664" s="47"/>
      <c r="G664" s="46"/>
      <c r="H664" s="46"/>
      <c r="I664" s="46"/>
      <c r="J664" s="46"/>
    </row>
    <row r="665" spans="5:10" ht="13.5" thickBot="1">
      <c r="E665" s="46"/>
      <c r="F665" s="54"/>
      <c r="G665" s="42"/>
      <c r="H665" s="42"/>
      <c r="I665" s="42"/>
      <c r="J665" s="42"/>
    </row>
    <row r="666" spans="5:10" ht="13.5" thickBot="1">
      <c r="E666" s="42"/>
      <c r="F666" s="47"/>
      <c r="G666" s="46"/>
      <c r="H666" s="46"/>
      <c r="I666" s="46"/>
      <c r="J666" s="46"/>
    </row>
    <row r="667" spans="5:10" ht="13.5" thickBot="1">
      <c r="E667" s="46"/>
      <c r="F667" s="54"/>
      <c r="G667" s="42"/>
      <c r="H667" s="42"/>
      <c r="I667" s="42"/>
      <c r="J667" s="42"/>
    </row>
    <row r="668" spans="5:10" ht="13.5" thickBot="1">
      <c r="E668" s="42"/>
      <c r="F668" s="47"/>
      <c r="G668" s="46"/>
      <c r="H668" s="46"/>
      <c r="I668" s="46"/>
      <c r="J668" s="46"/>
    </row>
    <row r="669" spans="5:10" ht="13.5" thickBot="1">
      <c r="E669" s="46"/>
      <c r="F669" s="54"/>
      <c r="G669" s="42"/>
      <c r="H669" s="42"/>
      <c r="I669" s="42"/>
      <c r="J669" s="42"/>
    </row>
    <row r="670" spans="5:10" ht="13.5" thickBot="1">
      <c r="E670" s="42"/>
      <c r="F670" s="47"/>
      <c r="G670" s="46"/>
      <c r="H670" s="46"/>
      <c r="I670" s="46"/>
      <c r="J670" s="46"/>
    </row>
    <row r="671" spans="5:10" ht="13.5" thickBot="1">
      <c r="E671" s="46"/>
      <c r="F671" s="54"/>
      <c r="G671" s="42"/>
      <c r="H671" s="42"/>
      <c r="I671" s="42"/>
      <c r="J671" s="42"/>
    </row>
    <row r="672" spans="5:10" ht="13.5" thickBot="1">
      <c r="E672" s="42"/>
      <c r="F672" s="47"/>
      <c r="G672" s="46"/>
      <c r="H672" s="46"/>
      <c r="I672" s="46"/>
      <c r="J672" s="46"/>
    </row>
    <row r="673" spans="5:10" ht="13.5" thickBot="1">
      <c r="E673" s="46"/>
      <c r="F673" s="54"/>
      <c r="G673" s="42"/>
      <c r="H673" s="42"/>
      <c r="I673" s="42"/>
      <c r="J673" s="42"/>
    </row>
    <row r="674" spans="5:10" ht="13.5" thickBot="1">
      <c r="E674" s="42"/>
      <c r="F674" s="47"/>
      <c r="G674" s="46"/>
      <c r="H674" s="46"/>
      <c r="I674" s="46"/>
      <c r="J674" s="46"/>
    </row>
    <row r="675" spans="5:10" ht="13.5" thickBot="1">
      <c r="E675" s="46"/>
      <c r="F675" s="54"/>
      <c r="G675" s="42"/>
      <c r="H675" s="42"/>
      <c r="I675" s="42"/>
      <c r="J675" s="42"/>
    </row>
    <row r="676" spans="5:10" ht="13.5" thickBot="1">
      <c r="E676" s="42"/>
      <c r="F676" s="47"/>
      <c r="G676" s="46"/>
      <c r="H676" s="46"/>
      <c r="I676" s="46"/>
      <c r="J676" s="46"/>
    </row>
    <row r="677" spans="5:10" ht="13.5" thickBot="1">
      <c r="E677" s="46"/>
      <c r="F677" s="54"/>
      <c r="G677" s="42"/>
      <c r="H677" s="42"/>
      <c r="I677" s="42"/>
      <c r="J677" s="42"/>
    </row>
    <row r="678" spans="5:10" ht="13.5" thickBot="1">
      <c r="E678" s="42"/>
      <c r="F678" s="47"/>
      <c r="G678" s="46"/>
      <c r="H678" s="46"/>
      <c r="I678" s="46"/>
      <c r="J678" s="46"/>
    </row>
    <row r="679" spans="5:10" ht="13.5" thickBot="1">
      <c r="E679" s="46"/>
      <c r="F679" s="54"/>
      <c r="G679" s="42"/>
      <c r="H679" s="42"/>
      <c r="I679" s="42"/>
      <c r="J679" s="42"/>
    </row>
    <row r="680" spans="5:10" ht="13.5" thickBot="1">
      <c r="E680" s="42"/>
      <c r="F680" s="47"/>
      <c r="G680" s="46"/>
      <c r="H680" s="46"/>
      <c r="I680" s="46"/>
      <c r="J680" s="46"/>
    </row>
    <row r="681" spans="5:10" ht="13.5" thickBot="1">
      <c r="E681" s="46"/>
      <c r="F681" s="54"/>
      <c r="G681" s="42"/>
      <c r="H681" s="42"/>
      <c r="I681" s="42"/>
      <c r="J681" s="42"/>
    </row>
    <row r="682" spans="5:10" ht="13.5" thickBot="1">
      <c r="E682" s="42"/>
      <c r="F682" s="47"/>
      <c r="G682" s="46"/>
      <c r="H682" s="46"/>
      <c r="I682" s="46"/>
      <c r="J682" s="46"/>
    </row>
    <row r="683" spans="5:10" ht="13.5" thickBot="1">
      <c r="E683" s="46"/>
      <c r="F683" s="54"/>
      <c r="G683" s="42"/>
      <c r="H683" s="42"/>
      <c r="I683" s="42"/>
      <c r="J683" s="42"/>
    </row>
    <row r="684" spans="5:10" ht="13.5" thickBot="1">
      <c r="E684" s="42"/>
      <c r="F684" s="47"/>
      <c r="G684" s="46"/>
      <c r="H684" s="46"/>
      <c r="I684" s="46"/>
      <c r="J684" s="46"/>
    </row>
    <row r="685" spans="5:10" ht="13.5" thickBot="1">
      <c r="E685" s="46"/>
      <c r="F685" s="54"/>
      <c r="G685" s="42"/>
      <c r="H685" s="42"/>
      <c r="I685" s="42"/>
      <c r="J685" s="42"/>
    </row>
    <row r="686" spans="5:10" ht="13.5" thickBot="1">
      <c r="E686" s="42"/>
      <c r="F686" s="47"/>
      <c r="G686" s="46"/>
      <c r="H686" s="46"/>
      <c r="I686" s="46"/>
      <c r="J686" s="46"/>
    </row>
    <row r="687" spans="5:10" ht="13.5" thickBot="1">
      <c r="E687" s="46"/>
      <c r="F687" s="54"/>
      <c r="G687" s="42"/>
      <c r="H687" s="42"/>
      <c r="I687" s="42"/>
      <c r="J687" s="42"/>
    </row>
    <row r="688" spans="5:10" ht="13.5" thickBot="1">
      <c r="E688" s="42"/>
      <c r="F688" s="47"/>
      <c r="G688" s="46"/>
      <c r="H688" s="46"/>
      <c r="I688" s="46"/>
      <c r="J688" s="46"/>
    </row>
    <row r="689" spans="5:10" ht="13.5" thickBot="1">
      <c r="E689" s="46"/>
      <c r="F689" s="54"/>
      <c r="G689" s="42"/>
      <c r="H689" s="42"/>
      <c r="I689" s="42"/>
      <c r="J689" s="42"/>
    </row>
    <row r="690" spans="5:10" ht="13.5" thickBot="1">
      <c r="E690" s="42"/>
      <c r="F690" s="47"/>
      <c r="G690" s="46"/>
      <c r="H690" s="46"/>
      <c r="I690" s="46"/>
      <c r="J690" s="46"/>
    </row>
    <row r="691" spans="5:10" ht="13.5" thickBot="1">
      <c r="E691" s="46"/>
      <c r="F691" s="54"/>
      <c r="G691" s="42"/>
      <c r="H691" s="42"/>
      <c r="I691" s="42"/>
      <c r="J691" s="42"/>
    </row>
    <row r="692" spans="5:10" ht="13.5" thickBot="1">
      <c r="E692" s="42"/>
      <c r="F692" s="47"/>
      <c r="G692" s="46"/>
      <c r="H692" s="46"/>
      <c r="I692" s="46"/>
      <c r="J692" s="46"/>
    </row>
    <row r="693" spans="5:10" ht="13.5" thickBot="1">
      <c r="E693" s="46"/>
      <c r="F693" s="54"/>
      <c r="G693" s="42"/>
      <c r="H693" s="42"/>
      <c r="I693" s="42"/>
      <c r="J693" s="42"/>
    </row>
    <row r="694" spans="5:10" ht="13.5" thickBot="1">
      <c r="E694" s="42"/>
      <c r="F694" s="47"/>
      <c r="G694" s="46"/>
      <c r="H694" s="46"/>
      <c r="I694" s="46"/>
      <c r="J694" s="46"/>
    </row>
    <row r="695" spans="5:10" ht="13.5" thickBot="1">
      <c r="E695" s="46"/>
      <c r="F695" s="54"/>
      <c r="G695" s="42"/>
      <c r="H695" s="42"/>
      <c r="I695" s="42"/>
      <c r="J695" s="42"/>
    </row>
    <row r="696" spans="5:10" ht="13.5" thickBot="1">
      <c r="E696" s="42"/>
      <c r="F696" s="47"/>
      <c r="G696" s="46"/>
      <c r="H696" s="46"/>
      <c r="I696" s="46"/>
      <c r="J696" s="46"/>
    </row>
    <row r="697" spans="5:10" ht="13.5" thickBot="1">
      <c r="E697" s="46"/>
      <c r="F697" s="54"/>
      <c r="G697" s="42"/>
      <c r="H697" s="42"/>
      <c r="I697" s="42"/>
      <c r="J697" s="42"/>
    </row>
    <row r="698" spans="5:10" ht="13.5" thickBot="1">
      <c r="E698" s="42"/>
      <c r="F698" s="47"/>
      <c r="G698" s="46"/>
      <c r="H698" s="46"/>
      <c r="I698" s="46"/>
      <c r="J698" s="46"/>
    </row>
    <row r="699" spans="5:10" ht="13.5" thickBot="1">
      <c r="E699" s="46"/>
      <c r="F699" s="54"/>
      <c r="G699" s="42"/>
      <c r="H699" s="42"/>
      <c r="I699" s="42"/>
      <c r="J699" s="42"/>
    </row>
    <row r="700" spans="5:10" ht="13.5" thickBot="1">
      <c r="E700" s="42"/>
      <c r="F700" s="47"/>
      <c r="G700" s="46"/>
      <c r="H700" s="46"/>
      <c r="I700" s="46"/>
      <c r="J700" s="46"/>
    </row>
    <row r="701" spans="5:10" ht="13.5" thickBot="1">
      <c r="E701" s="46"/>
      <c r="F701" s="54"/>
      <c r="G701" s="42"/>
      <c r="H701" s="42"/>
      <c r="I701" s="42"/>
      <c r="J701" s="42"/>
    </row>
    <row r="702" spans="5:10" ht="13.5" thickBot="1">
      <c r="E702" s="42"/>
      <c r="F702" s="47"/>
      <c r="G702" s="46"/>
      <c r="H702" s="46"/>
      <c r="I702" s="46"/>
      <c r="J702" s="46"/>
    </row>
    <row r="703" spans="5:10" ht="13.5" thickBot="1">
      <c r="E703" s="46"/>
      <c r="F703" s="54"/>
      <c r="G703" s="42"/>
      <c r="H703" s="42"/>
      <c r="I703" s="42"/>
      <c r="J703" s="42"/>
    </row>
    <row r="704" spans="5:10" ht="13.5" thickBot="1">
      <c r="E704" s="42"/>
      <c r="F704" s="47"/>
      <c r="G704" s="46"/>
      <c r="H704" s="46"/>
      <c r="I704" s="46"/>
      <c r="J704" s="46"/>
    </row>
    <row r="705" spans="5:10" ht="13.5" thickBot="1">
      <c r="E705" s="46"/>
      <c r="F705" s="54"/>
      <c r="G705" s="42"/>
      <c r="H705" s="42"/>
      <c r="I705" s="42"/>
      <c r="J705" s="42"/>
    </row>
    <row r="706" spans="5:10" ht="13.5" thickBot="1">
      <c r="E706" s="42"/>
      <c r="F706" s="47"/>
      <c r="G706" s="46"/>
      <c r="H706" s="46"/>
      <c r="I706" s="46"/>
      <c r="J706" s="46"/>
    </row>
    <row r="707" spans="5:10" ht="13.5" thickBot="1">
      <c r="E707" s="46"/>
      <c r="F707" s="54"/>
      <c r="G707" s="42"/>
      <c r="H707" s="42"/>
      <c r="I707" s="42"/>
      <c r="J707" s="42"/>
    </row>
    <row r="708" spans="5:10" ht="13.5" thickBot="1">
      <c r="E708" s="42"/>
      <c r="F708" s="47"/>
      <c r="G708" s="46"/>
      <c r="H708" s="46"/>
      <c r="I708" s="46"/>
      <c r="J708" s="46"/>
    </row>
    <row r="709" spans="5:10" ht="13.5" thickBot="1">
      <c r="E709" s="46"/>
      <c r="F709" s="54"/>
      <c r="G709" s="42"/>
      <c r="H709" s="42"/>
      <c r="I709" s="42"/>
      <c r="J709" s="42"/>
    </row>
    <row r="710" spans="5:10" ht="13.5" thickBot="1">
      <c r="E710" s="42"/>
      <c r="F710" s="47"/>
      <c r="G710" s="46"/>
      <c r="H710" s="46"/>
      <c r="I710" s="46"/>
      <c r="J710" s="46"/>
    </row>
    <row r="711" spans="5:10" ht="13.5" thickBot="1">
      <c r="E711" s="46"/>
      <c r="F711" s="54"/>
      <c r="G711" s="42"/>
      <c r="H711" s="42"/>
      <c r="I711" s="42"/>
      <c r="J711" s="42"/>
    </row>
    <row r="712" spans="5:10" ht="13.5" thickBot="1">
      <c r="E712" s="42"/>
      <c r="F712" s="47"/>
      <c r="G712" s="46"/>
      <c r="H712" s="46"/>
      <c r="I712" s="46"/>
      <c r="J712" s="46"/>
    </row>
    <row r="713" spans="5:10" ht="13.5" thickBot="1">
      <c r="E713" s="46"/>
      <c r="F713" s="54"/>
      <c r="G713" s="42"/>
      <c r="H713" s="42"/>
      <c r="I713" s="42"/>
      <c r="J713" s="42"/>
    </row>
    <row r="714" spans="5:10" ht="13.5" thickBot="1">
      <c r="E714" s="42"/>
      <c r="F714" s="47"/>
      <c r="G714" s="46"/>
      <c r="H714" s="46"/>
      <c r="I714" s="46"/>
      <c r="J714" s="46"/>
    </row>
    <row r="715" spans="5:10" ht="13.5" thickBot="1">
      <c r="E715" s="46"/>
      <c r="F715" s="54"/>
      <c r="G715" s="42"/>
      <c r="H715" s="42"/>
      <c r="I715" s="42"/>
      <c r="J715" s="42"/>
    </row>
    <row r="716" spans="5:10" ht="13.5" thickBot="1">
      <c r="E716" s="42"/>
      <c r="F716" s="47"/>
      <c r="G716" s="46"/>
      <c r="H716" s="46"/>
      <c r="I716" s="46"/>
      <c r="J716" s="46"/>
    </row>
    <row r="717" spans="5:10" ht="13.5" thickBot="1">
      <c r="E717" s="46"/>
      <c r="F717" s="54"/>
      <c r="G717" s="42"/>
      <c r="H717" s="42"/>
      <c r="I717" s="42"/>
      <c r="J717" s="42"/>
    </row>
    <row r="718" spans="5:10" ht="13.5" thickBot="1">
      <c r="E718" s="42"/>
      <c r="F718" s="47"/>
      <c r="G718" s="46"/>
      <c r="H718" s="46"/>
      <c r="I718" s="46"/>
      <c r="J718" s="46"/>
    </row>
    <row r="719" spans="5:10" ht="13.5" thickBot="1">
      <c r="E719" s="46"/>
      <c r="F719" s="54"/>
      <c r="G719" s="42"/>
      <c r="H719" s="42"/>
      <c r="I719" s="42"/>
      <c r="J719" s="42"/>
    </row>
    <row r="720" spans="5:10" ht="13.5" thickBot="1">
      <c r="E720" s="42"/>
      <c r="F720" s="47"/>
      <c r="G720" s="46"/>
      <c r="H720" s="46"/>
      <c r="I720" s="46"/>
      <c r="J720" s="46"/>
    </row>
    <row r="721" spans="5:10" ht="13.5" thickBot="1">
      <c r="E721" s="46"/>
      <c r="F721" s="54"/>
      <c r="G721" s="42"/>
      <c r="H721" s="42"/>
      <c r="I721" s="42"/>
      <c r="J721" s="42"/>
    </row>
    <row r="722" spans="5:10" ht="13.5" thickBot="1">
      <c r="E722" s="42"/>
      <c r="F722" s="47"/>
      <c r="G722" s="46"/>
      <c r="H722" s="46"/>
      <c r="I722" s="46"/>
      <c r="J722" s="46"/>
    </row>
    <row r="723" spans="5:10" ht="13.5" thickBot="1">
      <c r="E723" s="46"/>
      <c r="F723" s="54"/>
      <c r="G723" s="42"/>
      <c r="H723" s="42"/>
      <c r="I723" s="42"/>
      <c r="J723" s="42"/>
    </row>
    <row r="724" spans="5:10" ht="13.5" thickBot="1">
      <c r="E724" s="42"/>
      <c r="F724" s="47"/>
      <c r="G724" s="46"/>
      <c r="H724" s="46"/>
      <c r="I724" s="46"/>
      <c r="J724" s="46"/>
    </row>
    <row r="725" spans="5:10" ht="13.5" thickBot="1">
      <c r="E725" s="46"/>
      <c r="F725" s="54"/>
      <c r="G725" s="42"/>
      <c r="H725" s="42"/>
      <c r="I725" s="42"/>
      <c r="J725" s="42"/>
    </row>
    <row r="726" spans="5:10" ht="13.5" thickBot="1">
      <c r="E726" s="42"/>
      <c r="F726" s="47"/>
      <c r="G726" s="46"/>
      <c r="H726" s="46"/>
      <c r="I726" s="46"/>
      <c r="J726" s="46"/>
    </row>
    <row r="727" spans="5:10" ht="13.5" thickBot="1">
      <c r="E727" s="46"/>
      <c r="F727" s="54"/>
      <c r="G727" s="42"/>
      <c r="H727" s="42"/>
      <c r="I727" s="42"/>
      <c r="J727" s="42"/>
    </row>
    <row r="728" spans="5:10" ht="13.5" thickBot="1">
      <c r="E728" s="42"/>
      <c r="F728" s="47"/>
      <c r="G728" s="46"/>
      <c r="H728" s="46"/>
      <c r="I728" s="46"/>
      <c r="J728" s="46"/>
    </row>
    <row r="729" spans="5:10" ht="13.5" thickBot="1">
      <c r="E729" s="46"/>
      <c r="F729" s="54"/>
      <c r="G729" s="42"/>
      <c r="H729" s="42"/>
      <c r="I729" s="42"/>
      <c r="J729" s="42"/>
    </row>
    <row r="730" spans="5:10" ht="13.5" thickBot="1">
      <c r="E730" s="42"/>
      <c r="F730" s="47"/>
      <c r="G730" s="46"/>
      <c r="H730" s="46"/>
      <c r="I730" s="46"/>
      <c r="J730" s="46"/>
    </row>
    <row r="731" spans="5:10" ht="13.5" thickBot="1">
      <c r="E731" s="46"/>
      <c r="F731" s="54"/>
      <c r="G731" s="42"/>
      <c r="H731" s="42"/>
      <c r="I731" s="42"/>
      <c r="J731" s="42"/>
    </row>
    <row r="732" spans="5:10" ht="13.5" thickBot="1">
      <c r="E732" s="42"/>
      <c r="F732" s="47"/>
      <c r="G732" s="46"/>
      <c r="H732" s="46"/>
      <c r="I732" s="46"/>
      <c r="J732" s="46"/>
    </row>
    <row r="733" spans="5:10" ht="13.5" thickBot="1">
      <c r="E733" s="46"/>
      <c r="F733" s="54"/>
      <c r="G733" s="42"/>
      <c r="H733" s="42"/>
      <c r="I733" s="42"/>
      <c r="J733" s="42"/>
    </row>
    <row r="734" spans="5:10" ht="13.5" thickBot="1">
      <c r="E734" s="42"/>
      <c r="F734" s="47"/>
      <c r="G734" s="46"/>
      <c r="H734" s="46"/>
      <c r="I734" s="46"/>
      <c r="J734" s="46"/>
    </row>
    <row r="735" spans="5:10" ht="13.5" thickBot="1">
      <c r="E735" s="46"/>
      <c r="F735" s="54"/>
      <c r="G735" s="42"/>
      <c r="H735" s="42"/>
      <c r="I735" s="42"/>
      <c r="J735" s="42"/>
    </row>
    <row r="736" spans="5:10" ht="13.5" thickBot="1">
      <c r="E736" s="42"/>
      <c r="F736" s="47"/>
      <c r="G736" s="46"/>
      <c r="H736" s="46"/>
      <c r="I736" s="46"/>
      <c r="J736" s="46"/>
    </row>
    <row r="737" spans="5:10" ht="13.5" thickBot="1">
      <c r="E737" s="46"/>
      <c r="F737" s="54"/>
      <c r="G737" s="42"/>
      <c r="H737" s="42"/>
      <c r="I737" s="42"/>
      <c r="J737" s="42"/>
    </row>
    <row r="738" spans="5:10" ht="13.5" thickBot="1">
      <c r="E738" s="42"/>
      <c r="F738" s="47"/>
      <c r="G738" s="46"/>
      <c r="H738" s="46"/>
      <c r="I738" s="46"/>
      <c r="J738" s="46"/>
    </row>
    <row r="739" spans="5:10" ht="13.5" thickBot="1">
      <c r="E739" s="46"/>
      <c r="F739" s="54"/>
      <c r="G739" s="42"/>
      <c r="H739" s="42"/>
      <c r="I739" s="42"/>
      <c r="J739" s="42"/>
    </row>
    <row r="740" spans="5:10" ht="13.5" thickBot="1">
      <c r="E740" s="42"/>
      <c r="F740" s="47"/>
      <c r="G740" s="46"/>
      <c r="H740" s="46"/>
      <c r="I740" s="46"/>
      <c r="J740" s="46"/>
    </row>
    <row r="741" spans="5:10" ht="13.5" thickBot="1">
      <c r="E741" s="46"/>
      <c r="F741" s="54"/>
      <c r="G741" s="42"/>
      <c r="H741" s="42"/>
      <c r="I741" s="42"/>
      <c r="J741" s="42"/>
    </row>
    <row r="742" spans="5:10" ht="13.5" thickBot="1">
      <c r="E742" s="42"/>
      <c r="F742" s="47"/>
      <c r="G742" s="46"/>
      <c r="H742" s="46"/>
      <c r="I742" s="46"/>
      <c r="J742" s="46"/>
    </row>
    <row r="743" spans="5:10" ht="13.5" thickBot="1">
      <c r="E743" s="46"/>
      <c r="F743" s="54"/>
      <c r="G743" s="42"/>
      <c r="H743" s="42"/>
      <c r="I743" s="42"/>
      <c r="J743" s="42"/>
    </row>
    <row r="744" spans="5:10" ht="13.5" thickBot="1">
      <c r="E744" s="42"/>
      <c r="F744" s="47"/>
      <c r="G744" s="46"/>
      <c r="H744" s="46"/>
      <c r="I744" s="46"/>
      <c r="J744" s="46"/>
    </row>
    <row r="745" spans="5:10" ht="13.5" thickBot="1">
      <c r="E745" s="46"/>
      <c r="F745" s="54"/>
      <c r="G745" s="42"/>
      <c r="H745" s="42"/>
      <c r="I745" s="42"/>
      <c r="J745" s="42"/>
    </row>
    <row r="746" spans="5:10" ht="13.5" thickBot="1">
      <c r="E746" s="42"/>
      <c r="F746" s="47"/>
      <c r="G746" s="46"/>
      <c r="H746" s="46"/>
      <c r="I746" s="46"/>
      <c r="J746" s="46"/>
    </row>
    <row r="747" spans="5:10" ht="13.5" thickBot="1">
      <c r="E747" s="46"/>
      <c r="F747" s="54"/>
      <c r="G747" s="42"/>
      <c r="H747" s="42"/>
      <c r="I747" s="42"/>
      <c r="J747" s="42"/>
    </row>
    <row r="748" spans="5:10" ht="13.5" thickBot="1">
      <c r="E748" s="42"/>
      <c r="F748" s="47"/>
      <c r="G748" s="46"/>
      <c r="H748" s="46"/>
      <c r="I748" s="46"/>
      <c r="J748" s="46"/>
    </row>
    <row r="749" spans="5:10" ht="13.5" thickBot="1">
      <c r="E749" s="46"/>
      <c r="F749" s="54"/>
      <c r="G749" s="42"/>
      <c r="H749" s="42"/>
      <c r="I749" s="42"/>
      <c r="J749" s="42"/>
    </row>
    <row r="750" spans="5:10" ht="13.5" thickBot="1">
      <c r="E750" s="42"/>
      <c r="F750" s="47"/>
      <c r="G750" s="46"/>
      <c r="H750" s="46"/>
      <c r="I750" s="46"/>
      <c r="J750" s="46"/>
    </row>
    <row r="751" spans="5:10" ht="13.5" thickBot="1">
      <c r="E751" s="46"/>
      <c r="F751" s="54"/>
      <c r="G751" s="42"/>
      <c r="H751" s="42"/>
      <c r="I751" s="42"/>
      <c r="J751" s="42"/>
    </row>
    <row r="752" spans="5:10" ht="13.5" thickBot="1">
      <c r="E752" s="42"/>
      <c r="F752" s="47"/>
      <c r="G752" s="46"/>
      <c r="H752" s="46"/>
      <c r="I752" s="46"/>
      <c r="J752" s="46"/>
    </row>
    <row r="753" spans="5:10" ht="13.5" thickBot="1">
      <c r="E753" s="46"/>
      <c r="F753" s="54"/>
      <c r="G753" s="42"/>
      <c r="H753" s="42"/>
      <c r="I753" s="42"/>
      <c r="J753" s="42"/>
    </row>
    <row r="754" spans="5:10" ht="13.5" thickBot="1">
      <c r="E754" s="42"/>
      <c r="F754" s="47"/>
      <c r="G754" s="46"/>
      <c r="H754" s="46"/>
      <c r="I754" s="46"/>
      <c r="J754" s="46"/>
    </row>
    <row r="755" spans="5:10" ht="13.5" thickBot="1">
      <c r="E755" s="46"/>
      <c r="F755" s="54"/>
      <c r="G755" s="42"/>
      <c r="H755" s="42"/>
      <c r="I755" s="42"/>
      <c r="J755" s="42"/>
    </row>
    <row r="756" spans="5:10" ht="13.5" thickBot="1">
      <c r="E756" s="42"/>
      <c r="F756" s="47"/>
      <c r="G756" s="46"/>
      <c r="H756" s="46"/>
      <c r="I756" s="46"/>
      <c r="J756" s="46"/>
    </row>
    <row r="757" spans="5:10" ht="13.5" thickBot="1">
      <c r="E757" s="46"/>
      <c r="F757" s="54"/>
      <c r="G757" s="42"/>
      <c r="H757" s="42"/>
      <c r="I757" s="42"/>
      <c r="J757" s="42"/>
    </row>
    <row r="758" spans="5:10" ht="13.5" thickBot="1">
      <c r="E758" s="42"/>
      <c r="F758" s="47"/>
      <c r="G758" s="46"/>
      <c r="H758" s="46"/>
      <c r="I758" s="46"/>
      <c r="J758" s="46"/>
    </row>
    <row r="759" spans="5:10" ht="13.5" thickBot="1">
      <c r="E759" s="46"/>
      <c r="F759" s="54"/>
      <c r="G759" s="42"/>
      <c r="H759" s="42"/>
      <c r="I759" s="42"/>
      <c r="J759" s="42"/>
    </row>
    <row r="760" spans="5:10" ht="13.5" thickBot="1">
      <c r="E760" s="42"/>
      <c r="F760" s="47"/>
      <c r="G760" s="46"/>
      <c r="H760" s="46"/>
      <c r="I760" s="46"/>
      <c r="J760" s="46"/>
    </row>
    <row r="761" spans="5:10" ht="13.5" thickBot="1">
      <c r="E761" s="46"/>
      <c r="F761" s="54"/>
      <c r="G761" s="42"/>
      <c r="H761" s="42"/>
      <c r="I761" s="42"/>
      <c r="J761" s="42"/>
    </row>
    <row r="762" spans="5:10" ht="13.5" thickBot="1">
      <c r="E762" s="42"/>
      <c r="F762" s="47"/>
      <c r="G762" s="46"/>
      <c r="H762" s="46"/>
      <c r="I762" s="46"/>
      <c r="J762" s="46"/>
    </row>
    <row r="763" spans="5:10" ht="13.5" thickBot="1">
      <c r="E763" s="46"/>
      <c r="F763" s="54"/>
      <c r="G763" s="42"/>
      <c r="H763" s="42"/>
      <c r="I763" s="42"/>
      <c r="J763" s="42"/>
    </row>
    <row r="764" spans="5:10" ht="13.5" thickBot="1">
      <c r="E764" s="42"/>
      <c r="F764" s="47"/>
      <c r="G764" s="46"/>
      <c r="H764" s="46"/>
      <c r="I764" s="46"/>
      <c r="J764" s="46"/>
    </row>
    <row r="765" spans="5:10" ht="13.5" thickBot="1">
      <c r="E765" s="46"/>
      <c r="F765" s="54"/>
      <c r="G765" s="42"/>
      <c r="H765" s="42"/>
      <c r="I765" s="42"/>
      <c r="J765" s="42"/>
    </row>
    <row r="766" spans="5:10" ht="13.5" thickBot="1">
      <c r="E766" s="42"/>
      <c r="F766" s="47"/>
      <c r="G766" s="46"/>
      <c r="H766" s="46"/>
      <c r="I766" s="46"/>
      <c r="J766" s="46"/>
    </row>
    <row r="767" spans="5:10" ht="13.5" thickBot="1">
      <c r="E767" s="46"/>
      <c r="F767" s="54"/>
      <c r="G767" s="42"/>
      <c r="H767" s="42"/>
      <c r="I767" s="42"/>
      <c r="J767" s="42"/>
    </row>
    <row r="768" spans="5:10" ht="13.5" thickBot="1">
      <c r="E768" s="42"/>
      <c r="F768" s="47"/>
      <c r="G768" s="46"/>
      <c r="H768" s="46"/>
      <c r="I768" s="46"/>
      <c r="J768" s="46"/>
    </row>
    <row r="769" spans="5:10" ht="13.5" thickBot="1">
      <c r="E769" s="46"/>
      <c r="F769" s="54"/>
      <c r="G769" s="42"/>
      <c r="H769" s="42"/>
      <c r="I769" s="42"/>
      <c r="J769" s="42"/>
    </row>
    <row r="770" spans="5:10" ht="13.5" thickBot="1">
      <c r="E770" s="42"/>
      <c r="F770" s="47"/>
      <c r="G770" s="46"/>
      <c r="H770" s="46"/>
      <c r="I770" s="46"/>
      <c r="J770" s="46"/>
    </row>
    <row r="771" spans="5:10" ht="13.5" thickBot="1">
      <c r="E771" s="46"/>
      <c r="F771" s="54"/>
      <c r="G771" s="42"/>
      <c r="H771" s="42"/>
      <c r="I771" s="42"/>
      <c r="J771" s="42"/>
    </row>
    <row r="772" spans="5:10" ht="13.5" thickBot="1">
      <c r="E772" s="42"/>
      <c r="F772" s="47"/>
      <c r="G772" s="46"/>
      <c r="H772" s="46"/>
      <c r="I772" s="46"/>
      <c r="J772" s="46"/>
    </row>
    <row r="773" spans="5:10" ht="13.5" thickBot="1">
      <c r="E773" s="46"/>
      <c r="F773" s="54"/>
      <c r="G773" s="42"/>
      <c r="H773" s="42"/>
      <c r="I773" s="42"/>
      <c r="J773" s="42"/>
    </row>
    <row r="774" spans="5:10" ht="13.5" thickBot="1">
      <c r="E774" s="42"/>
      <c r="F774" s="47"/>
      <c r="G774" s="46"/>
      <c r="H774" s="46"/>
      <c r="I774" s="46"/>
      <c r="J774" s="46"/>
    </row>
    <row r="775" spans="5:10" ht="13.5" thickBot="1">
      <c r="E775" s="46"/>
      <c r="F775" s="54"/>
      <c r="G775" s="42"/>
      <c r="H775" s="42"/>
      <c r="I775" s="42"/>
      <c r="J775" s="42"/>
    </row>
    <row r="776" spans="5:10" ht="13.5" thickBot="1">
      <c r="E776" s="42"/>
      <c r="F776" s="47"/>
      <c r="G776" s="46"/>
      <c r="H776" s="46"/>
      <c r="I776" s="46"/>
      <c r="J776" s="46"/>
    </row>
    <row r="777" spans="5:10" ht="13.5" thickBot="1">
      <c r="E777" s="46"/>
      <c r="F777" s="54"/>
      <c r="G777" s="42"/>
      <c r="H777" s="42"/>
      <c r="I777" s="42"/>
      <c r="J777" s="42"/>
    </row>
    <row r="778" spans="5:10" ht="13.5" thickBot="1">
      <c r="E778" s="42"/>
      <c r="F778" s="47"/>
      <c r="G778" s="46"/>
      <c r="H778" s="46"/>
      <c r="I778" s="46"/>
      <c r="J778" s="46"/>
    </row>
    <row r="779" spans="5:10" ht="13.5" thickBot="1">
      <c r="E779" s="46"/>
      <c r="F779" s="54"/>
      <c r="G779" s="42"/>
      <c r="H779" s="42"/>
      <c r="I779" s="42"/>
      <c r="J779" s="42"/>
    </row>
    <row r="780" spans="5:10" ht="13.5" thickBot="1">
      <c r="E780" s="42"/>
      <c r="F780" s="47"/>
      <c r="G780" s="46"/>
      <c r="H780" s="46"/>
      <c r="I780" s="46"/>
      <c r="J780" s="46"/>
    </row>
    <row r="781" spans="5:10" ht="13.5" thickBot="1">
      <c r="E781" s="46"/>
      <c r="F781" s="54"/>
      <c r="G781" s="42"/>
      <c r="H781" s="42"/>
      <c r="I781" s="42"/>
      <c r="J781" s="42"/>
    </row>
    <row r="782" spans="5:10" ht="13.5" thickBot="1">
      <c r="E782" s="42"/>
      <c r="F782" s="47"/>
      <c r="G782" s="46"/>
      <c r="H782" s="46"/>
      <c r="I782" s="46"/>
      <c r="J782" s="46"/>
    </row>
    <row r="783" spans="5:10" ht="13.5" thickBot="1">
      <c r="E783" s="46"/>
      <c r="F783" s="54"/>
      <c r="G783" s="42"/>
      <c r="H783" s="42"/>
      <c r="I783" s="42"/>
      <c r="J783" s="42"/>
    </row>
    <row r="784" spans="5:10" ht="13.5" thickBot="1">
      <c r="E784" s="42"/>
      <c r="F784" s="47"/>
      <c r="G784" s="46"/>
      <c r="H784" s="46"/>
      <c r="I784" s="46"/>
      <c r="J784" s="46"/>
    </row>
    <row r="785" spans="5:10" ht="13.5" thickBot="1">
      <c r="E785" s="46"/>
      <c r="F785" s="54"/>
      <c r="G785" s="42"/>
      <c r="H785" s="42"/>
      <c r="I785" s="42"/>
      <c r="J785" s="42"/>
    </row>
    <row r="786" spans="5:10" ht="13.5" thickBot="1">
      <c r="E786" s="42"/>
      <c r="F786" s="47"/>
      <c r="G786" s="46"/>
      <c r="H786" s="46"/>
      <c r="I786" s="46"/>
      <c r="J786" s="46"/>
    </row>
    <row r="787" spans="5:10" ht="13.5" thickBot="1">
      <c r="E787" s="46"/>
      <c r="F787" s="54"/>
      <c r="G787" s="42"/>
      <c r="H787" s="42"/>
      <c r="I787" s="42"/>
      <c r="J787" s="42"/>
    </row>
    <row r="788" spans="5:10" ht="13.5" thickBot="1">
      <c r="E788" s="42"/>
      <c r="F788" s="47"/>
      <c r="G788" s="46"/>
      <c r="H788" s="46"/>
      <c r="I788" s="46"/>
      <c r="J788" s="46"/>
    </row>
    <row r="789" spans="5:10" ht="13.5" thickBot="1">
      <c r="E789" s="46"/>
      <c r="F789" s="54"/>
      <c r="G789" s="42"/>
      <c r="H789" s="42"/>
      <c r="I789" s="42"/>
      <c r="J789" s="42"/>
    </row>
    <row r="790" spans="5:10" ht="13.5" thickBot="1">
      <c r="E790" s="42"/>
      <c r="F790" s="47"/>
      <c r="G790" s="46"/>
      <c r="H790" s="46"/>
      <c r="I790" s="46"/>
      <c r="J790" s="46"/>
    </row>
    <row r="791" spans="5:10" ht="13.5" thickBot="1">
      <c r="E791" s="46"/>
      <c r="F791" s="54"/>
      <c r="G791" s="42"/>
      <c r="H791" s="42"/>
      <c r="I791" s="42"/>
      <c r="J791" s="42"/>
    </row>
    <row r="792" spans="5:10" ht="13.5" thickBot="1">
      <c r="E792" s="42"/>
      <c r="F792" s="47"/>
      <c r="G792" s="46"/>
      <c r="H792" s="46"/>
      <c r="I792" s="46"/>
      <c r="J792" s="46"/>
    </row>
    <row r="793" spans="5:10" ht="13.5" thickBot="1">
      <c r="E793" s="46"/>
      <c r="F793" s="54"/>
      <c r="G793" s="42"/>
      <c r="H793" s="42"/>
      <c r="I793" s="42"/>
      <c r="J793" s="42"/>
    </row>
    <row r="794" spans="5:10" ht="13.5" thickBot="1">
      <c r="E794" s="42"/>
      <c r="F794" s="47"/>
      <c r="G794" s="46"/>
      <c r="H794" s="46"/>
      <c r="I794" s="46"/>
      <c r="J794" s="46"/>
    </row>
    <row r="795" spans="5:10" ht="13.5" thickBot="1">
      <c r="E795" s="46"/>
      <c r="F795" s="54"/>
      <c r="G795" s="42"/>
      <c r="H795" s="42"/>
      <c r="I795" s="42"/>
      <c r="J795" s="42"/>
    </row>
    <row r="796" spans="5:10" ht="13.5" thickBot="1">
      <c r="E796" s="42"/>
      <c r="F796" s="47"/>
      <c r="G796" s="46"/>
      <c r="H796" s="46"/>
      <c r="I796" s="46"/>
      <c r="J796" s="46"/>
    </row>
    <row r="797" spans="5:10" ht="13.5" thickBot="1">
      <c r="E797" s="46"/>
      <c r="F797" s="54"/>
      <c r="G797" s="42"/>
      <c r="H797" s="42"/>
      <c r="I797" s="42"/>
      <c r="J797" s="42"/>
    </row>
    <row r="798" spans="5:10" ht="13.5" thickBot="1">
      <c r="E798" s="42"/>
      <c r="F798" s="47"/>
      <c r="G798" s="46"/>
      <c r="H798" s="46"/>
      <c r="I798" s="46"/>
      <c r="J798" s="46"/>
    </row>
    <row r="799" spans="5:10" ht="13.5" thickBot="1">
      <c r="E799" s="46"/>
      <c r="F799" s="54"/>
      <c r="G799" s="42"/>
      <c r="H799" s="42"/>
      <c r="I799" s="42"/>
      <c r="J799" s="42"/>
    </row>
    <row r="800" spans="5:10" ht="13.5" thickBot="1">
      <c r="E800" s="42"/>
      <c r="F800" s="47"/>
      <c r="G800" s="46"/>
      <c r="H800" s="46"/>
      <c r="I800" s="46"/>
      <c r="J800" s="46"/>
    </row>
    <row r="801" spans="5:10" ht="13.5" thickBot="1">
      <c r="E801" s="46"/>
      <c r="F801" s="54"/>
      <c r="G801" s="42"/>
      <c r="H801" s="42"/>
      <c r="I801" s="42"/>
      <c r="J801" s="42"/>
    </row>
    <row r="802" spans="5:10" ht="13.5" thickBot="1">
      <c r="E802" s="42"/>
      <c r="F802" s="47"/>
      <c r="G802" s="46"/>
      <c r="H802" s="46"/>
      <c r="I802" s="46"/>
      <c r="J802" s="46"/>
    </row>
    <row r="803" spans="5:10" ht="13.5" thickBot="1">
      <c r="E803" s="46"/>
      <c r="F803" s="54"/>
      <c r="G803" s="42"/>
      <c r="H803" s="42"/>
      <c r="I803" s="42"/>
      <c r="J803" s="42"/>
    </row>
    <row r="804" spans="5:10" ht="13.5" thickBot="1">
      <c r="E804" s="42"/>
      <c r="F804" s="47"/>
      <c r="G804" s="46"/>
      <c r="H804" s="46"/>
      <c r="I804" s="46"/>
      <c r="J804" s="46"/>
    </row>
    <row r="805" spans="5:10" ht="13.5" thickBot="1">
      <c r="E805" s="46"/>
      <c r="F805" s="54"/>
      <c r="G805" s="42"/>
      <c r="H805" s="42"/>
      <c r="I805" s="42"/>
      <c r="J805" s="42"/>
    </row>
    <row r="806" spans="5:10" ht="13.5" thickBot="1">
      <c r="E806" s="42"/>
      <c r="F806" s="47"/>
      <c r="G806" s="46"/>
      <c r="H806" s="46"/>
      <c r="I806" s="46"/>
      <c r="J806" s="46"/>
    </row>
    <row r="807" spans="5:10" ht="13.5" thickBot="1">
      <c r="E807" s="46"/>
      <c r="F807" s="54"/>
      <c r="G807" s="42"/>
      <c r="H807" s="42"/>
      <c r="I807" s="42"/>
      <c r="J807" s="42"/>
    </row>
    <row r="808" spans="5:10" ht="13.5" thickBot="1">
      <c r="E808" s="42"/>
      <c r="F808" s="47"/>
      <c r="G808" s="46"/>
      <c r="H808" s="46"/>
      <c r="I808" s="46"/>
      <c r="J808" s="46"/>
    </row>
    <row r="809" spans="5:10" ht="13.5" thickBot="1">
      <c r="E809" s="46"/>
      <c r="F809" s="54"/>
      <c r="G809" s="42"/>
      <c r="H809" s="42"/>
      <c r="I809" s="42"/>
      <c r="J809" s="42"/>
    </row>
    <row r="810" spans="5:10" ht="13.5" thickBot="1">
      <c r="E810" s="42"/>
      <c r="F810" s="47"/>
      <c r="G810" s="46"/>
      <c r="H810" s="46"/>
      <c r="I810" s="46"/>
      <c r="J810" s="46"/>
    </row>
    <row r="811" spans="5:10" ht="13.5" thickBot="1">
      <c r="E811" s="46"/>
      <c r="F811" s="54"/>
      <c r="G811" s="42"/>
      <c r="H811" s="42"/>
      <c r="I811" s="42"/>
      <c r="J811" s="42"/>
    </row>
    <row r="812" spans="5:10" ht="13.5" thickBot="1">
      <c r="E812" s="42"/>
      <c r="F812" s="47"/>
      <c r="G812" s="46"/>
      <c r="H812" s="46"/>
      <c r="I812" s="46"/>
      <c r="J812" s="46"/>
    </row>
    <row r="813" spans="5:10" ht="13.5" thickBot="1">
      <c r="E813" s="46"/>
      <c r="F813" s="54"/>
      <c r="G813" s="42"/>
      <c r="H813" s="42"/>
      <c r="I813" s="42"/>
      <c r="J813" s="42"/>
    </row>
    <row r="814" spans="5:10" ht="13.5" thickBot="1">
      <c r="E814" s="42"/>
      <c r="F814" s="47"/>
      <c r="G814" s="46"/>
      <c r="H814" s="46"/>
      <c r="I814" s="46"/>
      <c r="J814" s="46"/>
    </row>
    <row r="815" spans="5:10" ht="13.5" thickBot="1">
      <c r="E815" s="46"/>
      <c r="F815" s="54"/>
      <c r="G815" s="42"/>
      <c r="H815" s="42"/>
      <c r="I815" s="42"/>
      <c r="J815" s="42"/>
    </row>
    <row r="816" spans="5:10" ht="13.5" thickBot="1">
      <c r="E816" s="42"/>
      <c r="F816" s="47"/>
      <c r="G816" s="46"/>
      <c r="H816" s="46"/>
      <c r="I816" s="46"/>
      <c r="J816" s="46"/>
    </row>
    <row r="817" spans="5:10" ht="13.5" thickBot="1">
      <c r="E817" s="46"/>
      <c r="F817" s="54"/>
      <c r="G817" s="42"/>
      <c r="H817" s="42"/>
      <c r="I817" s="42"/>
      <c r="J817" s="42"/>
    </row>
    <row r="818" spans="5:10" ht="13.5" thickBot="1">
      <c r="E818" s="42"/>
      <c r="F818" s="47"/>
      <c r="G818" s="46"/>
      <c r="H818" s="46"/>
      <c r="I818" s="46"/>
      <c r="J818" s="46"/>
    </row>
    <row r="819" spans="5:10" ht="13.5" thickBot="1">
      <c r="E819" s="46"/>
      <c r="F819" s="54"/>
      <c r="G819" s="42"/>
      <c r="H819" s="42"/>
      <c r="I819" s="42"/>
      <c r="J819" s="42"/>
    </row>
    <row r="820" spans="5:10" ht="13.5" thickBot="1">
      <c r="E820" s="42"/>
      <c r="F820" s="47"/>
      <c r="G820" s="46"/>
      <c r="H820" s="46"/>
      <c r="I820" s="46"/>
      <c r="J820" s="46"/>
    </row>
    <row r="821" spans="5:10" ht="13.5" thickBot="1">
      <c r="E821" s="46"/>
      <c r="F821" s="54"/>
      <c r="G821" s="42"/>
      <c r="H821" s="42"/>
      <c r="I821" s="42"/>
      <c r="J821" s="42"/>
    </row>
    <row r="822" spans="5:10" ht="13.5" thickBot="1">
      <c r="E822" s="42"/>
      <c r="F822" s="47"/>
      <c r="G822" s="46"/>
      <c r="H822" s="46"/>
      <c r="I822" s="46"/>
      <c r="J822" s="46"/>
    </row>
    <row r="823" spans="5:10" ht="13.5" thickBot="1">
      <c r="E823" s="46"/>
      <c r="F823" s="54"/>
      <c r="G823" s="42"/>
      <c r="H823" s="42"/>
      <c r="I823" s="42"/>
      <c r="J823" s="42"/>
    </row>
    <row r="824" spans="5:10" ht="13.5" thickBot="1">
      <c r="E824" s="42"/>
      <c r="F824" s="47"/>
      <c r="G824" s="46"/>
      <c r="H824" s="46"/>
      <c r="I824" s="46"/>
      <c r="J824" s="46"/>
    </row>
    <row r="825" spans="5:10" ht="13.5" thickBot="1">
      <c r="E825" s="46"/>
      <c r="F825" s="54"/>
      <c r="G825" s="42"/>
      <c r="H825" s="42"/>
      <c r="I825" s="42"/>
      <c r="J825" s="42"/>
    </row>
    <row r="826" spans="5:10" ht="13.5" thickBot="1">
      <c r="E826" s="42"/>
      <c r="F826" s="47"/>
      <c r="G826" s="46"/>
      <c r="H826" s="46"/>
      <c r="I826" s="46"/>
      <c r="J826" s="46"/>
    </row>
    <row r="827" spans="5:10" ht="13.5" thickBot="1">
      <c r="E827" s="46"/>
      <c r="F827" s="54"/>
      <c r="G827" s="42"/>
      <c r="H827" s="42"/>
      <c r="I827" s="42"/>
      <c r="J827" s="42"/>
    </row>
    <row r="828" spans="5:10" ht="13.5" thickBot="1">
      <c r="E828" s="42"/>
      <c r="F828" s="47"/>
      <c r="G828" s="46"/>
      <c r="H828" s="46"/>
      <c r="I828" s="46"/>
      <c r="J828" s="46"/>
    </row>
    <row r="829" spans="5:10" ht="13.5" thickBot="1">
      <c r="E829" s="46"/>
      <c r="F829" s="54"/>
      <c r="G829" s="42"/>
      <c r="H829" s="42"/>
      <c r="I829" s="42"/>
      <c r="J829" s="42"/>
    </row>
    <row r="830" spans="5:10" ht="13.5" thickBot="1">
      <c r="E830" s="42"/>
      <c r="F830" s="47"/>
      <c r="G830" s="46"/>
      <c r="H830" s="46"/>
      <c r="I830" s="46"/>
      <c r="J830" s="46"/>
    </row>
    <row r="831" spans="5:10" ht="13.5" thickBot="1">
      <c r="E831" s="46"/>
      <c r="F831" s="54"/>
      <c r="G831" s="42"/>
      <c r="H831" s="42"/>
      <c r="I831" s="42"/>
      <c r="J831" s="42"/>
    </row>
    <row r="832" spans="5:10" ht="13.5" thickBot="1">
      <c r="E832" s="42"/>
      <c r="F832" s="47"/>
      <c r="G832" s="46"/>
      <c r="H832" s="46"/>
      <c r="I832" s="46"/>
      <c r="J832" s="46"/>
    </row>
    <row r="833" spans="5:10" ht="13.5" thickBot="1">
      <c r="E833" s="46"/>
      <c r="F833" s="54"/>
      <c r="G833" s="42"/>
      <c r="H833" s="42"/>
      <c r="I833" s="42"/>
      <c r="J833" s="42"/>
    </row>
    <row r="834" spans="5:10" ht="13.5" thickBot="1">
      <c r="E834" s="42"/>
      <c r="F834" s="47"/>
      <c r="G834" s="46"/>
      <c r="H834" s="46"/>
      <c r="I834" s="46"/>
      <c r="J834" s="46"/>
    </row>
    <row r="835" spans="5:10" ht="13.5" thickBot="1">
      <c r="E835" s="46"/>
      <c r="F835" s="54"/>
      <c r="G835" s="42"/>
      <c r="H835" s="42"/>
      <c r="I835" s="42"/>
      <c r="J835" s="42"/>
    </row>
    <row r="836" spans="5:10" ht="13.5" thickBot="1">
      <c r="E836" s="42"/>
      <c r="F836" s="47"/>
      <c r="G836" s="46"/>
      <c r="H836" s="46"/>
      <c r="I836" s="46"/>
      <c r="J836" s="46"/>
    </row>
    <row r="837" spans="5:10" ht="13.5" thickBot="1">
      <c r="E837" s="46"/>
      <c r="F837" s="54"/>
      <c r="G837" s="42"/>
      <c r="H837" s="42"/>
      <c r="I837" s="42"/>
      <c r="J837" s="42"/>
    </row>
    <row r="838" spans="5:10" ht="13.5" thickBot="1">
      <c r="E838" s="42"/>
      <c r="F838" s="47"/>
      <c r="G838" s="46"/>
      <c r="H838" s="46"/>
      <c r="I838" s="46"/>
      <c r="J838" s="46"/>
    </row>
    <row r="839" spans="5:10" ht="13.5" thickBot="1">
      <c r="E839" s="46"/>
      <c r="F839" s="54"/>
      <c r="G839" s="42"/>
      <c r="H839" s="42"/>
      <c r="I839" s="42"/>
      <c r="J839" s="42"/>
    </row>
    <row r="840" spans="5:10" ht="13.5" thickBot="1">
      <c r="E840" s="42"/>
      <c r="F840" s="47"/>
      <c r="G840" s="46"/>
      <c r="H840" s="46"/>
      <c r="I840" s="46"/>
      <c r="J840" s="46"/>
    </row>
    <row r="841" spans="5:10" ht="13.5" thickBot="1">
      <c r="E841" s="46"/>
      <c r="F841" s="54"/>
      <c r="G841" s="42"/>
      <c r="H841" s="42"/>
      <c r="I841" s="42"/>
      <c r="J841" s="42"/>
    </row>
    <row r="842" spans="5:10" ht="13.5" thickBot="1">
      <c r="E842" s="42"/>
      <c r="F842" s="47"/>
      <c r="G842" s="46"/>
      <c r="H842" s="46"/>
      <c r="I842" s="46"/>
      <c r="J842" s="46"/>
    </row>
    <row r="843" spans="5:10" ht="13.5" thickBot="1">
      <c r="E843" s="46"/>
      <c r="F843" s="54"/>
      <c r="G843" s="42"/>
      <c r="H843" s="42"/>
      <c r="I843" s="42"/>
      <c r="J843" s="42"/>
    </row>
    <row r="844" spans="5:10" ht="13.5" thickBot="1">
      <c r="E844" s="42"/>
      <c r="F844" s="47"/>
      <c r="G844" s="46"/>
      <c r="H844" s="46"/>
      <c r="I844" s="46"/>
      <c r="J844" s="46"/>
    </row>
    <row r="845" spans="5:10" ht="13.5" thickBot="1">
      <c r="E845" s="46"/>
      <c r="F845" s="54"/>
      <c r="G845" s="42"/>
      <c r="H845" s="42"/>
      <c r="I845" s="42"/>
      <c r="J845" s="42"/>
    </row>
    <row r="846" spans="5:10" ht="13.5" thickBot="1">
      <c r="E846" s="42"/>
      <c r="F846" s="47"/>
      <c r="G846" s="46"/>
      <c r="H846" s="46"/>
      <c r="I846" s="46"/>
      <c r="J846" s="46"/>
    </row>
    <row r="847" spans="5:10" ht="13.5" thickBot="1">
      <c r="E847" s="46"/>
      <c r="F847" s="54"/>
      <c r="G847" s="42"/>
      <c r="H847" s="42"/>
      <c r="I847" s="42"/>
      <c r="J847" s="42"/>
    </row>
    <row r="848" spans="5:10" ht="13.5" thickBot="1">
      <c r="E848" s="42"/>
      <c r="F848" s="47"/>
      <c r="G848" s="46"/>
      <c r="H848" s="46"/>
      <c r="I848" s="46"/>
      <c r="J848" s="46"/>
    </row>
    <row r="849" spans="5:10" ht="13.5" thickBot="1">
      <c r="E849" s="46"/>
      <c r="F849" s="54"/>
      <c r="G849" s="42"/>
      <c r="H849" s="42"/>
      <c r="I849" s="42"/>
      <c r="J849" s="42"/>
    </row>
    <row r="850" spans="5:10" ht="13.5" thickBot="1">
      <c r="E850" s="42"/>
      <c r="F850" s="47"/>
      <c r="G850" s="46"/>
      <c r="H850" s="46"/>
      <c r="I850" s="46"/>
      <c r="J850" s="46"/>
    </row>
    <row r="851" spans="5:10" ht="13.5" thickBot="1">
      <c r="E851" s="46"/>
      <c r="F851" s="54"/>
      <c r="G851" s="42"/>
      <c r="H851" s="42"/>
      <c r="I851" s="42"/>
      <c r="J851" s="42"/>
    </row>
    <row r="852" spans="5:10" ht="13.5" thickBot="1">
      <c r="E852" s="42"/>
      <c r="F852" s="47"/>
      <c r="G852" s="46"/>
      <c r="H852" s="46"/>
      <c r="I852" s="46"/>
      <c r="J852" s="46"/>
    </row>
    <row r="853" spans="5:10" ht="13.5" thickBot="1">
      <c r="E853" s="46"/>
      <c r="F853" s="54"/>
      <c r="G853" s="42"/>
      <c r="H853" s="42"/>
      <c r="I853" s="42"/>
      <c r="J853" s="42"/>
    </row>
    <row r="854" spans="5:10" ht="13.5" thickBot="1">
      <c r="E854" s="42"/>
      <c r="F854" s="47"/>
      <c r="G854" s="46"/>
      <c r="H854" s="46"/>
      <c r="I854" s="46"/>
      <c r="J854" s="46"/>
    </row>
    <row r="855" spans="5:10" ht="13.5" thickBot="1">
      <c r="E855" s="46"/>
      <c r="F855" s="54"/>
      <c r="G855" s="42"/>
      <c r="H855" s="42"/>
      <c r="I855" s="42"/>
      <c r="J855" s="42"/>
    </row>
    <row r="856" spans="5:10" ht="13.5" thickBot="1">
      <c r="E856" s="42"/>
      <c r="F856" s="47"/>
      <c r="G856" s="46"/>
      <c r="H856" s="46"/>
      <c r="I856" s="46"/>
      <c r="J856" s="46"/>
    </row>
    <row r="857" spans="5:10" ht="13.5" thickBot="1">
      <c r="E857" s="46"/>
      <c r="F857" s="54"/>
      <c r="G857" s="42"/>
      <c r="H857" s="42"/>
      <c r="I857" s="42"/>
      <c r="J857" s="42"/>
    </row>
    <row r="858" spans="5:10" ht="13.5" thickBot="1">
      <c r="E858" s="42"/>
      <c r="F858" s="47"/>
      <c r="G858" s="46"/>
      <c r="H858" s="46"/>
      <c r="I858" s="46"/>
      <c r="J858" s="46"/>
    </row>
    <row r="859" spans="5:10" ht="13.5" thickBot="1">
      <c r="E859" s="46"/>
      <c r="F859" s="54"/>
      <c r="G859" s="42"/>
      <c r="H859" s="42"/>
      <c r="I859" s="42"/>
      <c r="J859" s="42"/>
    </row>
    <row r="860" spans="5:10" ht="13.5" thickBot="1">
      <c r="E860" s="42"/>
      <c r="F860" s="47"/>
      <c r="G860" s="46"/>
      <c r="H860" s="46"/>
      <c r="I860" s="46"/>
      <c r="J860" s="46"/>
    </row>
    <row r="861" spans="5:10" ht="13.5" thickBot="1">
      <c r="E861" s="46"/>
      <c r="F861" s="54"/>
      <c r="G861" s="42"/>
      <c r="H861" s="42"/>
      <c r="I861" s="42"/>
      <c r="J861" s="42"/>
    </row>
    <row r="862" spans="5:10" ht="13.5" thickBot="1">
      <c r="E862" s="42"/>
      <c r="F862" s="47"/>
      <c r="G862" s="46"/>
      <c r="H862" s="46"/>
      <c r="I862" s="46"/>
      <c r="J862" s="46"/>
    </row>
    <row r="863" spans="5:10" ht="13.5" thickBot="1">
      <c r="E863" s="46"/>
      <c r="F863" s="54"/>
      <c r="G863" s="42"/>
      <c r="H863" s="42"/>
      <c r="I863" s="42"/>
      <c r="J863" s="42"/>
    </row>
    <row r="864" spans="5:10" ht="13.5" thickBot="1">
      <c r="E864" s="42"/>
      <c r="F864" s="47"/>
      <c r="G864" s="46"/>
      <c r="H864" s="46"/>
      <c r="I864" s="46"/>
      <c r="J864" s="46"/>
    </row>
    <row r="865" spans="5:10" ht="13.5" thickBot="1">
      <c r="E865" s="46"/>
      <c r="F865" s="54"/>
      <c r="G865" s="42"/>
      <c r="H865" s="42"/>
      <c r="I865" s="42"/>
      <c r="J865" s="42"/>
    </row>
    <row r="866" spans="5:10" ht="13.5" thickBot="1">
      <c r="E866" s="42"/>
      <c r="F866" s="47"/>
      <c r="G866" s="46"/>
      <c r="H866" s="46"/>
      <c r="I866" s="46"/>
      <c r="J866" s="46"/>
    </row>
    <row r="867" spans="5:10" ht="13.5" thickBot="1">
      <c r="E867" s="46"/>
      <c r="F867" s="54"/>
      <c r="G867" s="42"/>
      <c r="H867" s="42"/>
      <c r="I867" s="42"/>
      <c r="J867" s="42"/>
    </row>
    <row r="868" spans="5:10" ht="13.5" thickBot="1">
      <c r="E868" s="42"/>
      <c r="F868" s="47"/>
      <c r="G868" s="46"/>
      <c r="H868" s="46"/>
      <c r="I868" s="46"/>
      <c r="J868" s="46"/>
    </row>
    <row r="869" spans="5:10" ht="13.5" thickBot="1">
      <c r="E869" s="46"/>
      <c r="F869" s="54"/>
      <c r="G869" s="42"/>
      <c r="H869" s="42"/>
      <c r="I869" s="42"/>
      <c r="J869" s="42"/>
    </row>
    <row r="870" spans="5:10" ht="13.5" thickBot="1">
      <c r="E870" s="42"/>
      <c r="F870" s="47"/>
      <c r="G870" s="46"/>
      <c r="H870" s="46"/>
      <c r="I870" s="46"/>
      <c r="J870" s="46"/>
    </row>
    <row r="871" spans="5:10" ht="13.5" thickBot="1">
      <c r="E871" s="46"/>
      <c r="F871" s="54"/>
      <c r="G871" s="42"/>
      <c r="H871" s="42"/>
      <c r="I871" s="42"/>
      <c r="J871" s="42"/>
    </row>
    <row r="872" spans="5:10" ht="13.5" thickBot="1">
      <c r="E872" s="42"/>
      <c r="F872" s="47"/>
      <c r="G872" s="46"/>
      <c r="H872" s="46"/>
      <c r="I872" s="46"/>
      <c r="J872" s="46"/>
    </row>
    <row r="873" spans="5:10" ht="13.5" thickBot="1">
      <c r="E873" s="46"/>
      <c r="F873" s="54"/>
      <c r="G873" s="42"/>
      <c r="H873" s="42"/>
      <c r="I873" s="42"/>
      <c r="J873" s="42"/>
    </row>
    <row r="874" spans="5:10" ht="13.5" thickBot="1">
      <c r="E874" s="42"/>
      <c r="F874" s="47"/>
      <c r="G874" s="46"/>
      <c r="H874" s="46"/>
      <c r="I874" s="46"/>
      <c r="J874" s="46"/>
    </row>
    <row r="875" spans="5:10" ht="13.5" thickBot="1">
      <c r="E875" s="46"/>
      <c r="F875" s="54"/>
      <c r="G875" s="42"/>
      <c r="H875" s="42"/>
      <c r="I875" s="42"/>
      <c r="J875" s="42"/>
    </row>
    <row r="876" spans="5:10" ht="13.5" thickBot="1">
      <c r="E876" s="42"/>
      <c r="F876" s="47"/>
      <c r="G876" s="46"/>
      <c r="H876" s="46"/>
      <c r="I876" s="46"/>
      <c r="J876" s="46"/>
    </row>
    <row r="877" spans="5:10" ht="13.5" thickBot="1">
      <c r="E877" s="46"/>
      <c r="F877" s="54"/>
      <c r="G877" s="42"/>
      <c r="H877" s="42"/>
      <c r="I877" s="42"/>
      <c r="J877" s="42"/>
    </row>
    <row r="878" spans="5:10" ht="13.5" thickBot="1">
      <c r="E878" s="42"/>
      <c r="F878" s="47"/>
      <c r="G878" s="46"/>
      <c r="H878" s="46"/>
      <c r="I878" s="46"/>
      <c r="J878" s="46"/>
    </row>
    <row r="879" spans="5:10" ht="13.5" thickBot="1">
      <c r="E879" s="46"/>
      <c r="F879" s="54"/>
      <c r="G879" s="42"/>
      <c r="H879" s="42"/>
      <c r="I879" s="42"/>
      <c r="J879" s="42"/>
    </row>
    <row r="880" spans="5:10" ht="13.5" thickBot="1">
      <c r="E880" s="42"/>
      <c r="F880" s="47"/>
      <c r="G880" s="46"/>
      <c r="H880" s="46"/>
      <c r="I880" s="46"/>
      <c r="J880" s="46"/>
    </row>
    <row r="881" spans="5:10" ht="13.5" thickBot="1">
      <c r="E881" s="46"/>
      <c r="F881" s="54"/>
      <c r="G881" s="42"/>
      <c r="H881" s="42"/>
      <c r="I881" s="42"/>
      <c r="J881" s="42"/>
    </row>
    <row r="882" spans="5:10" ht="13.5" thickBot="1">
      <c r="E882" s="42"/>
      <c r="F882" s="47"/>
      <c r="G882" s="46"/>
      <c r="H882" s="46"/>
      <c r="I882" s="46"/>
      <c r="J882" s="46"/>
    </row>
    <row r="883" spans="5:10" ht="13.5" thickBot="1">
      <c r="E883" s="46"/>
      <c r="F883" s="54"/>
      <c r="G883" s="42"/>
      <c r="H883" s="42"/>
      <c r="I883" s="42"/>
      <c r="J883" s="42"/>
    </row>
    <row r="884" spans="5:10" ht="13.5" thickBot="1">
      <c r="E884" s="42"/>
      <c r="F884" s="47"/>
      <c r="G884" s="46"/>
      <c r="H884" s="46"/>
      <c r="I884" s="46"/>
      <c r="J884" s="46"/>
    </row>
    <row r="885" spans="5:10" ht="13.5" thickBot="1">
      <c r="E885" s="46"/>
      <c r="F885" s="54"/>
      <c r="G885" s="42"/>
      <c r="H885" s="42"/>
      <c r="I885" s="42"/>
      <c r="J885" s="42"/>
    </row>
    <row r="886" spans="5:10" ht="13.5" thickBot="1">
      <c r="E886" s="42"/>
      <c r="F886" s="47"/>
      <c r="G886" s="46"/>
      <c r="H886" s="46"/>
      <c r="I886" s="46"/>
      <c r="J886" s="46"/>
    </row>
    <row r="887" spans="5:10" ht="13.5" thickBot="1">
      <c r="E887" s="46"/>
      <c r="F887" s="54"/>
      <c r="G887" s="42"/>
      <c r="H887" s="42"/>
      <c r="I887" s="42"/>
      <c r="J887" s="42"/>
    </row>
    <row r="888" spans="5:10" ht="13.5" thickBot="1">
      <c r="E888" s="42"/>
      <c r="F888" s="47"/>
      <c r="G888" s="46"/>
      <c r="H888" s="46"/>
      <c r="I888" s="46"/>
      <c r="J888" s="46"/>
    </row>
    <row r="889" spans="5:10" ht="13.5" thickBot="1">
      <c r="E889" s="46"/>
      <c r="F889" s="54"/>
      <c r="G889" s="42"/>
      <c r="H889" s="42"/>
      <c r="I889" s="42"/>
      <c r="J889" s="42"/>
    </row>
    <row r="890" spans="5:10" ht="13.5" thickBot="1">
      <c r="E890" s="42"/>
      <c r="F890" s="47"/>
      <c r="G890" s="46"/>
      <c r="H890" s="46"/>
      <c r="I890" s="46"/>
      <c r="J890" s="46"/>
    </row>
    <row r="891" spans="5:10" ht="13.5" thickBot="1">
      <c r="E891" s="46"/>
      <c r="F891" s="54"/>
      <c r="G891" s="42"/>
      <c r="H891" s="42"/>
      <c r="I891" s="42"/>
      <c r="J891" s="42"/>
    </row>
    <row r="892" spans="5:10" ht="13.5" thickBot="1">
      <c r="E892" s="42"/>
      <c r="F892" s="47"/>
      <c r="G892" s="46"/>
      <c r="H892" s="46"/>
      <c r="I892" s="46"/>
      <c r="J892" s="46"/>
    </row>
    <row r="893" spans="5:10" ht="13.5" thickBot="1">
      <c r="E893" s="46"/>
      <c r="F893" s="54"/>
      <c r="G893" s="42"/>
      <c r="H893" s="42"/>
      <c r="I893" s="42"/>
      <c r="J893" s="42"/>
    </row>
    <row r="894" spans="5:10" ht="13.5" thickBot="1">
      <c r="E894" s="42"/>
      <c r="F894" s="47"/>
      <c r="G894" s="46"/>
      <c r="H894" s="46"/>
      <c r="I894" s="46"/>
      <c r="J894" s="46"/>
    </row>
    <row r="895" spans="5:10" ht="13.5" thickBot="1">
      <c r="E895" s="46"/>
      <c r="F895" s="54"/>
      <c r="G895" s="42"/>
      <c r="H895" s="42"/>
      <c r="I895" s="42"/>
      <c r="J895" s="42"/>
    </row>
    <row r="896" spans="5:10" ht="13.5" thickBot="1">
      <c r="E896" s="42"/>
      <c r="F896" s="47"/>
      <c r="G896" s="46"/>
      <c r="H896" s="46"/>
      <c r="I896" s="46"/>
      <c r="J896" s="46"/>
    </row>
    <row r="897" spans="5:10" ht="13.5" thickBot="1">
      <c r="E897" s="46"/>
      <c r="F897" s="54"/>
      <c r="G897" s="42"/>
      <c r="H897" s="42"/>
      <c r="I897" s="42"/>
      <c r="J897" s="42"/>
    </row>
    <row r="898" spans="5:10" ht="13.5" thickBot="1">
      <c r="E898" s="42"/>
      <c r="F898" s="47"/>
      <c r="G898" s="46"/>
      <c r="H898" s="46"/>
      <c r="I898" s="46"/>
      <c r="J898" s="46"/>
    </row>
    <row r="899" spans="5:10" ht="13.5" thickBot="1">
      <c r="E899" s="46"/>
      <c r="F899" s="54"/>
      <c r="G899" s="42"/>
      <c r="H899" s="42"/>
      <c r="I899" s="42"/>
      <c r="J899" s="42"/>
    </row>
    <row r="900" spans="5:10" ht="13.5" thickBot="1">
      <c r="E900" s="42"/>
      <c r="F900" s="47"/>
      <c r="G900" s="46"/>
      <c r="H900" s="46"/>
      <c r="I900" s="46"/>
      <c r="J900" s="46"/>
    </row>
    <row r="901" spans="5:10" ht="13.5" thickBot="1">
      <c r="E901" s="46"/>
      <c r="F901" s="54"/>
      <c r="G901" s="42"/>
      <c r="H901" s="42"/>
      <c r="I901" s="42"/>
      <c r="J901" s="42"/>
    </row>
    <row r="902" spans="5:10" ht="13.5" thickBot="1">
      <c r="E902" s="42"/>
      <c r="F902" s="47"/>
      <c r="G902" s="46"/>
      <c r="H902" s="46"/>
      <c r="I902" s="46"/>
      <c r="J902" s="46"/>
    </row>
    <row r="903" spans="5:10" ht="13.5" thickBot="1">
      <c r="E903" s="46"/>
      <c r="F903" s="54"/>
      <c r="G903" s="42"/>
      <c r="H903" s="42"/>
      <c r="I903" s="42"/>
      <c r="J903" s="42"/>
    </row>
    <row r="904" spans="5:10" ht="13.5" thickBot="1">
      <c r="E904" s="42"/>
      <c r="F904" s="47"/>
      <c r="G904" s="46"/>
      <c r="H904" s="46"/>
      <c r="I904" s="46"/>
      <c r="J904" s="46"/>
    </row>
    <row r="905" spans="5:10" ht="13.5" thickBot="1">
      <c r="E905" s="46"/>
      <c r="F905" s="54"/>
      <c r="G905" s="42"/>
      <c r="H905" s="42"/>
      <c r="I905" s="42"/>
      <c r="J905" s="42"/>
    </row>
    <row r="906" spans="5:10" ht="13.5" thickBot="1">
      <c r="E906" s="42"/>
      <c r="F906" s="47"/>
      <c r="G906" s="46"/>
      <c r="H906" s="46"/>
      <c r="I906" s="46"/>
      <c r="J906" s="46"/>
    </row>
    <row r="907" spans="5:10" ht="13.5" thickBot="1">
      <c r="E907" s="46"/>
      <c r="F907" s="54"/>
      <c r="G907" s="42"/>
      <c r="H907" s="42"/>
      <c r="I907" s="42"/>
      <c r="J907" s="42"/>
    </row>
    <row r="908" spans="5:10" ht="13.5" thickBot="1">
      <c r="E908" s="42"/>
      <c r="F908" s="47"/>
      <c r="G908" s="46"/>
      <c r="H908" s="46"/>
      <c r="I908" s="46"/>
      <c r="J908" s="46"/>
    </row>
    <row r="909" spans="5:10" ht="13.5" thickBot="1">
      <c r="E909" s="46"/>
      <c r="F909" s="54"/>
      <c r="G909" s="42"/>
      <c r="H909" s="42"/>
      <c r="I909" s="42"/>
      <c r="J909" s="42"/>
    </row>
    <row r="910" spans="5:10" ht="13.5" thickBot="1">
      <c r="E910" s="42"/>
      <c r="F910" s="47"/>
      <c r="G910" s="46"/>
      <c r="H910" s="46"/>
      <c r="I910" s="46"/>
      <c r="J910" s="46"/>
    </row>
    <row r="911" spans="5:10" ht="13.5" thickBot="1">
      <c r="E911" s="46"/>
      <c r="F911" s="54"/>
      <c r="G911" s="42"/>
      <c r="H911" s="42"/>
      <c r="I911" s="42"/>
      <c r="J911" s="42"/>
    </row>
    <row r="912" spans="5:10" ht="13.5" thickBot="1">
      <c r="E912" s="42"/>
      <c r="F912" s="47"/>
      <c r="G912" s="46"/>
      <c r="H912" s="46"/>
      <c r="I912" s="46"/>
      <c r="J912" s="46"/>
    </row>
    <row r="913" spans="5:10" ht="13.5" thickBot="1">
      <c r="E913" s="46"/>
      <c r="F913" s="54"/>
      <c r="G913" s="42"/>
      <c r="H913" s="42"/>
      <c r="I913" s="42"/>
      <c r="J913" s="42"/>
    </row>
    <row r="914" spans="5:10" ht="13.5" thickBot="1">
      <c r="E914" s="42"/>
      <c r="F914" s="47"/>
      <c r="G914" s="46"/>
      <c r="H914" s="46"/>
      <c r="I914" s="46"/>
      <c r="J914" s="46"/>
    </row>
    <row r="915" spans="5:10">
      <c r="E915" s="46"/>
      <c r="F915" s="54"/>
      <c r="G915" s="51"/>
      <c r="H915" s="51"/>
      <c r="I915" s="51"/>
      <c r="J915" s="51"/>
    </row>
    <row r="916" spans="5:10">
      <c r="E916" s="51"/>
      <c r="F916" s="55"/>
      <c r="G916" s="50"/>
      <c r="H916" s="50"/>
      <c r="I916" s="50"/>
      <c r="J916" s="50"/>
    </row>
    <row r="917" spans="5:10">
      <c r="E917" s="50"/>
    </row>
  </sheetData>
  <phoneticPr fontId="1" type="noConversion"/>
  <hyperlinks>
    <hyperlink ref="F17" r:id="rId1" display="http://www.bookofschool.com/school/controller/entityDetails?entityid=3434&amp;action=compare"/>
    <hyperlink ref="F7" r:id="rId2" display="http://www.bookofschool.com/school/controller/entityDetails?entityid=3438&amp;action=compare"/>
    <hyperlink ref="F8" r:id="rId3" display="http://www.bookofschool.com/school/controller/entityDetails?entityid=3422&amp;action=compare"/>
    <hyperlink ref="F10" r:id="rId4" display="http://www.bookofschool.com/school/controller/entityDetails?entityid=3431&amp;action=compare"/>
    <hyperlink ref="F9" r:id="rId5" display="http://www.bookofschool.com/school/controller/entityDetails?entityid=3424&amp;action=compare"/>
    <hyperlink ref="F16" r:id="rId6" display="http://www.bookofschool.com/school/controller/entityDetails?entityid=3426&amp;action=compare"/>
    <hyperlink ref="F12" r:id="rId7" display="http://www.bookofschool.com/school/controller/entityDetails?entityid=3428&amp;action=compare"/>
    <hyperlink ref="F4" r:id="rId8" display="http://www.bookofschool.com/school/controller/entityDetails?entityid=3419&amp;action=compare"/>
    <hyperlink ref="F2" r:id="rId9" display="http://www.bookofschool.com/school/controller/entityDetails?entityid=3430&amp;action=compare"/>
    <hyperlink ref="F3" r:id="rId10" display="http://www.bookofschool.com/school/controller/entityDetails?entityid=3423&amp;action=compare"/>
    <hyperlink ref="F13" r:id="rId11" display="http://www.bookofschool.com/school/controller/entityDetails?entityid=3433&amp;action=compare"/>
    <hyperlink ref="F11" r:id="rId12" display="http://www.bookofschool.com/school/controller/entityDetails?entityid=3437&amp;action=compare"/>
    <hyperlink ref="F15" r:id="rId13" display="http://www.bookofschool.com/school/controller/entityDetails?entityid=3429&amp;action=compare"/>
    <hyperlink ref="F14" r:id="rId14" display="http://www.bookofschool.com/school/controller/entityDetails?entityid=3421&amp;action=compare"/>
    <hyperlink ref="F5" r:id="rId15" display="http://www.bookofschool.com/school/controller/entityDetails?entityid=3432&amp;action=compare"/>
    <hyperlink ref="F6" r:id="rId16" display="http://www.bookofschool.com/school/controller/entityDetails?entityid=3425&amp;action=compare"/>
    <hyperlink ref="F30" r:id="rId17" display="http://www.bookofschool.com/school/controller/entityDetails?entityid=3828&amp;action=compare"/>
    <hyperlink ref="F18" r:id="rId18" display="http://www.bookofschool.com/school/controller/entityDetails?entityid=3821&amp;action=compare"/>
    <hyperlink ref="F31" r:id="rId19" display="http://www.bookofschool.com/school/controller/entityDetails?entityid=3824&amp;action=compare"/>
    <hyperlink ref="F28" r:id="rId20" display="http://www.bookofschool.com/school/controller/entityDetails?entityid=3818&amp;action=compare"/>
    <hyperlink ref="F27" r:id="rId21" display="http://www.bookofschool.com/school/controller/entityDetails?entityid=3819&amp;action=compare"/>
    <hyperlink ref="F33" r:id="rId22" display="http://www.bookofschool.com/school/controller/entityDetails?entityid=3831&amp;action=compare"/>
    <hyperlink ref="F21" r:id="rId23" display="http://www.bookofschool.com/school/controller/entityDetails?entityid=3823&amp;action=compare"/>
    <hyperlink ref="F29" r:id="rId24" display="http://www.bookofschool.com/school/controller/entityDetails?entityid=3814&amp;action=compare"/>
    <hyperlink ref="F23" r:id="rId25" display="http://www.bookofschool.com/school/controller/entityDetails?entityid=3825&amp;action=compare"/>
    <hyperlink ref="F19" r:id="rId26" display="http://www.bookofschool.com/school/controller/entityDetails?entityid=3820&amp;action=compare"/>
    <hyperlink ref="F24" r:id="rId27" display="http://www.bookofschool.com/school/controller/entityDetails?entityid=3830&amp;action=compare"/>
    <hyperlink ref="F32" r:id="rId28" display="http://www.bookofschool.com/school/controller/entityDetails?entityid=3829&amp;action=compare"/>
    <hyperlink ref="F25" r:id="rId29" display="http://www.bookofschool.com/school/controller/entityDetails?entityid=3822&amp;action=compare"/>
    <hyperlink ref="F26" r:id="rId30" display="http://www.bookofschool.com/school/controller/entityDetails?entityid=3817&amp;action=compare"/>
    <hyperlink ref="F20" r:id="rId31" display="http://www.bookofschool.com/school/controller/entityDetails?entityid=3813&amp;action=compare"/>
    <hyperlink ref="F34" r:id="rId32" display="http://www.bookofschool.com/school/controller/entityDetails?entityid=3444&amp;action=compare"/>
    <hyperlink ref="F42" r:id="rId33" display="http://www.bookofschool.com/school/controller/entityDetails?entityid=3454&amp;action=compare"/>
    <hyperlink ref="F41" r:id="rId34" display="http://www.bookofschool.com/school/controller/entityDetails?entityid=3443&amp;action=compare"/>
    <hyperlink ref="F44" r:id="rId35" display="http://www.bookofschool.com/school/controller/entityDetails?entityid=3452&amp;action=compare"/>
    <hyperlink ref="F35" r:id="rId36" display="http://www.bookofschool.com/school/controller/entityDetails?entityid=3445&amp;action=compare"/>
    <hyperlink ref="F43" r:id="rId37" display="http://www.bookofschool.com/school/controller/entityDetails?entityid=3455&amp;action=compare"/>
    <hyperlink ref="F37" r:id="rId38" display="http://www.bookofschool.com/school/controller/entityDetails?entityid=3446&amp;action=compare"/>
    <hyperlink ref="F38" r:id="rId39" display="http://www.bookofschool.com/school/controller/entityDetails?entityid=3450&amp;action=compare"/>
    <hyperlink ref="F45" r:id="rId40" display="http://www.bookofschool.com/school/controller/entityDetails?entityid=3449&amp;action=compare"/>
    <hyperlink ref="F39" r:id="rId41" display="http://www.bookofschool.com/school/controller/entityDetails?entityid=3447&amp;action=compare"/>
    <hyperlink ref="F40" r:id="rId42" display="http://www.bookofschool.com/school/controller/entityDetails?entityid=3453&amp;action=compare"/>
    <hyperlink ref="F36" r:id="rId43" display="http://www.bookofschool.com/school/controller/entityDetails?entityid=3451&amp;action=compare"/>
    <hyperlink ref="F54" r:id="rId44" display="http://www.bookofschool.com/school/controller/entityDetails?entityid=3457&amp;action=compare"/>
    <hyperlink ref="F55" r:id="rId45" display="http://www.bookofschool.com/school/controller/entityDetails?entityid=3461&amp;action=compare"/>
    <hyperlink ref="F57" r:id="rId46" display="http://www.bookofschool.com/school/controller/entityDetails?entityid=3460&amp;action=compare"/>
    <hyperlink ref="F56" r:id="rId47" display="http://www.bookofschool.com/school/controller/entityDetails?entityid=3442&amp;action=compare"/>
    <hyperlink ref="F47" r:id="rId48" display="http://www.bookofschool.com/school/controller/entityDetails?entityid=3463&amp;action=compare"/>
    <hyperlink ref="F58" r:id="rId49" display="http://www.bookofschool.com/school/controller/entityDetails?entityid=3456&amp;action=compare"/>
    <hyperlink ref="F60" r:id="rId50" display="http://www.bookofschool.com/school/controller/entityDetails?entityid=3465&amp;action=compare"/>
    <hyperlink ref="F49" r:id="rId51" display="http://www.bookofschool.com/school/controller/entityDetails?entityid=3466&amp;action=compare"/>
    <hyperlink ref="F48" r:id="rId52" display="http://www.bookofschool.com/school/controller/entityDetails?entityid=3459&amp;action=compare"/>
    <hyperlink ref="F59" r:id="rId53" display="http://www.bookofschool.com/school/controller/entityDetails?entityid=3448&amp;action=compare"/>
    <hyperlink ref="F50" r:id="rId54" display="http://www.bookofschool.com/school/controller/entityDetails?entityid=3462&amp;action=compare"/>
    <hyperlink ref="F51" r:id="rId55" display="http://www.bookofschool.com/school/controller/entityDetails?entityid=3470&amp;action=compare"/>
    <hyperlink ref="F46" r:id="rId56" display="http://www.bookofschool.com/school/controller/entityDetails?entityid=3441&amp;action=compare"/>
    <hyperlink ref="F52" r:id="rId57" display="http://www.bookofschool.com/school/controller/entityDetails?entityid=3458&amp;action=compare"/>
    <hyperlink ref="F53" r:id="rId58" display="http://www.bookofschool.com/school/controller/entityDetails?entityid=3464&amp;action=compare"/>
    <hyperlink ref="F63" r:id="rId59" display="http://www.bookofschool.com/school/controller/entityDetails?entityid=3653&amp;action=compare"/>
    <hyperlink ref="F64" r:id="rId60" display="http://www.bookofschool.com/school/controller/entityDetails?entityid=3657&amp;action=compare"/>
    <hyperlink ref="F70" r:id="rId61" display="http://www.bookofschool.com/school/controller/entityDetails?entityid=3664&amp;action=compare"/>
    <hyperlink ref="F69" r:id="rId62" display="http://www.bookofschool.com/school/controller/entityDetails?entityid=3654&amp;action=compare"/>
    <hyperlink ref="F65" r:id="rId63" display="http://www.bookofschool.com/school/controller/entityDetails?entityid=3650&amp;action=compare"/>
    <hyperlink ref="F71" r:id="rId64" display="http://www.bookofschool.com/school/controller/entityDetails?entityid=3660&amp;action=compare"/>
    <hyperlink ref="F61" r:id="rId65" display="http://www.bookofschool.com/school/controller/entityDetails?entityid=3665&amp;action=compare"/>
    <hyperlink ref="F66" r:id="rId66" display="http://www.bookofschool.com/school/controller/entityDetails?entityid=3659&amp;action=compare"/>
    <hyperlink ref="F68" r:id="rId67" display="http://www.bookofschool.com/school/controller/entityDetails?entityid=3651&amp;action=compare"/>
    <hyperlink ref="F67" r:id="rId68" display="http://www.bookofschool.com/school/controller/entityDetails?entityid=3661&amp;action=compare"/>
    <hyperlink ref="F62" r:id="rId69" display="http://www.bookofschool.com/school/controller/entityDetails?entityid=3658&amp;action=compare"/>
    <hyperlink ref="F72" r:id="rId70" display="http://www.bookofschool.com/school/controller/entityDetails?entityid=3924&amp;action=compare"/>
    <hyperlink ref="F77" r:id="rId71" display="http://www.bookofschool.com/school/controller/entityDetails?entityid=3913&amp;action=compare"/>
    <hyperlink ref="F81" r:id="rId72" display="http://www.bookofschool.com/school/controller/entityDetails?entityid=3923&amp;action=compare"/>
    <hyperlink ref="F78" r:id="rId73" display="http://www.bookofschool.com/school/controller/entityDetails?entityid=3920&amp;action=compare"/>
    <hyperlink ref="F82" r:id="rId74" display="http://www.bookofschool.com/school/controller/entityDetails?entityid=3922&amp;action=compare"/>
    <hyperlink ref="F73" r:id="rId75" display="http://www.bookofschool.com/school/controller/entityDetails?entityid=3916&amp;action=compare"/>
    <hyperlink ref="F75" r:id="rId76" display="http://www.bookofschool.com/school/controller/entityDetails?entityid=3918&amp;action=compare"/>
    <hyperlink ref="F79" r:id="rId77" display="http://www.bookofschool.com/school/controller/entityDetails?entityid=3919&amp;action=compare"/>
    <hyperlink ref="F76" r:id="rId78" display="http://www.bookofschool.com/school/controller/entityDetails?entityid=3917&amp;action=compare"/>
    <hyperlink ref="F80" r:id="rId79" display="http://www.bookofschool.com/school/controller/entityDetails?entityid=3921&amp;action=compare"/>
    <hyperlink ref="F74" r:id="rId80" display="http://www.bookofschool.com/school/controller/entityDetails?entityid=3914&amp;action=compare"/>
    <hyperlink ref="F86" r:id="rId81" display="http://www.bookofschool.com/school/controller/entityDetails?entityid=3929&amp;action=compare"/>
    <hyperlink ref="F90" r:id="rId82" display="http://www.bookofschool.com/school/controller/entityDetails?entityid=3925&amp;action=compare"/>
    <hyperlink ref="F85" r:id="rId83" display="http://www.bookofschool.com/school/controller/entityDetails?entityid=3928&amp;action=compare"/>
    <hyperlink ref="F89" r:id="rId84" display="http://www.bookofschool.com/school/controller/entityDetails?entityid=3915&amp;action=compare"/>
    <hyperlink ref="F87" r:id="rId85" display="http://www.bookofschool.com/school/controller/entityDetails?entityid=3931&amp;action=compare"/>
    <hyperlink ref="F83" r:id="rId86" display="http://www.bookofschool.com/school/controller/entityDetails?entityid=3927&amp;action=compare"/>
    <hyperlink ref="F84" r:id="rId87" display="http://www.bookofschool.com/school/controller/entityDetails?entityid=3930&amp;action=compare"/>
    <hyperlink ref="F88" r:id="rId88" display="http://www.bookofschool.com/school/controller/entityDetails?entityid=3926&amp;action=compare"/>
    <hyperlink ref="F99" r:id="rId89" display="http://www.bookofschool.com/school/controller/entityDetails?entityid=3513&amp;action=compare"/>
    <hyperlink ref="F104" r:id="rId90" display="http://www.bookofschool.com/school/controller/entityDetails?entityid=6571&amp;action=compare"/>
    <hyperlink ref="F103" r:id="rId91" display="http://www.bookofschool.com/school/controller/entityDetails?entityid=3490&amp;action=compare"/>
    <hyperlink ref="F100" r:id="rId92" display="http://www.bookofschool.com/school/controller/entityDetails?entityid=3516&amp;action=compare"/>
    <hyperlink ref="F102" r:id="rId93" display="http://www.bookofschool.com/school/controller/entityDetails?entityid=3492&amp;action=compare"/>
    <hyperlink ref="F98" r:id="rId94" display="http://www.bookofschool.com/school/controller/entityDetails?entityid=3514&amp;action=compare"/>
    <hyperlink ref="F94" r:id="rId95" display="http://www.bookofschool.com/school/controller/entityDetails?entityid=3496&amp;action=compare"/>
    <hyperlink ref="F106" r:id="rId96" display="http://www.bookofschool.com/school/controller/entityDetails?entityid=3510&amp;action=compare"/>
    <hyperlink ref="F107" r:id="rId97" display="http://www.bookofschool.com/school/controller/entityDetails?entityid=6570&amp;action=compare"/>
    <hyperlink ref="F96" r:id="rId98" display="http://www.bookofschool.com/school/controller/entityDetails?entityid=3935&amp;action=compare"/>
    <hyperlink ref="F95" r:id="rId99" display="http://www.bookofschool.com/school/controller/entityDetails?entityid=3520&amp;action=compare"/>
    <hyperlink ref="F105" r:id="rId100" display="http://www.bookofschool.com/school/controller/entityDetails?entityid=3491&amp;action=compare"/>
    <hyperlink ref="F91" r:id="rId101" display="http://www.bookofschool.com/school/controller/entityDetails?entityid=3512&amp;action=compare"/>
    <hyperlink ref="F97" r:id="rId102" display="http://www.bookofschool.com/school/controller/entityDetails?entityid=3515&amp;action=compare"/>
    <hyperlink ref="F92" r:id="rId103" display="http://www.bookofschool.com/school/controller/entityDetails?entityid=3511&amp;action=compare"/>
    <hyperlink ref="F93" r:id="rId104" display="http://www.bookofschool.com/school/controller/entityDetails?entityid=3934&amp;action=compare"/>
    <hyperlink ref="F101" r:id="rId105" display="http://www.bookofschool.com/school/controller/entityDetails?entityid=3489&amp;action=compare"/>
    <hyperlink ref="F110" r:id="rId106" display="http://www.bookofschool.com/school/controller/entityDetails?entityid=3499&amp;action=compare"/>
    <hyperlink ref="F114" r:id="rId107" display="http://www.bookofschool.com/school/controller/entityDetails?entityid=3497&amp;action=compare"/>
    <hyperlink ref="F112" r:id="rId108" display="http://www.bookofschool.com/school/controller/entityDetails?entityid=3517&amp;action=compare"/>
    <hyperlink ref="F108" r:id="rId109" display="http://www.bookofschool.com/school/controller/entityDetails?entityid=3521&amp;action=compare"/>
    <hyperlink ref="F109" r:id="rId110" display="http://www.bookofschool.com/school/controller/entityDetails?entityid=3522&amp;action=compare"/>
    <hyperlink ref="F111" r:id="rId111" display="http://www.bookofschool.com/school/controller/entityDetails?entityid=3498&amp;action=compare"/>
    <hyperlink ref="F113" r:id="rId112" display="http://www.bookofschool.com/school/controller/entityDetails?entityid=3493&amp;action=compare"/>
    <hyperlink ref="F131" r:id="rId113" display="http://www.bookofschool.com/school/controller/entityDetails?entityid=3697&amp;action=compare"/>
    <hyperlink ref="F119" r:id="rId114" display="http://www.bookofschool.com/school/controller/entityDetails?entityid=3685&amp;action=compare"/>
    <hyperlink ref="F120" r:id="rId115" display="http://www.bookofschool.com/school/controller/entityDetails?entityid=3675&amp;action=compare"/>
    <hyperlink ref="F121" r:id="rId116" display="http://www.bookofschool.com/school/controller/entityDetails?entityid=3678&amp;action=compare"/>
    <hyperlink ref="F127" r:id="rId117" display="http://www.bookofschool.com/school/controller/entityDetails?entityid=3676&amp;action=compare"/>
    <hyperlink ref="F126" r:id="rId118" display="http://www.bookofschool.com/school/controller/entityDetails?entityid=3669&amp;action=compare"/>
    <hyperlink ref="F132" r:id="rId119" display="http://www.bookofschool.com/school/controller/entityDetails?entityid=3679&amp;action=compare"/>
    <hyperlink ref="F129" r:id="rId120" display="http://www.bookofschool.com/school/controller/entityDetails?entityid=3681&amp;action=compare"/>
    <hyperlink ref="F134" r:id="rId121" display="http://www.bookofschool.com/school/controller/entityDetails?entityid=3682&amp;action=compare"/>
    <hyperlink ref="F133" r:id="rId122" display="http://www.bookofschool.com/school/controller/entityDetails?entityid=3680&amp;action=compare"/>
    <hyperlink ref="F123" r:id="rId123" display="http://www.bookofschool.com/school/controller/entityDetails?entityid=3683&amp;action=compare"/>
    <hyperlink ref="F135" r:id="rId124" display="http://www.bookofschool.com/school/controller/entityDetails?entityid=3684&amp;action=compare"/>
    <hyperlink ref="F122" r:id="rId125" display="http://www.bookofschool.com/school/controller/entityDetails?entityid=3677&amp;action=compare"/>
    <hyperlink ref="F128" r:id="rId126" display="http://www.bookofschool.com/school/controller/entityDetails?entityid=3672&amp;action=compare"/>
    <hyperlink ref="F115" r:id="rId127" display="http://www.bookofschool.com/school/controller/entityDetails?entityid=3673&amp;action=compare"/>
    <hyperlink ref="F124" r:id="rId128" display="http://www.bookofschool.com/school/controller/entityDetails?entityid=3671&amp;action=compare"/>
    <hyperlink ref="F116" r:id="rId129" display="http://www.bookofschool.com/school/controller/entityDetails?entityid=3670&amp;action=compare"/>
    <hyperlink ref="F117" r:id="rId130" display="http://www.bookofschool.com/school/controller/entityDetails?entityid=3674&amp;action=compare"/>
    <hyperlink ref="F125" r:id="rId131" display="http://www.bookofschool.com/school/controller/entityDetails?entityid=3668&amp;action=compare"/>
    <hyperlink ref="F130" r:id="rId132" display="http://www.bookofschool.com/school/controller/entityDetails?entityid=3667&amp;action=compare"/>
    <hyperlink ref="F118" r:id="rId133" display="http://www.bookofschool.com/school/controller/entityDetails?entityid=3695&amp;action=compare"/>
    <hyperlink ref="F137" r:id="rId134" display="http://www.bookofschool.com/school/controller/entityDetails?entityid=3509&amp;action=compare"/>
    <hyperlink ref="F143" r:id="rId135" display="http://www.bookofschool.com/school/controller/entityDetails?entityid=3500&amp;action=compare"/>
    <hyperlink ref="F140" r:id="rId136" display="http://www.bookofschool.com/school/controller/entityDetails?entityid=3488&amp;action=compare"/>
    <hyperlink ref="F141" r:id="rId137" display="http://www.bookofschool.com/school/controller/entityDetails?entityid=3863&amp;action=compare"/>
    <hyperlink ref="F142" r:id="rId138" display="http://www.bookofschool.com/school/controller/entityDetails?entityid=3523&amp;action=compare"/>
    <hyperlink ref="F139" r:id="rId139" display="http://www.bookofschool.com/school/controller/entityDetails?entityid=3501&amp;action=compare"/>
    <hyperlink ref="F146" r:id="rId140" display="http://www.bookofschool.com/school/controller/entityDetails?entityid=3503&amp;action=compare"/>
    <hyperlink ref="F144" r:id="rId141" display="http://www.bookofschool.com/school/controller/entityDetails?entityid=3518&amp;action=compare"/>
    <hyperlink ref="F145" r:id="rId142" display="http://www.bookofschool.com/school/controller/entityDetails?entityid=3504&amp;action=compare"/>
    <hyperlink ref="F136" r:id="rId143" display="http://www.bookofschool.com/school/controller/entityDetails?entityid=3502&amp;action=compare"/>
    <hyperlink ref="F138" r:id="rId144" display="http://www.bookofschool.com/school/controller/entityDetails?entityid=3524&amp;action=compare"/>
    <hyperlink ref="F147" r:id="rId145" display="http://www.bookofschool.com/school/controller/entityDetails?entityid=3856&amp;action=compare"/>
    <hyperlink ref="F148" r:id="rId146" display="http://www.bookofschool.com/school/controller/entityDetails?entityid=3852&amp;action=compare"/>
    <hyperlink ref="F157" r:id="rId147" display="http://www.bookofschool.com/school/controller/entityDetails?entityid=3853&amp;action=compare"/>
    <hyperlink ref="F149" r:id="rId148" display="http://www.bookofschool.com/school/controller/entityDetails?entityid=3855&amp;action=compare"/>
    <hyperlink ref="F150" r:id="rId149" display="http://www.bookofschool.com/school/controller/entityDetails?entityid=3841&amp;action=compare"/>
    <hyperlink ref="F151" r:id="rId150" display="http://www.bookofschool.com/school/controller/entityDetails?entityid=3842&amp;action=compare"/>
    <hyperlink ref="F152" r:id="rId151" display="http://www.bookofschool.com/school/controller/entityDetails?entityid=3840&amp;action=compare"/>
    <hyperlink ref="F153" r:id="rId152" display="http://www.bookofschool.com/school/controller/entityDetails?entityid=3838&amp;action=compare"/>
    <hyperlink ref="F154" r:id="rId153" display="http://www.bookofschool.com/school/controller/entityDetails?entityid=3837&amp;action=compare"/>
    <hyperlink ref="F155" r:id="rId154" display="http://www.bookofschool.com/school/controller/entityDetails?entityid=3839&amp;action=compare"/>
    <hyperlink ref="F156" r:id="rId155" display="http://www.bookofschool.com/school/controller/entityDetails?entityid=3833&amp;action=compare"/>
    <hyperlink ref="F159" r:id="rId156" display="http://www.bookofschool.com/school/controller/entityDetails?entityid=3845&amp;action=compare"/>
    <hyperlink ref="F164" r:id="rId157" display="http://www.bookofschool.com/school/controller/entityDetails?entityid=3835&amp;action=compare"/>
    <hyperlink ref="F165" r:id="rId158" display="http://www.bookofschool.com/school/controller/entityDetails?entityid=3846&amp;action=compare"/>
    <hyperlink ref="F169" r:id="rId159" display="http://www.bookofschool.com/school/controller/entityDetails?entityid=3859&amp;action=compare"/>
    <hyperlink ref="F170" r:id="rId160" display="http://www.bookofschool.com/school/controller/entityDetails?entityid=3844&amp;action=compare"/>
    <hyperlink ref="F166" r:id="rId161" display="http://www.bookofschool.com/school/controller/entityDetails?entityid=3849&amp;action=compare"/>
    <hyperlink ref="F167" r:id="rId162" display="http://www.bookofschool.com/school/controller/entityDetails?entityid=3847&amp;action=compare"/>
    <hyperlink ref="F160" r:id="rId163" display="http://www.bookofschool.com/school/controller/entityDetails?entityid=3843&amp;action=compare"/>
    <hyperlink ref="F161" r:id="rId164" display="http://www.bookofschool.com/school/controller/entityDetails?entityid=3848&amp;action=compare"/>
    <hyperlink ref="F162" r:id="rId165" display="http://www.bookofschool.com/school/controller/entityDetails?entityid=3834&amp;action=compare"/>
    <hyperlink ref="F168" r:id="rId166" display="http://www.bookofschool.com/school/controller/entityDetails?entityid=3836&amp;action=compare"/>
    <hyperlink ref="F158" r:id="rId167" display="http://www.bookofschool.com/school/controller/entityDetails?entityid=3858&amp;action=compare"/>
    <hyperlink ref="F163" r:id="rId168" display="http://www.bookofschool.com/school/controller/entityDetails?entityid=3857&amp;action=compare"/>
    <hyperlink ref="F172" r:id="rId169" display="http://www.bookofschool.com/school/controller/entityDetails?entityid=3537&amp;action=compare"/>
    <hyperlink ref="F178" r:id="rId170" display="http://www.bookofschool.com/school/controller/entityDetails?entityid=3540&amp;action=compare"/>
    <hyperlink ref="F179" r:id="rId171" display="http://www.bookofschool.com/school/controller/entityDetails?entityid=3531&amp;action=compare"/>
    <hyperlink ref="F173" r:id="rId172" display="http://www.bookofschool.com/school/controller/entityDetails?entityid=3534&amp;action=compare"/>
    <hyperlink ref="F181" r:id="rId173" display="http://www.bookofschool.com/school/controller/entityDetails?entityid=3542&amp;action=compare"/>
    <hyperlink ref="F180" r:id="rId174" display="http://www.bookofschool.com/school/controller/entityDetails?entityid=3538&amp;action=compare"/>
    <hyperlink ref="F174" r:id="rId175" display="http://www.bookofschool.com/school/controller/entityDetails?entityid=3535&amp;action=compare"/>
    <hyperlink ref="F175" r:id="rId176" display="http://www.bookofschool.com/school/controller/entityDetails?entityid=3541&amp;action=compare"/>
    <hyperlink ref="F171" r:id="rId177" display="http://www.bookofschool.com/school/controller/entityDetails?entityid=3543&amp;action=compare"/>
    <hyperlink ref="F192" r:id="rId178" display="http://www.bookofschool.com/school/controller/entityDetails?entityid=3539&amp;action=compare"/>
    <hyperlink ref="F183" r:id="rId179" display="http://www.bookofschool.com/school/controller/entityDetails?entityid=3532&amp;action=compare"/>
    <hyperlink ref="F193" r:id="rId180" display="http://www.bookofschool.com/school/controller/entityDetails?entityid=3555&amp;action=compare"/>
    <hyperlink ref="F203" r:id="rId181" display="http://www.bookofschool.com/school/controller/entityDetails?entityid=3550&amp;action=compare"/>
    <hyperlink ref="F200" r:id="rId182" display="http://www.bookofschool.com/school/controller/entityDetails?entityid=3544&amp;action=compare"/>
    <hyperlink ref="F194" r:id="rId183" display="http://www.bookofschool.com/school/controller/entityDetails?entityid=3557&amp;action=compare"/>
    <hyperlink ref="F201" r:id="rId184" display="http://www.bookofschool.com/school/controller/entityDetails?entityid=3549&amp;action=compare"/>
    <hyperlink ref="F182" r:id="rId185" display="http://www.bookofschool.com/school/controller/entityDetails?entityid=3559&amp;action=compare"/>
    <hyperlink ref="F184" r:id="rId186" display="http://www.bookofschool.com/school/controller/entityDetails?entityid=3560&amp;action=compare"/>
    <hyperlink ref="F195" r:id="rId187" display="http://www.bookofschool.com/school/controller/entityDetails?entityid=3553&amp;action=compare"/>
    <hyperlink ref="F190" r:id="rId188" display="http://www.bookofschool.com/school/controller/entityDetails?entityid=3556&amp;action=compare"/>
    <hyperlink ref="F185" r:id="rId189" display="http://www.bookofschool.com/school/controller/entityDetails?entityid=3558&amp;action=compare"/>
    <hyperlink ref="F196" r:id="rId190" display="http://www.bookofschool.com/school/controller/entityDetails?entityid=3536&amp;action=compare"/>
    <hyperlink ref="F204" r:id="rId191" display="http://www.bookofschool.com/school/controller/entityDetails?entityid=3551&amp;action=compare"/>
    <hyperlink ref="F186" r:id="rId192" display="http://www.bookofschool.com/school/controller/entityDetails?entityid=3561&amp;action=compare"/>
    <hyperlink ref="F197" r:id="rId193" display="http://www.bookofschool.com/school/controller/entityDetails?entityid=3545&amp;action=compare"/>
    <hyperlink ref="F198" r:id="rId194" display="http://www.bookofschool.com/school/controller/entityDetails?entityid=3554&amp;action=compare"/>
    <hyperlink ref="F191" r:id="rId195" display="http://www.bookofschool.com/school/controller/entityDetails?entityid=3548&amp;action=compare"/>
    <hyperlink ref="F188" r:id="rId196" display="http://www.bookofschool.com/school/controller/entityDetails?entityid=3546&amp;action=compare"/>
    <hyperlink ref="F187" r:id="rId197" display="http://www.bookofschool.com/school/controller/entityDetails?entityid=3533&amp;action=compare"/>
    <hyperlink ref="F199" r:id="rId198" display="http://www.bookofschool.com/school/controller/entityDetails?entityid=3552&amp;action=compare"/>
    <hyperlink ref="F189" r:id="rId199" display="http://www.bookofschool.com/school/controller/entityDetails?entityid=3547&amp;action=compare"/>
    <hyperlink ref="F202" r:id="rId200" display="http://www.bookofschool.com/school/controller/entityDetails?entityid=3563&amp;action=compare"/>
    <hyperlink ref="F205" r:id="rId201" display="http://www.bookofschool.com/school/controller/entityDetails?entityid=3800&amp;action=compare"/>
    <hyperlink ref="F207" r:id="rId202" display="http://www.bookofschool.com/school/controller/entityDetails?entityid=3811&amp;action=compare"/>
    <hyperlink ref="F218" r:id="rId203" display="http://www.bookofschool.com/school/controller/entityDetails?entityid=3791&amp;action=compare"/>
    <hyperlink ref="F219" r:id="rId204" display="http://www.bookofschool.com/school/controller/entityDetails?entityid=3797&amp;action=compare"/>
    <hyperlink ref="F208" r:id="rId205" display="http://www.bookofschool.com/school/controller/entityDetails?entityid=3804&amp;action=compare"/>
    <hyperlink ref="F220" r:id="rId206" display="http://www.bookofschool.com/school/controller/entityDetails?entityid=3792&amp;action=compare"/>
    <hyperlink ref="F221" r:id="rId207" display="http://www.bookofschool.com/school/controller/entityDetails?entityid=3803&amp;action=compare"/>
    <hyperlink ref="F206" r:id="rId208" display="http://www.bookofschool.com/school/controller/entityDetails?entityid=3795&amp;action=compare"/>
    <hyperlink ref="F209" r:id="rId209" display="http://www.bookofschool.com/school/controller/entityDetails?entityid=3796&amp;action=compare"/>
    <hyperlink ref="F217" r:id="rId210" display="http://www.bookofschool.com/school/controller/entityDetails?entityid=3793&amp;action=compare"/>
    <hyperlink ref="F216" r:id="rId211" display="http://www.bookofschool.com/school/controller/entityDetails?entityid=3810&amp;action=compare"/>
    <hyperlink ref="F222" r:id="rId212" display="http://www.bookofschool.com/school/controller/entityDetails?entityid=3805&amp;action=compare"/>
    <hyperlink ref="F211" r:id="rId213" display="http://www.bookofschool.com/school/controller/entityDetails?entityid=3798&amp;action=compare"/>
    <hyperlink ref="F210" r:id="rId214" display="http://www.bookofschool.com/school/controller/entityDetails?entityid=3799&amp;action=compare"/>
    <hyperlink ref="F212" r:id="rId215" display="http://www.bookofschool.com/school/controller/entityDetails?entityid=3806&amp;action=compare"/>
    <hyperlink ref="F213" r:id="rId216" display="http://www.bookofschool.com/school/controller/entityDetails?entityid=3801&amp;action=compare"/>
    <hyperlink ref="F214" r:id="rId217" display="http://www.bookofschool.com/school/controller/entityDetails?entityid=3802&amp;action=compare"/>
    <hyperlink ref="F215" r:id="rId218" display="http://www.bookofschool.com/school/controller/entityDetails?entityid=3794&amp;action=compare"/>
    <hyperlink ref="F229" r:id="rId219" display="http://www.bookofschool.com/school/controller/entityDetails?entityid=3578&amp;action=compare"/>
    <hyperlink ref="F230" r:id="rId220" display="http://www.bookofschool.com/school/controller/entityDetails?entityid=3571&amp;action=compare"/>
    <hyperlink ref="F223" r:id="rId221" display="http://www.bookofschool.com/school/controller/entityDetails?entityid=3580&amp;action=compare"/>
    <hyperlink ref="F227" r:id="rId222" display="http://www.bookofschool.com/school/controller/entityDetails?entityid=3579&amp;action=compare"/>
    <hyperlink ref="F224" r:id="rId223" display="http://www.bookofschool.com/school/controller/entityDetails?entityid=3809&amp;action=compare"/>
    <hyperlink ref="F225" r:id="rId224" display="http://www.bookofschool.com/school/controller/entityDetails?entityid=3577&amp;action=compare"/>
    <hyperlink ref="F226" r:id="rId225" display="http://www.bookofschool.com/school/controller/entityDetails?entityid=3807&amp;action=compare"/>
    <hyperlink ref="F228" r:id="rId226" display="http://www.bookofschool.com/school/controller/entityDetails?entityid=3808&amp;action=compare"/>
    <hyperlink ref="F241" r:id="rId227" display="http://www.bookofschool.com/school/controller/entityDetails?entityid=3568&amp;action=compare"/>
    <hyperlink ref="F242" r:id="rId228" display="http://www.bookofschool.com/school/controller/entityDetails?entityid=3587&amp;action=compare"/>
    <hyperlink ref="F231" r:id="rId229" display="http://www.bookofschool.com/school/controller/entityDetails?entityid=3582&amp;action=compare"/>
    <hyperlink ref="F232" r:id="rId230" display="http://www.bookofschool.com/school/controller/entityDetails?entityid=3566&amp;action=compare"/>
    <hyperlink ref="F243" r:id="rId231" display="http://www.bookofschool.com/school/controller/entityDetails?entityid=3569&amp;action=compare"/>
    <hyperlink ref="F238" r:id="rId232" display="http://www.bookofschool.com/school/controller/entityDetails?entityid=3584&amp;action=compare"/>
    <hyperlink ref="F233" r:id="rId233" display="http://www.bookofschool.com/school/controller/entityDetails?entityid=3567&amp;action=compare"/>
    <hyperlink ref="F234" r:id="rId234" display="http://www.bookofschool.com/school/controller/entityDetails?entityid=3585&amp;action=compare"/>
    <hyperlink ref="F235" r:id="rId235" display="http://www.bookofschool.com/school/controller/entityDetails?entityid=3588&amp;action=compare"/>
    <hyperlink ref="F236" r:id="rId236" display="http://www.bookofschool.com/school/controller/entityDetails?entityid=3583&amp;action=compare"/>
    <hyperlink ref="F239" r:id="rId237" display="http://www.bookofschool.com/school/controller/entityDetails?entityid=3565&amp;action=compare"/>
    <hyperlink ref="F240" r:id="rId238" display="http://www.bookofschool.com/school/controller/entityDetails?entityid=3586&amp;action=compare"/>
    <hyperlink ref="F237" r:id="rId239" display="http://www.bookofschool.com/school/controller/entityDetails?entityid=3581&amp;action=compare"/>
    <hyperlink ref="F253" r:id="rId240" display="http://www.bookofschool.com/school/controller/entityDetails?entityid=3573&amp;action=compare"/>
    <hyperlink ref="F254" r:id="rId241" display="http://www.bookofschool.com/school/controller/entityDetails?entityid=3574&amp;action=compare"/>
    <hyperlink ref="F251" r:id="rId242" display="http://www.bookofschool.com/school/controller/entityDetails?entityid=3590&amp;action=compare"/>
    <hyperlink ref="F252" r:id="rId243" display="http://www.bookofschool.com/school/controller/entityDetails?entityid=3572&amp;action=compare"/>
    <hyperlink ref="F255" r:id="rId244" display="http://www.bookofschool.com/school/controller/entityDetails?entityid=3591&amp;action=compare"/>
    <hyperlink ref="F244" r:id="rId245" display="http://www.bookofschool.com/school/controller/entityDetails?entityid=3592&amp;action=compare"/>
    <hyperlink ref="F245" r:id="rId246" display="http://www.bookofschool.com/school/controller/entityDetails?entityid=3570&amp;action=compare"/>
    <hyperlink ref="F246" r:id="rId247" display="http://www.bookofschool.com/school/controller/entityDetails?entityid=3593&amp;action=compare"/>
    <hyperlink ref="F247" r:id="rId248" display="http://www.bookofschool.com/school/controller/entityDetails?entityid=3589&amp;action=compare"/>
    <hyperlink ref="F248" r:id="rId249" display="http://www.bookofschool.com/school/controller/entityDetails?entityid=3575&amp;action=compare"/>
    <hyperlink ref="F249" r:id="rId250" display="http://www.bookofschool.com/school/controller/entityDetails?entityid=3595&amp;action=compare"/>
    <hyperlink ref="F250" r:id="rId251" display="http://www.bookofschool.com/school/controller/entityDetails?entityid=3594&amp;action=compare"/>
    <hyperlink ref="F256" r:id="rId252" display="http://www.bookofschool.com/school/controller/entityDetails?entityid=3766&amp;action=compare"/>
    <hyperlink ref="F257" r:id="rId253" display="http://www.bookofschool.com/school/controller/entityDetails?entityid=3746&amp;action=compare"/>
    <hyperlink ref="F270" r:id="rId254" display="http://www.bookofschool.com/school/controller/entityDetails?entityid=3738&amp;action=compare"/>
    <hyperlink ref="F268" r:id="rId255" display="http://www.bookofschool.com/school/controller/entityDetails?entityid=3768&amp;action=compare"/>
    <hyperlink ref="F269" r:id="rId256" display="http://www.bookofschool.com/school/controller/entityDetails?entityid=3741&amp;action=compare"/>
    <hyperlink ref="F258" r:id="rId257" display="http://www.bookofschool.com/school/controller/entityDetails?entityid=3745&amp;action=compare"/>
    <hyperlink ref="F259" r:id="rId258" display="http://www.bookofschool.com/school/controller/entityDetails?entityid=3740&amp;action=compare"/>
    <hyperlink ref="F273" r:id="rId259" display="http://www.bookofschool.com/school/controller/entityDetails?entityid=3749&amp;action=compare"/>
    <hyperlink ref="F274" r:id="rId260" display="http://www.bookofschool.com/school/controller/entityDetails?entityid=3751&amp;action=compare"/>
    <hyperlink ref="F267" r:id="rId261" display="http://www.bookofschool.com/school/controller/entityDetails?entityid=3767&amp;action=compare"/>
    <hyperlink ref="F271" r:id="rId262" display="http://www.bookofschool.com/school/controller/entityDetails?entityid=3743&amp;action=compare"/>
    <hyperlink ref="F260" r:id="rId263" display="http://www.bookofschool.com/school/controller/entityDetails?entityid=3744&amp;action=compare"/>
    <hyperlink ref="F261" r:id="rId264" display="http://www.bookofschool.com/school/controller/entityDetails?entityid=3754&amp;action=compare"/>
    <hyperlink ref="F262" r:id="rId265" display="http://www.bookofschool.com/school/controller/entityDetails?entityid=3739&amp;action=compare"/>
    <hyperlink ref="F263" r:id="rId266" display="http://www.bookofschool.com/school/controller/entityDetails?entityid=3747&amp;action=compare"/>
    <hyperlink ref="F272" r:id="rId267" display="http://www.bookofschool.com/school/controller/entityDetails?entityid=3753&amp;action=compare"/>
    <hyperlink ref="F264" r:id="rId268" display="http://www.bookofschool.com/school/controller/entityDetails?entityid=3755&amp;action=compare"/>
    <hyperlink ref="F265" r:id="rId269" display="http://www.bookofschool.com/school/controller/entityDetails?entityid=3752&amp;action=compare"/>
    <hyperlink ref="F266" r:id="rId270" display="http://www.bookofschool.com/school/controller/entityDetails?entityid=3748&amp;action=compare"/>
    <hyperlink ref="F276" r:id="rId271" display="http://www.bookofschool.com/school/controller/entityDetails?entityid=3750&amp;action=compare"/>
    <hyperlink ref="F285" r:id="rId272" display="http://www.bookofschool.com/school/controller/entityDetails?entityid=3761&amp;action=compare"/>
    <hyperlink ref="F289" r:id="rId273" display="http://www.bookofschool.com/school/controller/entityDetails?entityid=3770&amp;action=compare"/>
    <hyperlink ref="F277" r:id="rId274" display="http://www.bookofschool.com/school/controller/entityDetails?entityid=3772&amp;action=compare"/>
    <hyperlink ref="F278" r:id="rId275" display="http://www.bookofschool.com/school/controller/entityDetails?entityid=3763&amp;action=compare"/>
    <hyperlink ref="F286" r:id="rId276" display="http://www.bookofschool.com/school/controller/entityDetails?entityid=3757&amp;action=compare"/>
    <hyperlink ref="F279" r:id="rId277" display="http://www.bookofschool.com/school/controller/entityDetails?entityid=3756&amp;action=compare"/>
    <hyperlink ref="F288" r:id="rId278" display="http://www.bookofschool.com/school/controller/entityDetails?entityid=3769&amp;action=compare"/>
    <hyperlink ref="F287" r:id="rId279" display="http://www.bookofschool.com/school/controller/entityDetails?entityid=3762&amp;action=compare"/>
    <hyperlink ref="F281" r:id="rId280" display="http://www.bookofschool.com/school/controller/entityDetails?entityid=3758&amp;action=compare"/>
    <hyperlink ref="F282" r:id="rId281" display="http://www.bookofschool.com/school/controller/entityDetails?entityid=3759&amp;action=compare"/>
    <hyperlink ref="F275" r:id="rId282" display="http://www.bookofschool.com/school/controller/entityDetails?entityid=3771&amp;action=compare"/>
    <hyperlink ref="F280" r:id="rId283" display="http://www.bookofschool.com/school/controller/entityDetails?entityid=3764&amp;action=compare"/>
    <hyperlink ref="F283" r:id="rId284" display="http://www.bookofschool.com/school/controller/entityDetails?entityid=3760&amp;action=compare"/>
    <hyperlink ref="F284" r:id="rId285" display="http://www.bookofschool.com/school/controller/entityDetails?entityid=3765&amp;action=compare"/>
    <hyperlink ref="F292" r:id="rId286" display="http://www.bookofschool.com/school/controller/entityDetails?entityid=3867&amp;action=compare"/>
    <hyperlink ref="F293" r:id="rId287" display="http://www.bookofschool.com/school/controller/entityDetails?entityid=3888&amp;action=compare"/>
    <hyperlink ref="F295" r:id="rId288" display="http://www.bookofschool.com/school/controller/entityDetails?entityid=3900&amp;action=compare"/>
    <hyperlink ref="F294" r:id="rId289" display="http://www.bookofschool.com/school/controller/entityDetails?entityid=3887&amp;action=compare"/>
    <hyperlink ref="F296" r:id="rId290" display="http://www.bookofschool.com/school/controller/entityDetails?entityid=3881&amp;action=compare"/>
    <hyperlink ref="F298" r:id="rId291" display="http://www.bookofschool.com/school/controller/entityDetails?entityid=3875&amp;action=compare"/>
    <hyperlink ref="F297" r:id="rId292" display="http://www.bookofschool.com/school/controller/entityDetails?entityid=3876&amp;action=compare"/>
    <hyperlink ref="F300" r:id="rId293" display="http://www.bookofschool.com/school/controller/entityDetails?entityid=3873&amp;action=compare"/>
    <hyperlink ref="F299" r:id="rId294" display="http://www.bookofschool.com/school/controller/entityDetails?entityid=3882&amp;action=compare"/>
    <hyperlink ref="F302" r:id="rId295" display="http://www.bookofschool.com/school/controller/entityDetails?entityid=3883&amp;action=compare"/>
    <hyperlink ref="F301" r:id="rId296" display="http://www.bookofschool.com/school/controller/entityDetails?entityid=3901&amp;action=compare"/>
    <hyperlink ref="F303" r:id="rId297" display="http://www.bookofschool.com/school/controller/entityDetails?entityid=3874&amp;action=compare"/>
    <hyperlink ref="F308" r:id="rId298" display="http://www.bookofschool.com/school/controller/entityDetails?entityid=3904&amp;action=compare"/>
    <hyperlink ref="F304" r:id="rId299" display="http://www.bookofschool.com/school/controller/entityDetails?entityid=3889&amp;action=compare"/>
    <hyperlink ref="F305" r:id="rId300" display="http://www.bookofschool.com/school/controller/entityDetails?entityid=3877&amp;action=compare"/>
    <hyperlink ref="F307" r:id="rId301" display="http://www.bookofschool.com/school/controller/entityDetails?entityid=3879&amp;action=compare"/>
    <hyperlink ref="F306" r:id="rId302" display="http://www.bookofschool.com/school/controller/entityDetails?entityid=3902&amp;action=compare"/>
    <hyperlink ref="F291" r:id="rId303" display="http://www.bookofschool.com/school/controller/entityDetails?entityid=3878&amp;action=compare"/>
    <hyperlink ref="F290" r:id="rId304" display="http://www.bookofschool.com/school/controller/entityDetails?entityid=3865&amp;action=compare"/>
    <hyperlink ref="F310" r:id="rId305" display="http://www.bookofschool.com/school/controller/entityDetails?entityid=3899&amp;action=compare"/>
    <hyperlink ref="F309" r:id="rId306" display="http://www.bookofschool.com/school/controller/entityDetails?entityid=3886&amp;action=compare"/>
    <hyperlink ref="F311" r:id="rId307" display="http://www.bookofschool.com/school/controller/entityDetails?entityid=3880&amp;action=compare"/>
    <hyperlink ref="F312" r:id="rId308" display="http://www.bookofschool.com/school/controller/entityDetails?entityid=3884&amp;action=compare"/>
    <hyperlink ref="F313" r:id="rId309" display="http://www.bookofschool.com/school/controller/entityDetails?entityid=3885&amp;action=compare"/>
    <hyperlink ref="F322" r:id="rId310" display="http://www.bookofschool.com/school/controller/entityDetails?entityid=3911&amp;action=compare"/>
    <hyperlink ref="F318" r:id="rId311" display="http://www.bookofschool.com/school/controller/entityDetails?entityid=3891&amp;action=compare"/>
    <hyperlink ref="F320" r:id="rId312" display="http://www.bookofschool.com/school/controller/entityDetails?entityid=3905&amp;action=compare"/>
    <hyperlink ref="F319" r:id="rId313" display="http://www.bookofschool.com/school/controller/entityDetails?entityid=3869&amp;action=compare"/>
    <hyperlink ref="F323" r:id="rId314" display="http://www.bookofschool.com/school/controller/entityDetails?entityid=3868&amp;action=compare"/>
    <hyperlink ref="F315" r:id="rId315" display="http://www.bookofschool.com/school/controller/entityDetails?entityid=3890&amp;action=compare"/>
    <hyperlink ref="F321" r:id="rId316" display="http://www.bookofschool.com/school/controller/entityDetails?entityid=3892&amp;action=compare"/>
    <hyperlink ref="F316" r:id="rId317" display="http://www.bookofschool.com/school/controller/entityDetails?entityid=3866&amp;action=compare"/>
    <hyperlink ref="F317" r:id="rId318" display="http://www.bookofschool.com/school/controller/entityDetails?entityid=3906&amp;action=compare"/>
    <hyperlink ref="F332" r:id="rId319" display="http://www.bookofschool.com/school/controller/entityDetails?entityid=3903&amp;action=compare"/>
    <hyperlink ref="F331" r:id="rId320" display="http://www.bookofschool.com/school/controller/entityDetails?entityid=3870&amp;action=compare"/>
    <hyperlink ref="F333" r:id="rId321" display="http://www.bookofschool.com/school/controller/entityDetails?entityid=3897&amp;action=compare"/>
    <hyperlink ref="F324" r:id="rId322" display="http://www.bookofschool.com/school/controller/entityDetails?entityid=3894&amp;action=compare"/>
    <hyperlink ref="F335" r:id="rId323" display="http://www.bookofschool.com/school/controller/entityDetails?entityid=3893&amp;action=compare"/>
    <hyperlink ref="F327" r:id="rId324" display="http://www.bookofschool.com/school/controller/entityDetails?entityid=3864&amp;action=compare"/>
    <hyperlink ref="F328" r:id="rId325" display="http://www.bookofschool.com/school/controller/entityDetails?entityid=3908&amp;action=compare"/>
    <hyperlink ref="F334" r:id="rId326" display="http://www.bookofschool.com/school/controller/entityDetails?entityid=3907&amp;action=compare"/>
    <hyperlink ref="F329" r:id="rId327" display="http://www.bookofschool.com/school/controller/entityDetails?entityid=3871&amp;action=compare"/>
    <hyperlink ref="F330" r:id="rId328" display="http://www.bookofschool.com/school/controller/entityDetails?entityid=3895&amp;action=compare"/>
    <hyperlink ref="F325" r:id="rId329" display="http://www.bookofschool.com/school/controller/entityDetails?entityid=3909&amp;action=compare"/>
    <hyperlink ref="F326" r:id="rId330" display="http://www.bookofschool.com/school/controller/entityDetails?entityid=3896&amp;action=compare"/>
    <hyperlink ref="F339" r:id="rId331" display="http://www.bookofschool.com/school/controller/entityDetails?entityid=3601&amp;action=compare"/>
    <hyperlink ref="F341" r:id="rId332" display="http://www.bookofschool.com/school/controller/entityDetails?entityid=3602&amp;action=compare"/>
    <hyperlink ref="F340" r:id="rId333" display="http://www.bookofschool.com/school/controller/entityDetails?entityid=3603&amp;action=compare"/>
    <hyperlink ref="F344" r:id="rId334" display="http://www.bookofschool.com/school/controller/entityDetails?entityid=3608&amp;action=compare"/>
    <hyperlink ref="F343" r:id="rId335" display="http://www.bookofschool.com/school/controller/entityDetails?entityid=3617&amp;action=compare"/>
    <hyperlink ref="F342" r:id="rId336" display="http://www.bookofschool.com/school/controller/entityDetails?entityid=3610&amp;action=compare"/>
    <hyperlink ref="F347" r:id="rId337" display="http://www.bookofschool.com/school/controller/entityDetails?entityid=3596&amp;action=compare"/>
    <hyperlink ref="F346" r:id="rId338" display="http://www.bookofschool.com/school/controller/entityDetails?entityid=3618&amp;action=compare"/>
    <hyperlink ref="F348" r:id="rId339" display="http://www.bookofschool.com/school/controller/entityDetails?entityid=3611&amp;action=compare"/>
    <hyperlink ref="F336" r:id="rId340" display="http://www.bookofschool.com/school/controller/entityDetails?entityid=3597&amp;action=compare"/>
    <hyperlink ref="F345" r:id="rId341" display="http://www.bookofschool.com/school/controller/entityDetails?entityid=3612&amp;action=compare"/>
    <hyperlink ref="F337" r:id="rId342" display="http://www.bookofschool.com/school/controller/entityDetails?entityid=3609&amp;action=compare"/>
    <hyperlink ref="F349" r:id="rId343" display="http://www.bookofschool.com/school/controller/entityDetails?entityid=3616&amp;action=compare"/>
    <hyperlink ref="F338" r:id="rId344" display="http://www.bookofschool.com/school/controller/entityDetails?entityid=3619&amp;action=compare"/>
    <hyperlink ref="F352" r:id="rId345" display="http://www.bookofschool.com/school/controller/entityDetails?entityid=3623&amp;action=compare"/>
    <hyperlink ref="F354" r:id="rId346" display="http://www.bookofschool.com/school/controller/entityDetails?entityid=3598&amp;action=compare"/>
    <hyperlink ref="F357" r:id="rId347" display="http://www.bookofschool.com/school/controller/entityDetails?entityid=3599&amp;action=compare"/>
    <hyperlink ref="F350" r:id="rId348" display="http://www.bookofschool.com/school/controller/entityDetails?entityid=3606&amp;action=compare"/>
    <hyperlink ref="F358" r:id="rId349" display="http://www.bookofschool.com/school/controller/entityDetails?entityid=3615&amp;action=compare"/>
    <hyperlink ref="F353" r:id="rId350" display="http://www.bookofschool.com/school/controller/entityDetails?entityid=3620&amp;action=compare"/>
    <hyperlink ref="F351" r:id="rId351" display="http://www.bookofschool.com/school/controller/entityDetails?entityid=3621&amp;action=compare"/>
    <hyperlink ref="F359" r:id="rId352" display="http://www.bookofschool.com/school/controller/entityDetails?entityid=3622&amp;action=compare"/>
    <hyperlink ref="F356" r:id="rId353" display="http://www.bookofschool.com/school/controller/entityDetails?entityid=3604&amp;action=compare"/>
    <hyperlink ref="F355" r:id="rId354" display="http://www.bookofschool.com/school/controller/entityDetails?entityid=3600&amp;action=compare"/>
    <hyperlink ref="F360" r:id="rId355" display="http://www.bookofschool.com/school/controller/entityDetails?entityid=3605&amp;action=compare"/>
    <hyperlink ref="F361" r:id="rId356" display="http://www.bookofschool.com/school/controller/entityDetails?entityid=3613&amp;action=compare"/>
    <hyperlink ref="F363" r:id="rId357" display="http://www.bookofschool.com/school/controller/entityDetails?entityid=3614&amp;action=compare"/>
    <hyperlink ref="F362" r:id="rId358" display="http://www.bookofschool.com/school/controller/entityDetails?entityid=3607&amp;action=compare"/>
    <hyperlink ref="F364" r:id="rId359" display="http://www.bookofschool.com/school/controller/entityDetails?entityid=3777&amp;action=compare"/>
    <hyperlink ref="F365" r:id="rId360" display="http://www.bookofschool.com/school/controller/entityDetails?entityid=3774&amp;action=compare"/>
    <hyperlink ref="F377" r:id="rId361" display="http://www.bookofschool.com/school/controller/entityDetails?entityid=3782&amp;action=compare"/>
    <hyperlink ref="F378" r:id="rId362" display="http://www.bookofschool.com/school/controller/entityDetails?entityid=3773&amp;action=compare"/>
    <hyperlink ref="F376" r:id="rId363" display="http://www.bookofschool.com/school/controller/entityDetails?entityid=3775&amp;action=compare"/>
    <hyperlink ref="F366" r:id="rId364" display="http://www.bookofschool.com/school/controller/entityDetails?entityid=3786&amp;action=compare"/>
    <hyperlink ref="F367" r:id="rId365" display="http://www.bookofschool.com/school/controller/entityDetails?entityid=3783&amp;action=compare"/>
    <hyperlink ref="F379" r:id="rId366" display="http://www.bookofschool.com/school/controller/entityDetails?entityid=3787&amp;action=compare"/>
    <hyperlink ref="F380" r:id="rId367" display="http://www.bookofschool.com/school/controller/entityDetails?entityid=3789&amp;action=compare"/>
    <hyperlink ref="F370" r:id="rId368" display="http://www.bookofschool.com/school/controller/entityDetails?entityid=3780&amp;action=compare"/>
    <hyperlink ref="F369" r:id="rId369" display="http://www.bookofschool.com/school/controller/entityDetails?entityid=3781&amp;action=compare"/>
    <hyperlink ref="F368" r:id="rId370" display="http://www.bookofschool.com/school/controller/entityDetails?entityid=3785&amp;action=compare"/>
    <hyperlink ref="F381" r:id="rId371" display="http://www.bookofschool.com/school/controller/entityDetails?entityid=3776&amp;action=compare"/>
    <hyperlink ref="F372" r:id="rId372" display="http://www.bookofschool.com/school/controller/entityDetails?entityid=3790&amp;action=compare"/>
    <hyperlink ref="F371" r:id="rId373" display="http://www.bookofschool.com/school/controller/entityDetails?entityid=3784&amp;action=compare"/>
    <hyperlink ref="F373" r:id="rId374" display="http://www.bookofschool.com/school/controller/entityDetails?entityid=3779&amp;action=compare"/>
    <hyperlink ref="F374" r:id="rId375" display="http://www.bookofschool.com/school/controller/entityDetails?entityid=3788&amp;action=compare"/>
    <hyperlink ref="F375" r:id="rId376" display="http://www.bookofschool.com/school/controller/entityDetails?entityid=3778&amp;action=compare"/>
    <hyperlink ref="F388" r:id="rId377" display="http://www.bookofschool.com/school/controller/entityDetails?entityid=3728&amp;action=compare"/>
    <hyperlink ref="F390" r:id="rId378" display="http://www.bookofschool.com/school/controller/entityDetails?entityid=3704&amp;action=compare"/>
    <hyperlink ref="F382" r:id="rId379" display="http://www.bookofschool.com/school/controller/entityDetails?entityid=3700&amp;action=compare"/>
    <hyperlink ref="F389" r:id="rId380" display="http://www.bookofschool.com/school/controller/entityDetails?entityid=3701&amp;action=compare"/>
    <hyperlink ref="F391" r:id="rId381" display="http://www.bookofschool.com/school/controller/entityDetails?entityid=3702&amp;action=compare"/>
    <hyperlink ref="F384" r:id="rId382" display="http://www.bookofschool.com/school/controller/entityDetails?entityid=3705&amp;action=compare"/>
    <hyperlink ref="F383" r:id="rId383" display="http://www.bookofschool.com/school/controller/entityDetails?entityid=3727&amp;action=compare"/>
    <hyperlink ref="F385" r:id="rId384" display="http://www.bookofschool.com/school/controller/entityDetails?entityid=3699&amp;action=compare"/>
    <hyperlink ref="F392" r:id="rId385" display="http://www.bookofschool.com/school/controller/entityDetails?entityid=3698&amp;action=compare"/>
    <hyperlink ref="F386" r:id="rId386" display="http://www.bookofschool.com/school/controller/entityDetails?entityid=3703&amp;action=compare"/>
    <hyperlink ref="F387" r:id="rId387" display="http://www.bookofschool.com/school/controller/entityDetails?entityid=3729&amp;action=compare"/>
    <hyperlink ref="F402" r:id="rId388" display="http://www.bookofschool.com/school/controller/entityDetails?entityid=3709&amp;action=compare"/>
    <hyperlink ref="F393" r:id="rId389" display="http://www.bookofschool.com/school/controller/entityDetails?entityid=3707&amp;action=compare"/>
    <hyperlink ref="F398" r:id="rId390" display="http://www.bookofschool.com/school/controller/entityDetails?entityid=3726&amp;action=compare"/>
    <hyperlink ref="F397" r:id="rId391" display="http://www.bookofschool.com/school/controller/entityDetails?entityid=3725&amp;action=compare"/>
    <hyperlink ref="F403" r:id="rId392" display="http://www.bookofschool.com/school/controller/entityDetails?entityid=3730&amp;action=compare"/>
    <hyperlink ref="F394" r:id="rId393" display="http://www.bookofschool.com/school/controller/entityDetails?entityid=3712&amp;action=compare"/>
    <hyperlink ref="F399" r:id="rId394" display="http://www.bookofschool.com/school/controller/entityDetails?entityid=3706&amp;action=compare"/>
    <hyperlink ref="F395" r:id="rId395" display="http://www.bookofschool.com/school/controller/entityDetails?entityid=3708&amp;action=compare"/>
    <hyperlink ref="F400" r:id="rId396" display="http://www.bookofschool.com/school/controller/entityDetails?entityid=3713&amp;action=compare"/>
    <hyperlink ref="F396" r:id="rId397" display="http://www.bookofschool.com/school/controller/entityDetails?entityid=3711&amp;action=compare"/>
    <hyperlink ref="F401" r:id="rId398" display="http://www.bookofschool.com/school/controller/entityDetails?entityid=3710&amp;action=compare"/>
    <hyperlink ref="F413" r:id="rId399" display="http://www.bookofschool.com/school/controller/entityDetails?entityid=3714&amp;action=compare"/>
    <hyperlink ref="F414" r:id="rId400" display="http://www.bookofschool.com/school/controller/entityDetails?entityid=3733&amp;action=compare"/>
    <hyperlink ref="F404" r:id="rId401" display="http://www.bookofschool.com/school/controller/entityDetails?entityid=3732&amp;action=compare"/>
    <hyperlink ref="F419" r:id="rId402" display="http://www.bookofschool.com/school/controller/entityDetails?entityid=3735&amp;action=compare"/>
    <hyperlink ref="F415" r:id="rId403" display="http://www.bookofschool.com/school/controller/entityDetails?entityid=3720&amp;action=compare"/>
    <hyperlink ref="F418" r:id="rId404" display="http://www.bookofschool.com/school/controller/entityDetails?entityid=3718&amp;action=compare"/>
    <hyperlink ref="F417" r:id="rId405" display="http://www.bookofschool.com/school/controller/entityDetails?entityid=3721&amp;action=compare"/>
    <hyperlink ref="F416" r:id="rId406" display="http://www.bookofschool.com/school/controller/entityDetails?entityid=3715&amp;action=compare"/>
    <hyperlink ref="F405" r:id="rId407" display="http://www.bookofschool.com/school/controller/entityDetails?entityid=3716&amp;action=compare"/>
    <hyperlink ref="F406" r:id="rId408" display="http://www.bookofschool.com/school/controller/entityDetails?entityid=3723&amp;action=compare"/>
    <hyperlink ref="F407" r:id="rId409" display="http://www.bookofschool.com/school/controller/entityDetails?entityid=3722&amp;action=compare"/>
    <hyperlink ref="F408" r:id="rId410" display="http://www.bookofschool.com/school/controller/entityDetails?entityid=3719&amp;action=compare"/>
    <hyperlink ref="F409" r:id="rId411" display="http://www.bookofschool.com/school/controller/entityDetails?entityid=3724&amp;action=compare"/>
    <hyperlink ref="F410" r:id="rId412" display="http://www.bookofschool.com/school/controller/entityDetails?entityid=3734&amp;action=compare"/>
    <hyperlink ref="F411" r:id="rId413" display="http://www.bookofschool.com/school/controller/entityDetails?entityid=3731&amp;action=compare"/>
    <hyperlink ref="F412" r:id="rId414" display="http://www.bookofschool.com/school/controller/entityDetails?entityid=3717&amp;action=compare"/>
    <hyperlink ref="F423" r:id="rId415" display="http://www.bookofschool.com/school/controller/entityDetails?entityid=3630&amp;action=compare"/>
    <hyperlink ref="F424" r:id="rId416" display="http://www.bookofschool.com/school/controller/entityDetails?entityid=3648&amp;action=compare"/>
    <hyperlink ref="F425" r:id="rId417" display="http://www.bookofschool.com/school/controller/entityDetails?entityid=3633&amp;action=compare"/>
    <hyperlink ref="F427" r:id="rId418" display="http://www.bookofschool.com/school/controller/entityDetails?entityid=3640&amp;action=compare"/>
    <hyperlink ref="F426" r:id="rId419" display="http://www.bookofschool.com/school/controller/entityDetails?entityid=3636&amp;action=compare"/>
    <hyperlink ref="F428" r:id="rId420" display="http://www.bookofschool.com/school/controller/entityDetails?entityid=3631&amp;action=compare"/>
    <hyperlink ref="F433" r:id="rId421" display="http://www.bookofschool.com/school/controller/entityDetails?entityid=3637&amp;action=compare"/>
    <hyperlink ref="F430" r:id="rId422" display="http://www.bookofschool.com/school/controller/entityDetails?entityid=3638&amp;action=compare"/>
    <hyperlink ref="F432" r:id="rId423" display="http://www.bookofschool.com/school/controller/entityDetails?entityid=3649&amp;action=compare"/>
    <hyperlink ref="F431" r:id="rId424" display="http://www.bookofschool.com/school/controller/entityDetails?entityid=3635&amp;action=compare"/>
    <hyperlink ref="F429" r:id="rId425" display="http://www.bookofschool.com/school/controller/entityDetails?entityid=3628&amp;action=compare"/>
    <hyperlink ref="F434" r:id="rId426" display="http://www.bookofschool.com/school/controller/entityDetails?entityid=3645&amp;action=compare"/>
    <hyperlink ref="F421" r:id="rId427" display="http://www.bookofschool.com/school/controller/entityDetails?entityid=3632&amp;action=compare"/>
    <hyperlink ref="F420" r:id="rId428" display="http://www.bookofschool.com/school/controller/entityDetails?entityid=3643&amp;action=compare"/>
    <hyperlink ref="F435" r:id="rId429" display="http://www.bookofschool.com/school/controller/entityDetails?entityid=3644&amp;action=compare"/>
    <hyperlink ref="F436" r:id="rId430" display="http://www.bookofschool.com/school/controller/entityDetails?entityid=3647&amp;action=compare"/>
    <hyperlink ref="F437" r:id="rId431" display="http://www.bookofschool.com/school/controller/entityDetails?entityid=3624&amp;action=compare"/>
    <hyperlink ref="F438" r:id="rId432" display="http://www.bookofschool.com/school/controller/entityDetails?entityid=3634&amp;action=compare"/>
    <hyperlink ref="F439" r:id="rId433" display="http://www.bookofschool.com/school/controller/entityDetails?entityid=3627&amp;action=compare"/>
    <hyperlink ref="F440" r:id="rId434" display="http://www.bookofschool.com/school/controller/entityDetails?entityid=3626&amp;action=compare"/>
    <hyperlink ref="F441" r:id="rId435" display="http://www.bookofschool.com/school/controller/entityDetails?entityid=3642&amp;action=compare"/>
    <hyperlink ref="F422" r:id="rId436" display="http://www.bookofschool.com/school/controller/entityDetails?entityid=3629&amp;action=compare"/>
    <hyperlink ref="F442" r:id="rId437" display="http://www.bookofschool.com/school/controller/entityDetails?entityid=3476&amp;action=compare"/>
    <hyperlink ref="F444" r:id="rId438" display="http://www.bookofschool.com/school/controller/entityDetails?entityid=3477&amp;action=compare"/>
    <hyperlink ref="F443" r:id="rId439" display="http://www.bookofschool.com/school/controller/entityDetails?entityid=3485&amp;action=compare"/>
    <hyperlink ref="F445" r:id="rId440" display="http://www.bookofschool.com/school/controller/entityDetails?entityid=3478&amp;action=compare"/>
    <hyperlink ref="F449" r:id="rId441" display="http://www.bookofschool.com/school/controller/entityDetails?entityid=3482&amp;action=compare"/>
    <hyperlink ref="F450" r:id="rId442" display="http://www.bookofschool.com/school/controller/entityDetails?entityid=3484&amp;action=compare"/>
    <hyperlink ref="F447" r:id="rId443" display="http://www.bookofschool.com/school/controller/entityDetails?entityid=3487&amp;action=compare"/>
    <hyperlink ref="F446" r:id="rId444" display="http://www.bookofschool.com/school/controller/entityDetails?entityid=3473&amp;action=compare"/>
    <hyperlink ref="F452" r:id="rId445" display="http://www.bookofschool.com/school/controller/entityDetails?entityid=3472&amp;action=compare"/>
    <hyperlink ref="F451" r:id="rId446" display="http://www.bookofschool.com/school/controller/entityDetails?entityid=3474&amp;action=compare"/>
    <hyperlink ref="F453" r:id="rId447" display="http://www.bookofschool.com/school/controller/entityDetails?entityid=3481&amp;action=compare"/>
    <hyperlink ref="F448" r:id="rId448" display="http://www.bookofschool.com/school/controller/entityDetails?entityid=3479&amp;action=compare"/>
    <hyperlink ref="F454" r:id="rId449" display="http://www.bookofschool.com/school/controller/entityDetails?entityid=3480&amp;action=compare"/>
    <hyperlink ref="F455" r:id="rId450" display="http://www.bookofschool.com/school/controller/entityDetails?entityid=3486&amp;action=compare"/>
    <hyperlink ref="F456" r:id="rId451" display="http://www.bookofschool.com/school/controller/entityDetails?entityid=3475&amp;action=compare"/>
    <hyperlink ref="F457" r:id="rId452" display="http://www.bookofschool.com/school/controller/entityDetails?entityid=3483&amp;action=compare"/>
  </hyperlinks>
  <pageMargins left="0.7" right="0.7" top="0.75" bottom="0.75" header="0.3" footer="0.3"/>
  <drawing r:id="rId4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自行Original</vt:lpstr>
      <vt:lpstr>統一original</vt:lpstr>
      <vt:lpstr>Sheet3</vt:lpstr>
      <vt:lpstr>Step</vt:lpstr>
      <vt:lpstr>final</vt:lpstr>
      <vt:lpstr>借位</vt:lpstr>
      <vt:lpstr>final (借位)</vt:lpstr>
      <vt:lpstr>exceptional</vt:lpstr>
      <vt:lpstr>Sheet7</vt:lpstr>
    </vt:vector>
  </TitlesOfParts>
  <Company>Hong Kong Monertary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 Wing, Anthea</dc:creator>
  <cp:lastModifiedBy>YIP Wing, Anthea</cp:lastModifiedBy>
  <dcterms:created xsi:type="dcterms:W3CDTF">2015-01-22T03:44:32Z</dcterms:created>
  <dcterms:modified xsi:type="dcterms:W3CDTF">2015-01-23T08:44:27Z</dcterms:modified>
</cp:coreProperties>
</file>