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Data Analyst\"/>
    </mc:Choice>
  </mc:AlternateContent>
  <bookViews>
    <workbookView xWindow="0" yWindow="0" windowWidth="10932" windowHeight="6804" activeTab="1"/>
  </bookViews>
  <sheets>
    <sheet name="Type 1" sheetId="1" r:id="rId1"/>
    <sheet name="Typ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2"/>
  <c r="C15" i="2"/>
  <c r="B15" i="2"/>
  <c r="C14" i="2"/>
  <c r="B14" i="2"/>
  <c r="C8" i="2"/>
  <c r="B8" i="2"/>
  <c r="O4" i="1"/>
  <c r="O3" i="1"/>
  <c r="N4" i="1"/>
  <c r="N3" i="1"/>
  <c r="M4" i="1"/>
  <c r="M3" i="1"/>
  <c r="I8" i="1"/>
  <c r="I7" i="1"/>
  <c r="I4" i="1"/>
  <c r="I3" i="1"/>
  <c r="L4" i="1"/>
  <c r="L3" i="1"/>
</calcChain>
</file>

<file path=xl/sharedStrings.xml><?xml version="1.0" encoding="utf-8"?>
<sst xmlns="http://schemas.openxmlformats.org/spreadsheetml/2006/main" count="49" uniqueCount="37">
  <si>
    <t>Accessory List</t>
  </si>
  <si>
    <t>Supplies List</t>
  </si>
  <si>
    <t>Accessory Price</t>
  </si>
  <si>
    <t>Animal</t>
  </si>
  <si>
    <t>Supplies Price</t>
  </si>
  <si>
    <t>Adoption Fee</t>
  </si>
  <si>
    <t>Supplies Frequency</t>
  </si>
  <si>
    <t>Collar(large)</t>
  </si>
  <si>
    <t>Large ID tag</t>
  </si>
  <si>
    <t>F&amp;W Bowl</t>
  </si>
  <si>
    <t>Leash</t>
  </si>
  <si>
    <t>Collar</t>
  </si>
  <si>
    <t>Small ID tag</t>
  </si>
  <si>
    <t>Dog Food</t>
  </si>
  <si>
    <t>Dog Treats</t>
  </si>
  <si>
    <t>Cat Food</t>
  </si>
  <si>
    <t>Kitty Litter</t>
  </si>
  <si>
    <t>Dog</t>
  </si>
  <si>
    <t>Cat</t>
  </si>
  <si>
    <t>Total Months</t>
  </si>
  <si>
    <t>Total</t>
  </si>
  <si>
    <t>Accessories</t>
  </si>
  <si>
    <t>Supplies</t>
  </si>
  <si>
    <t>Total Supplies Amount</t>
  </si>
  <si>
    <t>Fees</t>
  </si>
  <si>
    <t>Initial</t>
  </si>
  <si>
    <t>Purchase</t>
  </si>
  <si>
    <t>ID Tag</t>
  </si>
  <si>
    <t xml:space="preserve">Leash </t>
  </si>
  <si>
    <t>Monthly</t>
  </si>
  <si>
    <t xml:space="preserve">Food </t>
  </si>
  <si>
    <t>Treats</t>
  </si>
  <si>
    <t>Litter</t>
  </si>
  <si>
    <t>Sub Total</t>
  </si>
  <si>
    <t>Monthly Total</t>
  </si>
  <si>
    <t>Initial Total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</si>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</sst>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b/>
      <sz val="11"/>
      <color theme="0"/>
      <name val="Bookman Old Style"/>
      <family val="1"/>
    </font>
    <font>
      <sz val="11"/>
      <color theme="0"/>
      <name val="Bookman Old Style"/>
      <family val="1"/>
    </font>
    <font>
      <sz val="11"/>
      <color theme="1"/>
      <name val="Malgun Gothic"/>
      <family val="2"/>
    </font>
    <font>
      <b/>
      <sz val="11"/>
      <color theme="1"/>
      <name val="Malgun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FBFF"/>
        <bgColor indexed="64"/>
      </patternFill>
    </fill>
    <fill>
      <patternFill patternType="solid">
        <fgColor rgb="FFF3FD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164" fontId="2" fillId="8" borderId="3" xfId="1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2" fontId="2" fillId="8" borderId="3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164" fontId="3" fillId="9" borderId="6" xfId="1" applyNumberFormat="1" applyFont="1" applyFill="1" applyBorder="1" applyAlignment="1">
      <alignment horizontal="center" vertical="center"/>
    </xf>
    <xf numFmtId="164" fontId="3" fillId="9" borderId="5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164" fontId="3" fillId="9" borderId="8" xfId="1" applyNumberFormat="1" applyFont="1" applyFill="1" applyBorder="1" applyAlignment="1">
      <alignment horizontal="center" vertical="center"/>
    </xf>
    <xf numFmtId="164" fontId="3" fillId="9" borderId="7" xfId="0" applyNumberFormat="1" applyFont="1" applyFill="1" applyBorder="1" applyAlignment="1">
      <alignment horizontal="center" vertical="center"/>
    </xf>
    <xf numFmtId="2" fontId="3" fillId="9" borderId="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4" fontId="3" fillId="9" borderId="2" xfId="1" applyNumberFormat="1" applyFont="1" applyFill="1" applyBorder="1" applyAlignment="1">
      <alignment horizontal="center" vertical="center"/>
    </xf>
    <xf numFmtId="164" fontId="3" fillId="9" borderId="4" xfId="0" applyNumberFormat="1" applyFont="1" applyFill="1" applyBorder="1" applyAlignment="1">
      <alignment horizontal="center" vertical="center"/>
    </xf>
    <xf numFmtId="2" fontId="3" fillId="9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" fillId="0" borderId="0" xfId="0" applyFont="1"/>
    <xf numFmtId="0" fontId="6" fillId="4" borderId="0" xfId="0" applyFont="1" applyFill="1"/>
    <xf numFmtId="0" fontId="7" fillId="2" borderId="0" xfId="0" applyFont="1" applyFill="1"/>
    <xf numFmtId="0" fontId="6" fillId="2" borderId="0" xfId="0" applyFont="1" applyFill="1"/>
    <xf numFmtId="164" fontId="6" fillId="0" borderId="0" xfId="0" applyNumberFormat="1" applyFont="1"/>
    <xf numFmtId="164" fontId="6" fillId="4" borderId="0" xfId="0" applyNumberFormat="1" applyFont="1" applyFill="1"/>
    <xf numFmtId="0" fontId="7" fillId="4" borderId="0" xfId="0" applyFont="1" applyFill="1"/>
    <xf numFmtId="0" fontId="7" fillId="3" borderId="0" xfId="0" applyFont="1" applyFill="1"/>
    <xf numFmtId="164" fontId="6" fillId="3" borderId="0" xfId="0" applyNumberFormat="1" applyFont="1" applyFill="1"/>
    <xf numFmtId="164" fontId="6" fillId="2" borderId="0" xfId="0" applyNumberFormat="1" applyFont="1" applyFill="1"/>
    <xf numFmtId="164" fontId="7" fillId="7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3FDFF"/>
      <color rgb="FFE1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'Type 1'!$K$3</c:f>
              <c:strCache>
                <c:ptCount val="1"/>
                <c:pt idx="0">
                  <c:v>Dog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2.2388059701492491E-2"/>
                  <c:y val="-1.3568521031207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D79-430D-8D66-C1598DFEEBC1}"/>
                </c:ext>
              </c:extLst>
            </c:dLbl>
            <c:dLbl>
              <c:idx val="2"/>
              <c:layout>
                <c:manualLayout>
                  <c:x val="1.990049751243772E-2"/>
                  <c:y val="-1.3568521031207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D79-430D-8D66-C1598DFEEBC1}"/>
                </c:ext>
              </c:extLst>
            </c:dLbl>
            <c:dLbl>
              <c:idx val="3"/>
              <c:layout>
                <c:manualLayout>
                  <c:x val="3.2338308457711441E-2"/>
                  <c:y val="-4.5228403437358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D79-430D-8D66-C1598DFEE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1'!$L$2:$O$2</c:f>
              <c:strCache>
                <c:ptCount val="4"/>
                <c:pt idx="0">
                  <c:v>Accessories</c:v>
                </c:pt>
                <c:pt idx="1">
                  <c:v>Supplies</c:v>
                </c:pt>
                <c:pt idx="2">
                  <c:v>Fees</c:v>
                </c:pt>
                <c:pt idx="3">
                  <c:v>Total</c:v>
                </c:pt>
              </c:strCache>
            </c:strRef>
          </c:cat>
          <c:val>
            <c:numRef>
              <c:f>'Type 1'!$L$3:$O$3</c:f>
              <c:numCache>
                <c:formatCode>_-[$$-409]* #,##0.00_ ;_-[$$-409]* \-#,##0.00\ ;_-[$$-409]* "-"??_ ;_-@_ </c:formatCode>
                <c:ptCount val="4"/>
                <c:pt idx="0">
                  <c:v>18</c:v>
                </c:pt>
                <c:pt idx="1">
                  <c:v>576</c:v>
                </c:pt>
                <c:pt idx="2">
                  <c:v>90</c:v>
                </c:pt>
                <c:pt idx="3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9-430D-8D66-C1598DFEEBC1}"/>
            </c:ext>
          </c:extLst>
        </c:ser>
        <c:ser>
          <c:idx val="1"/>
          <c:order val="1"/>
          <c:tx>
            <c:strRef>
              <c:f>'Type 1'!$K$4</c:f>
              <c:strCache>
                <c:ptCount val="1"/>
                <c:pt idx="0">
                  <c:v>Cat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1.492537313432835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D79-430D-8D66-C1598DFEEBC1}"/>
                </c:ext>
              </c:extLst>
            </c:dLbl>
            <c:dLbl>
              <c:idx val="1"/>
              <c:layout>
                <c:manualLayout>
                  <c:x val="2.9850746268656716E-2"/>
                  <c:y val="-4.52284034373594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D79-430D-8D66-C1598DFEEBC1}"/>
                </c:ext>
              </c:extLst>
            </c:dLbl>
            <c:dLbl>
              <c:idx val="2"/>
              <c:layout>
                <c:manualLayout>
                  <c:x val="2.4875621890547265E-2"/>
                  <c:y val="4.52284034373570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D79-430D-8D66-C1598DFEEBC1}"/>
                </c:ext>
              </c:extLst>
            </c:dLbl>
            <c:dLbl>
              <c:idx val="3"/>
              <c:layout>
                <c:manualLayout>
                  <c:x val="3.23383084577114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D79-430D-8D66-C1598DFEE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1'!$L$2:$O$2</c:f>
              <c:strCache>
                <c:ptCount val="4"/>
                <c:pt idx="0">
                  <c:v>Accessories</c:v>
                </c:pt>
                <c:pt idx="1">
                  <c:v>Supplies</c:v>
                </c:pt>
                <c:pt idx="2">
                  <c:v>Fees</c:v>
                </c:pt>
                <c:pt idx="3">
                  <c:v>Total</c:v>
                </c:pt>
              </c:strCache>
            </c:strRef>
          </c:cat>
          <c:val>
            <c:numRef>
              <c:f>'Type 1'!$L$4:$O$4</c:f>
              <c:numCache>
                <c:formatCode>_-[$$-409]* #,##0.00_ ;_-[$$-409]* \-#,##0.00\ ;_-[$$-409]* "-"??_ ;_-@_ </c:formatCode>
                <c:ptCount val="4"/>
                <c:pt idx="0">
                  <c:v>15.5</c:v>
                </c:pt>
                <c:pt idx="1">
                  <c:v>72</c:v>
                </c:pt>
                <c:pt idx="2">
                  <c:v>50</c:v>
                </c:pt>
                <c:pt idx="3">
                  <c:v>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9-430D-8D66-C1598DFEEB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01710207"/>
        <c:axId val="1601719359"/>
        <c:axId val="0"/>
      </c:bar3DChart>
      <c:catAx>
        <c:axId val="160171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19359"/>
        <c:crosses val="autoZero"/>
        <c:auto val="1"/>
        <c:lblAlgn val="ctr"/>
        <c:lblOffset val="100"/>
        <c:noMultiLvlLbl val="0"/>
      </c:catAx>
      <c:valAx>
        <c:axId val="16017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Dog</a:t>
            </a:r>
            <a:r>
              <a:rPr lang="en-IN" baseline="0"/>
              <a:t> Vs 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'Type 2'!$B$1:$C$1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'Type 2'!$B$17:$C$17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E-4AFD-AFEF-0C2AE0D8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62661839"/>
        <c:axId val="1762650191"/>
      </c:barChart>
      <c:catAx>
        <c:axId val="17626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50191"/>
        <c:crosses val="autoZero"/>
        <c:auto val="1"/>
        <c:lblAlgn val="ctr"/>
        <c:lblOffset val="100"/>
        <c:noMultiLvlLbl val="0"/>
      </c:catAx>
      <c:valAx>
        <c:axId val="176265019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922020</xdr:colOff>
      <xdr:row>4</xdr:row>
      <xdr:rowOff>11430</xdr:rowOff>
    </xdr:from>
    <xdr:to>
      <xdr:col>15</xdr:col>
      <xdr:colOff>15240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11</xdr:col>
      <xdr:colOff>7620</xdr:colOff>
      <xdr:row>16</xdr:row>
      <xdr:rowOff>213360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"/>
  <sheetViews>
    <sheetView showGridLines="0" workbookViewId="0">
      <selection activeCell="I18" sqref="I18"/>
    </sheetView>
  </sheetViews>
  <sheetFormatPr defaultRowHeight="13.8" x14ac:dyDescent="0.3"/>
  <cols>
    <col min="1" max="1" width="11.77734375" style="7" customWidth="1"/>
    <col min="2" max="2" width="16" style="28" bestFit="1" customWidth="1"/>
    <col min="3" max="3" width="15.77734375" style="7" bestFit="1" customWidth="1"/>
    <col min="4" max="4" width="18.44140625" style="21" bestFit="1" customWidth="1"/>
    <col min="5" max="5" width="14.21875" style="7" bestFit="1" customWidth="1"/>
    <col min="6" max="6" width="16.77734375" style="21" bestFit="1" customWidth="1"/>
    <col min="7" max="7" width="21.109375" style="7" bestFit="1" customWidth="1"/>
    <col min="8" max="8" width="17.44140625" style="7" customWidth="1"/>
    <col min="9" max="9" width="24.77734375" style="29" bestFit="1" customWidth="1"/>
    <col min="10" max="10" width="13.6640625" style="29" customWidth="1"/>
    <col min="11" max="11" width="14.5546875" style="7" customWidth="1"/>
    <col min="12" max="12" width="16.77734375" style="21" customWidth="1"/>
    <col min="13" max="13" width="14.6640625" style="21" customWidth="1"/>
    <col min="14" max="14" width="13.77734375" style="7" customWidth="1"/>
    <col min="15" max="15" width="14.21875" style="7" customWidth="1"/>
    <col min="16" max="16384" width="8.88671875" style="7"/>
  </cols>
  <sheetData>
    <row r="2" spans="1:15" x14ac:dyDescent="0.3">
      <c r="A2" s="1" t="s">
        <v>3</v>
      </c>
      <c r="B2" s="2" t="s">
        <v>5</v>
      </c>
      <c r="C2" s="1" t="s">
        <v>0</v>
      </c>
      <c r="D2" s="3" t="s">
        <v>2</v>
      </c>
      <c r="E2" s="1" t="s">
        <v>1</v>
      </c>
      <c r="F2" s="3" t="s">
        <v>4</v>
      </c>
      <c r="G2" s="1" t="s">
        <v>6</v>
      </c>
      <c r="H2" s="4" t="s">
        <v>19</v>
      </c>
      <c r="I2" s="4" t="s">
        <v>23</v>
      </c>
      <c r="J2" s="5"/>
      <c r="K2" s="6"/>
      <c r="L2" s="3" t="s">
        <v>21</v>
      </c>
      <c r="M2" s="3" t="s">
        <v>22</v>
      </c>
      <c r="N2" s="1" t="s">
        <v>24</v>
      </c>
      <c r="O2" s="1" t="s">
        <v>20</v>
      </c>
    </row>
    <row r="3" spans="1:15" x14ac:dyDescent="0.3">
      <c r="A3" s="8" t="s">
        <v>17</v>
      </c>
      <c r="B3" s="9">
        <v>90</v>
      </c>
      <c r="C3" s="8" t="s">
        <v>7</v>
      </c>
      <c r="D3" s="10">
        <v>2.5</v>
      </c>
      <c r="E3" s="8" t="s">
        <v>13</v>
      </c>
      <c r="F3" s="10">
        <v>21</v>
      </c>
      <c r="G3" s="8">
        <v>2</v>
      </c>
      <c r="H3" s="11">
        <v>12</v>
      </c>
      <c r="I3" s="11">
        <f>F3*G3*H3</f>
        <v>504</v>
      </c>
      <c r="J3" s="12"/>
      <c r="K3" s="13" t="s">
        <v>17</v>
      </c>
      <c r="L3" s="14">
        <f>SUMIF(A3:A9, "=Dog",D3:D9)</f>
        <v>18</v>
      </c>
      <c r="M3" s="14">
        <f>SUMIF(A3:A9,"=Dog",I3:I9)</f>
        <v>576</v>
      </c>
      <c r="N3" s="14">
        <f>B3</f>
        <v>90</v>
      </c>
      <c r="O3" s="14">
        <f>SUM(L3:N3)</f>
        <v>684</v>
      </c>
    </row>
    <row r="4" spans="1:15" x14ac:dyDescent="0.3">
      <c r="A4" s="15" t="s">
        <v>17</v>
      </c>
      <c r="B4" s="16"/>
      <c r="C4" s="15" t="s">
        <v>8</v>
      </c>
      <c r="D4" s="17">
        <v>5.5</v>
      </c>
      <c r="E4" s="15" t="s">
        <v>14</v>
      </c>
      <c r="F4" s="17">
        <v>3</v>
      </c>
      <c r="G4" s="15">
        <v>2</v>
      </c>
      <c r="H4" s="18">
        <v>12</v>
      </c>
      <c r="I4" s="18">
        <f>F4*G4*H4</f>
        <v>72</v>
      </c>
      <c r="J4" s="12"/>
      <c r="K4" s="19" t="s">
        <v>18</v>
      </c>
      <c r="L4" s="20">
        <f>SUMIF(A4:A10, "=Dog",D4:D10)</f>
        <v>15.5</v>
      </c>
      <c r="M4" s="20">
        <f>SUMIF(A4:A10,"=Dog",I4:I10)</f>
        <v>72</v>
      </c>
      <c r="N4" s="20">
        <f>B7</f>
        <v>50</v>
      </c>
      <c r="O4" s="20">
        <f>SUM(L4:N4)</f>
        <v>137.5</v>
      </c>
    </row>
    <row r="5" spans="1:15" x14ac:dyDescent="0.3">
      <c r="A5" s="15" t="s">
        <v>17</v>
      </c>
      <c r="B5" s="16"/>
      <c r="C5" s="15" t="s">
        <v>9</v>
      </c>
      <c r="D5" s="17">
        <v>7</v>
      </c>
      <c r="E5" s="15"/>
      <c r="F5" s="17"/>
      <c r="G5" s="15"/>
      <c r="H5" s="18"/>
      <c r="I5" s="18"/>
      <c r="J5" s="12"/>
    </row>
    <row r="6" spans="1:15" x14ac:dyDescent="0.3">
      <c r="A6" s="15" t="s">
        <v>17</v>
      </c>
      <c r="B6" s="16"/>
      <c r="C6" s="15" t="s">
        <v>10</v>
      </c>
      <c r="D6" s="17">
        <v>3</v>
      </c>
      <c r="E6" s="15"/>
      <c r="F6" s="17"/>
      <c r="G6" s="15"/>
      <c r="H6" s="18"/>
      <c r="I6" s="18"/>
      <c r="J6" s="12"/>
    </row>
    <row r="7" spans="1:15" x14ac:dyDescent="0.3">
      <c r="A7" s="15" t="s">
        <v>18</v>
      </c>
      <c r="B7" s="16">
        <v>50</v>
      </c>
      <c r="C7" s="15" t="s">
        <v>11</v>
      </c>
      <c r="D7" s="17">
        <v>2</v>
      </c>
      <c r="E7" s="15" t="s">
        <v>15</v>
      </c>
      <c r="F7" s="17">
        <v>11</v>
      </c>
      <c r="G7" s="15">
        <v>2</v>
      </c>
      <c r="H7" s="18">
        <v>12</v>
      </c>
      <c r="I7" s="18">
        <f>F7*G7*H7</f>
        <v>264</v>
      </c>
      <c r="J7" s="12"/>
    </row>
    <row r="8" spans="1:15" x14ac:dyDescent="0.3">
      <c r="A8" s="15" t="s">
        <v>18</v>
      </c>
      <c r="B8" s="16"/>
      <c r="C8" s="15" t="s">
        <v>12</v>
      </c>
      <c r="D8" s="17">
        <v>4.5</v>
      </c>
      <c r="E8" s="15" t="s">
        <v>16</v>
      </c>
      <c r="F8" s="17">
        <v>8</v>
      </c>
      <c r="G8" s="15">
        <v>2</v>
      </c>
      <c r="H8" s="22">
        <v>12</v>
      </c>
      <c r="I8" s="22">
        <f>F8*G8*H8</f>
        <v>192</v>
      </c>
      <c r="J8" s="12"/>
    </row>
    <row r="9" spans="1:15" x14ac:dyDescent="0.3">
      <c r="A9" s="23" t="s">
        <v>18</v>
      </c>
      <c r="B9" s="24"/>
      <c r="C9" s="23" t="s">
        <v>9</v>
      </c>
      <c r="D9" s="25">
        <v>7</v>
      </c>
      <c r="E9" s="23"/>
      <c r="F9" s="25"/>
      <c r="G9" s="23"/>
      <c r="H9" s="26"/>
      <c r="I9" s="26"/>
      <c r="J9" s="12"/>
    </row>
    <row r="11" spans="1:15" x14ac:dyDescent="0.3">
      <c r="A11" s="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5" sqref="C15"/>
    </sheetView>
  </sheetViews>
  <sheetFormatPr defaultRowHeight="17.399999999999999" x14ac:dyDescent="0.4"/>
  <cols>
    <col min="1" max="1" width="14.5546875" style="30" bestFit="1" customWidth="1"/>
    <col min="2" max="2" width="13.109375" style="34" customWidth="1"/>
    <col min="3" max="3" width="14.21875" style="34" customWidth="1"/>
    <col min="4" max="16384" width="8.88671875" style="30"/>
  </cols>
  <sheetData>
    <row r="1" spans="1:3" x14ac:dyDescent="0.4">
      <c r="B1" s="40" t="s">
        <v>17</v>
      </c>
      <c r="C1" s="40" t="s">
        <v>18</v>
      </c>
    </row>
    <row r="2" spans="1:3" x14ac:dyDescent="0.4">
      <c r="A2" s="36" t="s">
        <v>25</v>
      </c>
      <c r="B2" s="35"/>
      <c r="C2" s="35"/>
    </row>
    <row r="3" spans="1:3" x14ac:dyDescent="0.4">
      <c r="A3" s="31" t="s">
        <v>26</v>
      </c>
      <c r="B3" s="35">
        <v>50</v>
      </c>
      <c r="C3" s="35">
        <v>90</v>
      </c>
    </row>
    <row r="4" spans="1:3" x14ac:dyDescent="0.4">
      <c r="A4" s="31" t="s">
        <v>11</v>
      </c>
      <c r="B4" s="35">
        <v>2.5</v>
      </c>
      <c r="C4" s="35">
        <v>2</v>
      </c>
    </row>
    <row r="5" spans="1:3" x14ac:dyDescent="0.4">
      <c r="A5" s="31" t="s">
        <v>27</v>
      </c>
      <c r="B5" s="35">
        <v>5.5</v>
      </c>
      <c r="C5" s="35">
        <v>4.5</v>
      </c>
    </row>
    <row r="6" spans="1:3" x14ac:dyDescent="0.4">
      <c r="A6" s="31" t="s">
        <v>9</v>
      </c>
      <c r="B6" s="35">
        <v>7</v>
      </c>
      <c r="C6" s="35">
        <v>7</v>
      </c>
    </row>
    <row r="7" spans="1:3" x14ac:dyDescent="0.4">
      <c r="A7" s="31" t="s">
        <v>28</v>
      </c>
      <c r="B7" s="35">
        <v>3</v>
      </c>
      <c r="C7" s="35">
        <v>0</v>
      </c>
    </row>
    <row r="8" spans="1:3" x14ac:dyDescent="0.4">
      <c r="A8" s="36" t="s">
        <v>35</v>
      </c>
      <c r="B8" s="35">
        <f>SUM(B3:B7)</f>
        <v>68</v>
      </c>
      <c r="C8" s="35">
        <f>SUM(C3:C7)</f>
        <v>103.5</v>
      </c>
    </row>
    <row r="10" spans="1:3" x14ac:dyDescent="0.4">
      <c r="A10" s="32" t="s">
        <v>29</v>
      </c>
      <c r="B10" s="39"/>
      <c r="C10" s="39"/>
    </row>
    <row r="11" spans="1:3" x14ac:dyDescent="0.4">
      <c r="A11" s="33" t="s">
        <v>30</v>
      </c>
      <c r="B11" s="39">
        <v>21</v>
      </c>
      <c r="C11" s="39">
        <v>11</v>
      </c>
    </row>
    <row r="12" spans="1:3" x14ac:dyDescent="0.4">
      <c r="A12" s="33" t="s">
        <v>31</v>
      </c>
      <c r="B12" s="39">
        <v>3</v>
      </c>
      <c r="C12" s="39">
        <v>0</v>
      </c>
    </row>
    <row r="13" spans="1:3" x14ac:dyDescent="0.4">
      <c r="A13" s="33" t="s">
        <v>32</v>
      </c>
      <c r="B13" s="39">
        <v>0</v>
      </c>
      <c r="C13" s="39">
        <v>8</v>
      </c>
    </row>
    <row r="14" spans="1:3" x14ac:dyDescent="0.4">
      <c r="A14" s="33" t="s">
        <v>33</v>
      </c>
      <c r="B14" s="39">
        <f>SUM(B11:B13)</f>
        <v>24</v>
      </c>
      <c r="C14" s="39">
        <f>SUM(C11:C13)</f>
        <v>19</v>
      </c>
    </row>
    <row r="15" spans="1:3" x14ac:dyDescent="0.4">
      <c r="A15" s="32" t="s">
        <v>34</v>
      </c>
      <c r="B15" s="39">
        <f>B14*2*12</f>
        <v>576</v>
      </c>
      <c r="C15" s="39">
        <f>C14*2*12</f>
        <v>456</v>
      </c>
    </row>
    <row r="17" spans="1:3" x14ac:dyDescent="0.4">
      <c r="A17" s="37" t="s">
        <v>36</v>
      </c>
      <c r="B17" s="38">
        <f>SUM(B8,B15)</f>
        <v>644</v>
      </c>
      <c r="C17" s="38">
        <f>SUM(C8,C15)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 1</vt:lpstr>
      <vt:lpstr>Type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2025-07-22T14:14:08Z</dcterms:created>
  <dcterms:modified xsi:type="dcterms:W3CDTF">2025-07-22T14:57:50Z</dcterms:modified>
</cp:coreProperties>
</file>