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shyt\Downloads\"/>
    </mc:Choice>
  </mc:AlternateContent>
  <xr:revisionPtr revIDLastSave="0" documentId="13_ncr:1_{86D1709D-D861-4B35-9650-12932B75287B}" xr6:coauthVersionLast="45" xr6:coauthVersionMax="47" xr10:uidLastSave="{00000000-0000-0000-0000-000000000000}"/>
  <bookViews>
    <workbookView xWindow="-120" yWindow="510" windowWidth="29040" windowHeight="15090" xr2:uid="{00000000-000D-0000-FFFF-FFFF00000000}"/>
  </bookViews>
  <sheets>
    <sheet name="Лист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R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B3" i="1"/>
  <c r="B4" i="1" s="1"/>
  <c r="B6" i="1" l="1"/>
  <c r="B7" i="1" s="1"/>
  <c r="C6" i="1"/>
  <c r="C7" i="1" s="1"/>
  <c r="C9" i="1" s="1"/>
  <c r="D6" i="1"/>
  <c r="D7" i="1" s="1"/>
  <c r="D9" i="1" s="1"/>
  <c r="E6" i="1"/>
  <c r="E7" i="1" s="1"/>
  <c r="E9" i="1" s="1"/>
  <c r="B5" i="1" l="1"/>
  <c r="E5" i="1"/>
  <c r="D5" i="1"/>
  <c r="B9" i="1"/>
  <c r="C5" i="1"/>
  <c r="D8" i="1" l="1"/>
</calcChain>
</file>

<file path=xl/sharedStrings.xml><?xml version="1.0" encoding="utf-8"?>
<sst xmlns="http://schemas.openxmlformats.org/spreadsheetml/2006/main" count="14" uniqueCount="14">
  <si>
    <t>/</t>
  </si>
  <si>
    <t>Количество нулей в октете</t>
  </si>
  <si>
    <t xml:space="preserve"> </t>
  </si>
  <si>
    <t>IP CALCULATOR</t>
  </si>
  <si>
    <t>OCTET 1</t>
  </si>
  <si>
    <t>OCTET 2</t>
  </si>
  <si>
    <t>OCTET 3</t>
  </si>
  <si>
    <t>OCTET 4</t>
  </si>
  <si>
    <t>Free zeros:</t>
  </si>
  <si>
    <t>Number of hosts:</t>
  </si>
  <si>
    <t>MASK</t>
  </si>
  <si>
    <t>Mask:</t>
  </si>
  <si>
    <t>Network address:</t>
  </si>
  <si>
    <t>Broadcast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</si>
</sst>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8" borderId="7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zoomScaleNormal="113" workbookViewId="0">
      <selection activeCell="AP9" sqref="AP9"/>
    </sheetView>
  </sheetViews>
  <sheetFormatPr defaultColWidth="8.85546875" defaultRowHeight="15" x14ac:dyDescent="0.25"/>
  <cols>
    <col min="1" max="1" width="31.28515625" style="1" customWidth="1"/>
    <col min="2" max="2" width="15.42578125" customWidth="1"/>
    <col min="3" max="3" width="9.28515625" customWidth="1"/>
    <col min="4" max="4" width="11.140625" bestFit="1" customWidth="1"/>
    <col min="5" max="5" width="11.85546875" customWidth="1"/>
    <col min="6" max="6" width="9.140625" customWidth="1"/>
    <col min="7" max="7" width="20" customWidth="1"/>
    <col min="8" max="8" width="2.140625" customWidth="1"/>
    <col min="9" max="9" width="2.28515625" customWidth="1"/>
    <col min="10" max="10" width="2" customWidth="1"/>
    <col min="11" max="12" width="2.7109375" customWidth="1"/>
    <col min="13" max="16" width="2.42578125" customWidth="1"/>
    <col min="17" max="18" width="2.28515625" customWidth="1"/>
    <col min="19" max="21" width="2.140625" customWidth="1"/>
    <col min="22" max="22" width="2.28515625" customWidth="1"/>
    <col min="23" max="23" width="3" customWidth="1"/>
    <col min="24" max="27" width="2.28515625" customWidth="1"/>
    <col min="28" max="28" width="2.42578125" customWidth="1"/>
    <col min="29" max="30" width="2.7109375" customWidth="1"/>
    <col min="31" max="31" width="3.140625" customWidth="1"/>
    <col min="32" max="32" width="3.28515625" customWidth="1"/>
    <col min="33" max="33" width="2.85546875" customWidth="1"/>
    <col min="34" max="34" width="3.140625" customWidth="1"/>
    <col min="35" max="35" width="2.7109375" customWidth="1"/>
    <col min="36" max="36" width="2.42578125" customWidth="1"/>
    <col min="37" max="37" width="3.140625" customWidth="1"/>
    <col min="38" max="40" width="2.42578125" customWidth="1"/>
    <col min="41" max="41" width="2.28515625" customWidth="1"/>
    <col min="42" max="42" width="2.140625" customWidth="1"/>
  </cols>
  <sheetData>
    <row r="1" spans="1:33" ht="32.1" customHeight="1" x14ac:dyDescent="0.25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/>
      <c r="G1" s="6" t="s">
        <v>10</v>
      </c>
    </row>
    <row r="2" spans="1:33" ht="30.95" customHeight="1" x14ac:dyDescent="0.25">
      <c r="A2" s="7"/>
      <c r="B2" s="8">
        <v>180</v>
      </c>
      <c r="C2" s="8">
        <v>192</v>
      </c>
      <c r="D2" s="8">
        <v>35</v>
      </c>
      <c r="E2" s="8">
        <v>40</v>
      </c>
      <c r="F2" s="8" t="s">
        <v>0</v>
      </c>
      <c r="G2" s="9">
        <v>32</v>
      </c>
    </row>
    <row r="3" spans="1:33" ht="27.95" customHeight="1" x14ac:dyDescent="0.25">
      <c r="A3" s="10" t="s">
        <v>8</v>
      </c>
      <c r="B3" s="19">
        <f>32-G2</f>
        <v>0</v>
      </c>
      <c r="C3" s="8"/>
      <c r="D3" s="8"/>
      <c r="E3" s="8"/>
      <c r="F3" s="8"/>
      <c r="G3" s="9" t="s">
        <v>2</v>
      </c>
    </row>
    <row r="4" spans="1:33" ht="27.95" customHeight="1" x14ac:dyDescent="0.25">
      <c r="A4" s="11" t="s">
        <v>9</v>
      </c>
      <c r="B4" s="20">
        <f>2^B3</f>
        <v>1</v>
      </c>
      <c r="C4" s="8"/>
      <c r="D4" s="8"/>
      <c r="E4" s="8"/>
      <c r="F4" s="8"/>
      <c r="G4" s="9"/>
    </row>
    <row r="5" spans="1:33" ht="30" customHeight="1" x14ac:dyDescent="0.25">
      <c r="A5" s="11" t="s">
        <v>11</v>
      </c>
      <c r="B5" s="8">
        <f>IF(AND(G2&gt;=0, G2&lt;8), IF(B3&lt;=32, 256-2^B6, 0), 255)</f>
        <v>255</v>
      </c>
      <c r="C5" s="8">
        <f>IF(AND(G2&gt;=0, G2&lt;24), IF(B3&lt;=24, 256-2^C6, 0), 255)</f>
        <v>255</v>
      </c>
      <c r="D5" s="8">
        <f>IF(AND(G2&gt;=0, G2&lt;32), IF(B3&lt;=16, 256-2^D6, 0), 255)</f>
        <v>255</v>
      </c>
      <c r="E5" s="8">
        <f>IF(AND(G2&gt;=0, G2&lt;32), IF(B3&lt;=8, 256-2^E6, 0), 255)</f>
        <v>255</v>
      </c>
      <c r="F5" s="8"/>
      <c r="G5" s="9"/>
      <c r="O5" s="3"/>
    </row>
    <row r="6" spans="1:33" ht="21" customHeight="1" x14ac:dyDescent="0.25">
      <c r="A6" s="12" t="s">
        <v>1</v>
      </c>
      <c r="B6" s="21">
        <f>COUNTIF(B13:I13, 0)</f>
        <v>0</v>
      </c>
      <c r="C6" s="21">
        <f>COUNTIF(J13:Q13, 0)</f>
        <v>0</v>
      </c>
      <c r="D6" s="21">
        <f>COUNTIF(R13:Y13, 0)</f>
        <v>0</v>
      </c>
      <c r="E6" s="22">
        <f>COUNTIF(Z13:AG13, 0)</f>
        <v>0</v>
      </c>
      <c r="F6" s="8"/>
      <c r="G6" s="9"/>
    </row>
    <row r="7" spans="1:33" ht="27.95" customHeight="1" x14ac:dyDescent="0.25">
      <c r="A7" s="26" t="s">
        <v>12</v>
      </c>
      <c r="B7" s="8">
        <f>IF(AND(G2&gt;=0, G2&lt;32), (QUOTIENT(B2, 2^B6) * 2^B6), IF(G2&lt;=8, 0, B2))</f>
        <v>180</v>
      </c>
      <c r="C7" s="8">
        <f>IF(AND(G2&gt;=9, G2&lt;32), (QUOTIENT(C2, 2^C6) * 2^C6), IF(G2&lt;=24, 0, C2))</f>
        <v>192</v>
      </c>
      <c r="D7" s="8">
        <f>IF(AND(G2&gt;=17, G2&lt;24), (QUOTIENT(D2, 2^D6) * 2^D6), IF(G2&lt;=16, 0, D2))</f>
        <v>35</v>
      </c>
      <c r="E7" s="8">
        <f>IF(AND(G2&gt;=0, G2&lt;32), (QUOTIENT(E2, 2^E6) * 2^E6), IF(G2&lt;=8, 0, E2))</f>
        <v>40</v>
      </c>
      <c r="F7" s="8"/>
      <c r="G7" s="9"/>
    </row>
    <row r="8" spans="1:33" ht="21" customHeight="1" x14ac:dyDescent="0.25">
      <c r="A8" s="13"/>
      <c r="B8" s="22"/>
      <c r="C8" s="22"/>
      <c r="D8" s="21">
        <f>IF(D7&lt;&gt;D2,ROUNDUP(D2/2^(B3-8),0)*2^(B3-8)-1,D2)</f>
        <v>35</v>
      </c>
      <c r="E8" s="22"/>
      <c r="F8" s="8"/>
      <c r="G8" s="9"/>
    </row>
    <row r="9" spans="1:33" ht="33.950000000000003" customHeight="1" thickBot="1" x14ac:dyDescent="0.3">
      <c r="A9" s="14" t="s">
        <v>13</v>
      </c>
      <c r="B9" s="23">
        <f>IF(AND(G2&gt;=0, G2&lt;8), B7+2^B6-1, IF(G2&lt;=32, B2, 255))</f>
        <v>180</v>
      </c>
      <c r="C9" s="23">
        <f>IF(AND(G2&gt;=0, G2&lt;16), C7+2^C6-1, IF(G2&lt;=32, C2, 255))</f>
        <v>192</v>
      </c>
      <c r="D9" s="23">
        <f>IF(AND(G2&gt;=0, G2&lt;24), D7+2^D6-1, IF(G2&lt;=32, D2, 255))</f>
        <v>35</v>
      </c>
      <c r="E9" s="24">
        <f>IF(AND(G2&gt;=0, G2&lt;32), E7+2^E6-1, IF(G2&lt;=32, E2, 255))</f>
        <v>40</v>
      </c>
      <c r="F9" s="24"/>
      <c r="G9" s="25"/>
      <c r="P9" s="2"/>
    </row>
    <row r="13" spans="1:33" ht="15" customHeight="1" x14ac:dyDescent="0.25">
      <c r="B13" s="15">
        <f t="shared" ref="B13:AG13" si="0">IF(COLUMN()-1&lt;=$G$2,1,0)</f>
        <v>1</v>
      </c>
      <c r="C13" s="15">
        <f t="shared" si="0"/>
        <v>1</v>
      </c>
      <c r="D13" s="15">
        <f t="shared" si="0"/>
        <v>1</v>
      </c>
      <c r="E13" s="15">
        <f t="shared" si="0"/>
        <v>1</v>
      </c>
      <c r="F13" s="15">
        <f t="shared" si="0"/>
        <v>1</v>
      </c>
      <c r="G13" s="15">
        <f t="shared" si="0"/>
        <v>1</v>
      </c>
      <c r="H13" s="15">
        <f t="shared" si="0"/>
        <v>1</v>
      </c>
      <c r="I13" s="15">
        <f t="shared" si="0"/>
        <v>1</v>
      </c>
      <c r="J13" s="16">
        <f t="shared" si="0"/>
        <v>1</v>
      </c>
      <c r="K13" s="16">
        <f t="shared" si="0"/>
        <v>1</v>
      </c>
      <c r="L13" s="16">
        <f t="shared" si="0"/>
        <v>1</v>
      </c>
      <c r="M13" s="16">
        <f t="shared" si="0"/>
        <v>1</v>
      </c>
      <c r="N13" s="16">
        <f t="shared" si="0"/>
        <v>1</v>
      </c>
      <c r="O13" s="16">
        <f t="shared" si="0"/>
        <v>1</v>
      </c>
      <c r="P13" s="16">
        <f t="shared" si="0"/>
        <v>1</v>
      </c>
      <c r="Q13" s="16">
        <f t="shared" si="0"/>
        <v>1</v>
      </c>
      <c r="R13" s="17">
        <f t="shared" si="0"/>
        <v>1</v>
      </c>
      <c r="S13" s="17">
        <f t="shared" si="0"/>
        <v>1</v>
      </c>
      <c r="T13" s="17">
        <f t="shared" si="0"/>
        <v>1</v>
      </c>
      <c r="U13" s="17">
        <f t="shared" si="0"/>
        <v>1</v>
      </c>
      <c r="V13" s="17">
        <f t="shared" si="0"/>
        <v>1</v>
      </c>
      <c r="W13" s="17">
        <f t="shared" si="0"/>
        <v>1</v>
      </c>
      <c r="X13" s="17">
        <f t="shared" si="0"/>
        <v>1</v>
      </c>
      <c r="Y13" s="17">
        <f t="shared" si="0"/>
        <v>1</v>
      </c>
      <c r="Z13" s="18">
        <f t="shared" si="0"/>
        <v>1</v>
      </c>
      <c r="AA13" s="18">
        <f t="shared" si="0"/>
        <v>1</v>
      </c>
      <c r="AB13" s="18">
        <f t="shared" si="0"/>
        <v>1</v>
      </c>
      <c r="AC13" s="18">
        <f t="shared" si="0"/>
        <v>1</v>
      </c>
      <c r="AD13" s="18">
        <f t="shared" si="0"/>
        <v>1</v>
      </c>
      <c r="AE13" s="18">
        <f t="shared" si="0"/>
        <v>1</v>
      </c>
      <c r="AF13" s="18">
        <f t="shared" si="0"/>
        <v>1</v>
      </c>
      <c r="AG13" s="18">
        <f t="shared" si="0"/>
        <v>1</v>
      </c>
    </row>
    <row r="14" spans="1:33" ht="15" customHeight="1" x14ac:dyDescent="0.25"/>
  </sheetData>
  <dataValidations count="5">
    <dataValidation type="whole" allowBlank="1" showInputMessage="1" showErrorMessage="1" promptTitle="Первый октет" prompt="Целое число от 0 до 255" sqref="B2" xr:uid="{D55F5980-B79F-41F8-A5E4-0C45679FC13A}">
      <formula1>0</formula1>
      <formula2>255</formula2>
    </dataValidation>
    <dataValidation type="whole" allowBlank="1" showInputMessage="1" showErrorMessage="1" promptTitle="Маска" prompt="Целое число от 0 до 32" sqref="G2" xr:uid="{DD659B4B-23D6-458A-BC8C-E7C3A2208E4A}">
      <formula1>0</formula1>
      <formula2>32</formula2>
    </dataValidation>
    <dataValidation type="whole" allowBlank="1" showInputMessage="1" showErrorMessage="1" promptTitle="Четвёртый октет" prompt="Целое число от 0 до 255" sqref="E2" xr:uid="{2598FF5A-8A13-4694-B86E-0CAC18D4C24C}">
      <formula1>0</formula1>
      <formula2>255</formula2>
    </dataValidation>
    <dataValidation type="whole" allowBlank="1" showInputMessage="1" showErrorMessage="1" promptTitle="Третий октет" prompt="Целое число от 0 до 255" sqref="D2" xr:uid="{5E962F6F-2524-465F-B2A3-E9DF32471126}">
      <formula1>0</formula1>
      <formula2>255</formula2>
    </dataValidation>
    <dataValidation type="whole" allowBlank="1" showInputMessage="1" showErrorMessage="1" promptTitle="Второй октет" prompt="Целое число от 0 до 255" sqref="C2" xr:uid="{57DC6690-3555-4148-9F3C-EE4129909D4B}">
      <formula1>0</formula1>
      <formula2>255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bb3ecd-da7b-4ad0-bb59-5295e01ea273">
      <Terms xmlns="http://schemas.microsoft.com/office/infopath/2007/PartnerControls"/>
    </lcf76f155ced4ddcb4097134ff3c332f>
    <TaxCatchAll xmlns="e905c894-9a58-4c82-b361-7af40337cdb8" xsi:nil="true"/>
    <ReferenceId xmlns="98bb3ecd-da7b-4ad0-bb59-5295e01ea2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2DBD6FB86BFC498E89CC456BE9BA58" ma:contentTypeVersion="14" ma:contentTypeDescription="Create a new document." ma:contentTypeScope="" ma:versionID="a5135a4e7748543874eafa6a74e19661">
  <xsd:schema xmlns:xsd="http://www.w3.org/2001/XMLSchema" xmlns:xs="http://www.w3.org/2001/XMLSchema" xmlns:p="http://schemas.microsoft.com/office/2006/metadata/properties" xmlns:ns2="98bb3ecd-da7b-4ad0-bb59-5295e01ea273" xmlns:ns3="e905c894-9a58-4c82-b361-7af40337cdb8" targetNamespace="http://schemas.microsoft.com/office/2006/metadata/properties" ma:root="true" ma:fieldsID="5d1073ff60173dbe7338dc70246d1293" ns2:_="" ns3:_="">
    <xsd:import namespace="98bb3ecd-da7b-4ad0-bb59-5295e01ea273"/>
    <xsd:import namespace="e905c894-9a58-4c82-b361-7af40337cdb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b3ecd-da7b-4ad0-bb59-5295e01ea27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043f02e-9ff6-4c18-ba83-aecbeb6cef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5c894-9a58-4c82-b361-7af40337cdb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14c78d-88cb-4334-98f3-86e8edadca8a}" ma:internalName="TaxCatchAll" ma:showField="CatchAllData" ma:web="e905c894-9a58-4c82-b361-7af40337cd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49FA6-EBCA-44EB-ADA9-01823AED231B}">
  <ds:schemaRefs>
    <ds:schemaRef ds:uri="http://schemas.microsoft.com/office/2006/metadata/properties"/>
    <ds:schemaRef ds:uri="http://schemas.microsoft.com/office/infopath/2007/PartnerControls"/>
    <ds:schemaRef ds:uri="98bb3ecd-da7b-4ad0-bb59-5295e01ea273"/>
    <ds:schemaRef ds:uri="e905c894-9a58-4c82-b361-7af40337cdb8"/>
  </ds:schemaRefs>
</ds:datastoreItem>
</file>

<file path=customXml/itemProps2.xml><?xml version="1.0" encoding="utf-8"?>
<ds:datastoreItem xmlns:ds="http://schemas.openxmlformats.org/officeDocument/2006/customXml" ds:itemID="{A985D7E9-7CB3-44E8-B5DA-7A141879E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B62C2-80B5-4B55-8A94-109F7B0E8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b3ecd-da7b-4ad0-bb59-5295e01ea273"/>
    <ds:schemaRef ds:uri="e905c894-9a58-4c82-b361-7af40337cd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Михаил Смирнов</cp:lastModifiedBy>
  <dcterms:created xsi:type="dcterms:W3CDTF">2015-06-05T18:19:34Z</dcterms:created>
  <dcterms:modified xsi:type="dcterms:W3CDTF">2025-07-11T19:11:18Z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0x0101008B2DBD6FB86BFC498E89CC456BE9BA58</vt:lpwstr>
  </property>
</Properties>
</file>