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56FA95D4-A55B-4351-A8CE-719CCFEBD421}" xr6:coauthVersionLast="45" xr6:coauthVersionMax="45" xr10:uidLastSave="{00000000-0000-0000-0000-000000000000}"/>
  <bookViews>
    <workbookView xWindow="-120" yWindow="-120" windowWidth="29040" windowHeight="15840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_xlnm._FilterDatabase" localSheetId="4" hidden="1">Orders!$A$1:$T$780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9" i="1"/>
  <c r="D8" i="1"/>
  <c r="D6" i="1"/>
  <c r="J8" i="1" l="1"/>
  <c r="J7" i="1"/>
  <c r="Y9" i="1"/>
  <c r="X9" i="1"/>
  <c r="W9" i="1"/>
  <c r="S9" i="1"/>
  <c r="W8" i="1"/>
  <c r="S8" i="1" l="1"/>
  <c r="G26" i="1" l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68" i="4"/>
  <c r="T15" i="4"/>
  <c r="T16" i="4"/>
  <c r="T18" i="4"/>
  <c r="T38" i="4"/>
  <c r="T42" i="4"/>
  <c r="T43" i="4"/>
  <c r="T32" i="4"/>
  <c r="T67" i="4"/>
  <c r="T56" i="4"/>
  <c r="T57" i="4"/>
  <c r="T75" i="4"/>
  <c r="T60" i="4"/>
  <c r="T79" i="4"/>
  <c r="T14" i="4"/>
  <c r="T26" i="4"/>
  <c r="T30" i="4"/>
  <c r="T50" i="4"/>
  <c r="T54" i="4"/>
  <c r="T101" i="4"/>
  <c r="T95" i="4"/>
  <c r="T65" i="4"/>
  <c r="T55" i="4"/>
  <c r="T9" i="4"/>
  <c r="T10" i="4"/>
  <c r="T11" i="4"/>
  <c r="T20" i="4"/>
  <c r="T21" i="4"/>
  <c r="T22" i="4"/>
  <c r="T23" i="4"/>
  <c r="T24" i="4"/>
  <c r="T37" i="4"/>
  <c r="T90" i="4"/>
  <c r="T91" i="4"/>
  <c r="T25" i="4"/>
  <c r="T6" i="4"/>
  <c r="T7" i="4"/>
  <c r="T8" i="4"/>
  <c r="T2" i="4"/>
  <c r="T3" i="4"/>
  <c r="T4" i="4"/>
  <c r="T5" i="4"/>
  <c r="T58" i="4"/>
  <c r="T59" i="4"/>
  <c r="T19" i="4"/>
  <c r="T29" i="4"/>
  <c r="T31" i="4"/>
  <c r="T86" i="4"/>
  <c r="T27" i="4"/>
  <c r="T92" i="4"/>
  <c r="T72" i="4"/>
  <c r="T17" i="4"/>
  <c r="T74" i="4"/>
  <c r="T28" i="4"/>
  <c r="T69" i="4"/>
  <c r="T33" i="4"/>
  <c r="T34" i="4"/>
  <c r="T35" i="4"/>
  <c r="T36" i="4"/>
  <c r="T117" i="4"/>
  <c r="T118" i="4"/>
  <c r="T119" i="4"/>
  <c r="T120" i="4"/>
  <c r="T160" i="4"/>
  <c r="T161" i="4"/>
  <c r="T172" i="4"/>
  <c r="T173" i="4"/>
  <c r="T174" i="4"/>
  <c r="T175" i="4"/>
  <c r="T176" i="4"/>
  <c r="T177" i="4"/>
  <c r="T178" i="4"/>
  <c r="T179" i="4"/>
  <c r="T180" i="4"/>
  <c r="T181" i="4"/>
  <c r="T182" i="4"/>
  <c r="T191" i="4"/>
  <c r="T192" i="4"/>
  <c r="T193" i="4"/>
  <c r="T194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125" i="4"/>
  <c r="T126" i="4"/>
  <c r="T127" i="4"/>
  <c r="T128" i="4"/>
  <c r="T135" i="4"/>
  <c r="T136" i="4"/>
  <c r="T137" i="4"/>
  <c r="T141" i="4"/>
  <c r="T142" i="4"/>
  <c r="T147" i="4"/>
  <c r="T148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53" i="4"/>
  <c r="T52" i="4"/>
  <c r="T64" i="4"/>
  <c r="T97" i="4"/>
  <c r="T143" i="4"/>
  <c r="T144" i="4"/>
  <c r="T145" i="4"/>
  <c r="T149" i="4"/>
  <c r="T166" i="4"/>
  <c r="T167" i="4"/>
  <c r="T168" i="4"/>
  <c r="T169" i="4"/>
  <c r="T170" i="4"/>
  <c r="T171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49" i="4"/>
  <c r="T103" i="4"/>
  <c r="T104" i="4"/>
  <c r="T105" i="4"/>
  <c r="T106" i="4"/>
  <c r="T109" i="4"/>
  <c r="T110" i="4"/>
  <c r="T111" i="4"/>
  <c r="T112" i="4"/>
  <c r="T113" i="4"/>
  <c r="T121" i="4"/>
  <c r="T122" i="4"/>
  <c r="T123" i="4"/>
  <c r="T124" i="4"/>
  <c r="T162" i="4"/>
  <c r="T163" i="4"/>
  <c r="T164" i="4"/>
  <c r="T165" i="4"/>
  <c r="T188" i="4"/>
  <c r="T189" i="4"/>
  <c r="T19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51" i="4"/>
  <c r="T107" i="4"/>
  <c r="T108" i="4"/>
  <c r="T114" i="4"/>
  <c r="T115" i="4"/>
  <c r="T116" i="4"/>
  <c r="T154" i="4"/>
  <c r="T155" i="4"/>
  <c r="T156" i="4"/>
  <c r="T157" i="4"/>
  <c r="T158" i="4"/>
  <c r="T159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85" i="4"/>
  <c r="T93" i="4"/>
  <c r="T102" i="4"/>
  <c r="T130" i="4"/>
  <c r="T131" i="4"/>
  <c r="T132" i="4"/>
  <c r="T133" i="4"/>
  <c r="T134" i="4"/>
  <c r="T138" i="4"/>
  <c r="T139" i="4"/>
  <c r="T140" i="4"/>
  <c r="T150" i="4"/>
  <c r="T151" i="4"/>
  <c r="T152" i="4"/>
  <c r="T153" i="4"/>
  <c r="T195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89" i="4"/>
  <c r="T12" i="4"/>
  <c r="T146" i="4"/>
  <c r="T187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63" i="4"/>
  <c r="T88" i="4"/>
  <c r="T82" i="4"/>
  <c r="T83" i="4"/>
  <c r="T100" i="4"/>
  <c r="T84" i="4"/>
  <c r="T129" i="4"/>
  <c r="T183" i="4"/>
  <c r="T184" i="4"/>
  <c r="T185" i="4"/>
  <c r="T186" i="4"/>
  <c r="T208" i="4"/>
  <c r="T210" i="4"/>
  <c r="T213" i="4"/>
  <c r="T227" i="4"/>
  <c r="T228" i="4"/>
  <c r="T241" i="4"/>
  <c r="T264" i="4"/>
  <c r="T265" i="4"/>
  <c r="T45" i="4"/>
  <c r="T46" i="4"/>
  <c r="T47" i="4"/>
  <c r="T48" i="4"/>
  <c r="T61" i="4"/>
  <c r="T62" i="4"/>
  <c r="T99" i="4"/>
  <c r="T87" i="4"/>
  <c r="T66" i="4"/>
  <c r="T96" i="4"/>
  <c r="T78" i="4"/>
  <c r="T94" i="4"/>
  <c r="T98" i="4"/>
  <c r="T80" i="4"/>
  <c r="T13" i="4"/>
  <c r="T73" i="4"/>
  <c r="T70" i="4"/>
  <c r="T71" i="4"/>
  <c r="T81" i="4"/>
  <c r="T76" i="4"/>
  <c r="T77" i="4"/>
  <c r="T39" i="4"/>
  <c r="T41" i="4"/>
  <c r="T40" i="4"/>
  <c r="T423" i="4"/>
  <c r="T364" i="4"/>
  <c r="T365" i="4"/>
  <c r="T366" i="4"/>
  <c r="T367" i="4"/>
  <c r="T44" i="4"/>
  <c r="G27" i="1" l="1"/>
  <c r="G1" i="1"/>
  <c r="B5" i="1"/>
  <c r="F16" i="1" s="1"/>
  <c r="F15" i="1" l="1"/>
  <c r="I22" i="1"/>
  <c r="I20" i="1"/>
  <c r="I18" i="1"/>
  <c r="I16" i="1"/>
  <c r="G15" i="1"/>
  <c r="H22" i="1"/>
  <c r="H19" i="1"/>
  <c r="H14" i="1"/>
  <c r="G23" i="1"/>
  <c r="G20" i="1"/>
  <c r="G18" i="1"/>
  <c r="G17" i="1"/>
  <c r="G16" i="1"/>
  <c r="F14" i="1"/>
  <c r="I23" i="1"/>
  <c r="I21" i="1"/>
  <c r="I19" i="1"/>
  <c r="I17" i="1"/>
  <c r="G14" i="1"/>
  <c r="H23" i="1"/>
  <c r="H21" i="1"/>
  <c r="H20" i="1"/>
  <c r="H18" i="1"/>
  <c r="H17" i="1"/>
  <c r="H16" i="1"/>
  <c r="H15" i="1"/>
  <c r="G22" i="1"/>
  <c r="G21" i="1"/>
  <c r="G19" i="1"/>
  <c r="I14" i="1"/>
  <c r="I15" i="1"/>
  <c r="F23" i="1"/>
  <c r="F22" i="1"/>
  <c r="F21" i="1"/>
  <c r="F20" i="1"/>
  <c r="F19" i="1"/>
  <c r="F18" i="1"/>
  <c r="F17" i="1"/>
  <c r="AJ9" i="1"/>
  <c r="AA9" i="1"/>
  <c r="AJ8" i="1"/>
  <c r="AA8" i="1"/>
  <c r="AJ7" i="1"/>
  <c r="AA7" i="1"/>
  <c r="AJ6" i="1"/>
  <c r="AA6" i="1"/>
  <c r="J9" i="1"/>
  <c r="L9" i="1" s="1"/>
  <c r="AF8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AF9" i="1" l="1"/>
  <c r="AC8" i="1"/>
  <c r="L8" i="1"/>
  <c r="AD8" i="1"/>
  <c r="AE8" i="1"/>
  <c r="AB8" i="1"/>
  <c r="AC9" i="1"/>
  <c r="AD9" i="1"/>
  <c r="AE9" i="1"/>
  <c r="AB9" i="1"/>
  <c r="X8" i="1"/>
  <c r="Y6" i="1"/>
  <c r="W6" i="1"/>
  <c r="AG8" i="1" l="1"/>
  <c r="AH8" i="1" s="1"/>
  <c r="AI8" i="1" s="1"/>
  <c r="AK8" i="1" s="1"/>
  <c r="AG9" i="1"/>
  <c r="AH9" i="1" s="1"/>
  <c r="AI9" i="1" s="1"/>
  <c r="AK9" i="1" s="1"/>
  <c r="B23" i="1"/>
  <c r="B24" i="1"/>
  <c r="E1" i="1" s="1"/>
  <c r="B4" i="1"/>
  <c r="E6" i="1" s="1"/>
  <c r="B20" i="1"/>
  <c r="B19" i="1"/>
  <c r="S7" i="1" s="1"/>
  <c r="B10" i="1"/>
  <c r="B18" i="1" s="1"/>
  <c r="Y8" i="1" s="1"/>
  <c r="E9" i="1" l="1"/>
  <c r="I13" i="1" s="1"/>
  <c r="E7" i="1"/>
  <c r="G13" i="1" s="1"/>
  <c r="E8" i="1"/>
  <c r="H13" i="1" s="1"/>
  <c r="F13" i="1"/>
  <c r="W7" i="1"/>
  <c r="Y7" i="1"/>
  <c r="B25" i="1"/>
  <c r="B27" i="1"/>
  <c r="B17" i="1"/>
  <c r="X7" i="1" s="1"/>
  <c r="B22" i="1"/>
  <c r="AD7" i="1" l="1"/>
  <c r="AB7" i="1"/>
  <c r="AC7" i="1"/>
  <c r="AF7" i="1"/>
  <c r="L7" i="1"/>
  <c r="AE7" i="1"/>
  <c r="J6" i="1"/>
  <c r="L6" i="1" s="1"/>
  <c r="F7" i="1"/>
  <c r="G7" i="1" s="1"/>
  <c r="F8" i="1"/>
  <c r="G8" i="1" s="1"/>
  <c r="F6" i="1"/>
  <c r="G6" i="1" s="1"/>
  <c r="F9" i="1"/>
  <c r="G9" i="1" s="1"/>
  <c r="AG7" i="1" l="1"/>
  <c r="AH7" i="1" s="1"/>
  <c r="AI7" i="1" s="1"/>
  <c r="AK7" i="1" s="1"/>
  <c r="AF6" i="1"/>
  <c r="AB6" i="1"/>
  <c r="AD6" i="1"/>
  <c r="AE6" i="1"/>
  <c r="AC6" i="1"/>
  <c r="AG6" i="1" l="1"/>
  <c r="AH6" i="1" s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<sst xmlns="http://schemas.openxmlformats.org/spreadsheetml/2006/main" count="2513" uniqueCount="1261">
  <si>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</si>
  <si>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</si>
  <si>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</si>
  <si>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</si>
  <si>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</si>
  <si>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</si>
  <si>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</si>
  <si>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</si>
  <si>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</si>
  <si>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</si>
  <si>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</si>
  <si>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</si>
  <si>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</si>
  <si>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</si>
  <si>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</si>
  <si>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</si>
  <si>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</si>
  <si>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</si>
  <si>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</si>
  <si>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</si>
  <si>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</si>
  <si>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</si>
  <si>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</si>
  <si>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</si>
  <si>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</si>
  <si>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</si>
  <si>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</si>
  <si>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</si>
  <si>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</si>
  <si>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</si>
  <si>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</si>
  <si>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</si>
  <si>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</si>
  <si>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</si>
  <si>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</si>
  <si>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</si>
  <si>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</si>
  <si>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</si>
  <si>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</si>
  <si>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</si>
  <si>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</si>
  <si>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</si>
  <si>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</si>
  <si>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</si>
  <si>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</si>
  <si>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</si>
  <si>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</si>
  <si>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</si>
  <si>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</si>
  <si>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</si>
  <si>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</si>
  <si>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</si>
  <si>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</si>
  <si>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</si>
  <si>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</si>
  <si>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</si>
  <si>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</si>
  <si>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</si>
  <si>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</si>
  <si>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BANKNIFTY_CE_27500</t>
  </si>
  <si>
    <t>BANKNIFTY_CE_33500</t>
  </si>
  <si>
    <t>BANKNIFTY_PE_33500</t>
  </si>
  <si>
    <t>BANKNIFTY_PE_27500</t>
  </si>
  <si>
    <t>BANKNIFTY_CE_34000</t>
  </si>
  <si>
    <t>BANKNIFTY_PE_34000</t>
  </si>
  <si>
    <t>BANKNIFTY_CE_30500</t>
  </si>
  <si>
    <t>BANKNIFTY_PE_30500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</si>
  <si>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</si>
  <si>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</si>
  <si>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</si>
  <si>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</si>
  <si>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</si>
  <si>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</si>
  <si>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</si>
  <si>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</si>
  <si>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</si>
  <si>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</si>
  <si>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</si>
  <si>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BANKNIFTY_CE_29500</t>
  </si>
  <si>
    <t>BANKNIFTY_PE_29500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</si>
  <si>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</si>
  <si>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</si>
  <si>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</si>
  <si>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</si>
  <si>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</si>
  <si>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</si>
  <si>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</si>
  <si>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</si>
  <si>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</si>
  <si>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NIFTY_CE_18200</t>
  </si>
  <si>
    <t>NIFTY_PE_18200</t>
  </si>
  <si>
    <t>NIFTY_CE_18250</t>
  </si>
  <si>
    <t>NIFTY_PE_18250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</si>
  <si>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</si>
  <si>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</si>
  <si>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</si>
  <si>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</si>
  <si>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</si>
  <si>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</si>
  <si>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</si>
  <si>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</si>
  <si>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</si>
  <si>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</si>
  <si>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</si>
  <si>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</si>
  <si>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</si>
  <si>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</si>
  <si>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</si>
  <si>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</si>
  <si>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</si>
  <si>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</si>
  <si>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</si>
  <si>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</si>
  <si>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</si>
  <si>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</si>
  <si>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</si>
  <si>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</si>
  <si>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</si>
  <si>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</si>
  <si>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</si>
  <si>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</si>
  <si>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</si>
  <si>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</si>
  <si>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NIFTY_CE_18100</t>
  </si>
  <si>
    <t>NIFTY_PE_18100</t>
  </si>
  <si>
    <t>NIFTY_CE_18150</t>
  </si>
  <si>
    <t>NIFTY_PE_18150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</si>
  <si>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</si>
  <si>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</si>
  <si>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</si>
  <si>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</si>
  <si>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</si>
  <si>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</si>
  <si>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</si>
  <si>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</si>
  <si>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</si>
  <si>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</si>
  <si>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</si>
  <si>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</si>
  <si>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</si>
  <si>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</si>
  <si>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</si>
  <si>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</si>
  <si>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</si>
  <si>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</si>
  <si>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</si>
  <si>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</si>
  <si>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</si>
  <si>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</si>
  <si>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</si>
  <si>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</si>
  <si>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</si>
  <si>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</si>
  <si>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</si>
  <si>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</si>
  <si>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</si>
  <si>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NIFTY_CE_18750</t>
  </si>
  <si>
    <t>NIFTY_PE_18750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</si>
  <si>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</si>
  <si>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</si>
  <si>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</si>
  <si>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</si>
  <si>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</si>
  <si>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</si>
  <si>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</si>
  <si>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</si>
  <si>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</si>
  <si>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</si>
  <si>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NIFTY_CE_18800</t>
  </si>
  <si>
    <t>NIFTY_PE_18800</t>
  </si>
  <si>
    <t>NIFTY_CE_18850</t>
  </si>
  <si>
    <t>NIFTY_PE_18850</t>
  </si>
  <si>
    <t>NIFTY_CE_18900</t>
  </si>
  <si>
    <t>NIFTY_PE_18900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</si>
  <si>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</si>
  <si>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</si>
  <si>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</si>
  <si>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</si>
  <si>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</si>
  <si>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</si>
  <si>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NIFTY_CE_19000</t>
  </si>
  <si>
    <t>NIFTY_PE_19000</t>
  </si>
  <si>
    <t>BANKNIFTY_CE_31500</t>
  </si>
  <si>
    <t>BANKNIFTY_PE_31500</t>
  </si>
  <si>
    <t>BANKNIFTY_CE_29000</t>
  </si>
  <si>
    <t>BANKNIFTY_PE_29000</t>
  </si>
  <si>
    <t>BANKNIFTY_CE_42600</t>
  </si>
  <si>
    <t>BANKNIFTY_PE_42600</t>
  </si>
  <si>
    <t>NIFTY_CE_18500</t>
  </si>
  <si>
    <t>BANKNIFTY_PE_40000</t>
  </si>
  <si>
    <t>BANKNIFTY_CE_41000</t>
  </si>
  <si>
    <t>NIFTY_CE_18300</t>
  </si>
  <si>
    <t>NIFTY_PE_18300</t>
  </si>
  <si>
    <t>NIFTY_CE_18350</t>
  </si>
  <si>
    <t>NIFTY_PE_18350</t>
  </si>
  <si>
    <t>NIFTY_CE_18400</t>
  </si>
  <si>
    <t>NIFTY_PE_18400</t>
  </si>
  <si>
    <t>NIFTY_CE_18450</t>
  </si>
  <si>
    <t>NIFTY_PE_18450</t>
  </si>
  <si>
    <t>NIFTY_PE_18500</t>
  </si>
  <si>
    <t>NIFTY_CE_18550</t>
  </si>
  <si>
    <t>NIFTY_PE_18550</t>
  </si>
  <si>
    <t>NIFTY_CE_18600</t>
  </si>
  <si>
    <t>NIFTY_PE_18600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</si>
  <si>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</si>
  <si>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</si>
  <si>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</si>
  <si>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</si>
  <si>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</si>
  <si>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</si>
  <si>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</si>
  <si>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</si>
  <si>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</si>
  <si>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</si>
  <si>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</si>
  <si>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</si>
  <si>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</si>
  <si>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</si>
  <si>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</si>
  <si>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</si>
  <si>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</si>
  <si>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</si>
  <si>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</si>
  <si>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</si>
  <si>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</si>
  <si>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</si>
  <si>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</si>
  <si>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</si>
  <si>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</si>
  <si>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</si>
  <si>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</si>
  <si>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</si>
  <si>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</si>
  <si>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</si>
  <si>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</si>
  <si>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</si>
  <si>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</si>
  <si>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</si>
  <si>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</si>
  <si>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</si>
  <si>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</si>
  <si>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</si>
  <si>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</si>
  <si>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</si>
  <si>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</si>
  <si>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</si>
  <si>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</si>
  <si>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</si>
  <si>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</si>
  <si>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</si>
  <si>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</si>
  <si>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</si>
  <si>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</si>
  <si>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</si>
  <si>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</si>
  <si>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</si>
  <si>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</si>
  <si>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</si>
  <si>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</si>
  <si>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</si>
  <si>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</si>
  <si>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</si>
  <si>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</si>
  <si>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</si>
  <si>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</si>
  <si>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</si>
  <si>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</si>
  <si>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</si>
  <si>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</si>
  <si>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</si>
  <si>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</si>
  <si>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</si>
  <si>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</si>
  <si>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</si>
  <si>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</si>
  <si>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</si>
  <si>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</si>
  <si>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</si>
  <si>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</si>
  <si>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</si>
  <si>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</si>
  <si>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</si>
  <si>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</si>
  <si>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</si>
  <si>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</si>
  <si>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</si>
  <si>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</si>
  <si>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</si>
  <si>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</si>
  <si>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</si>
  <si>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</si>
  <si>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</si>
  <si>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</si>
  <si>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</si>
  <si>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</si>
  <si>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</si>
  <si>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</si>
  <si>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</si>
  <si>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</si>
  <si>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</si>
  <si>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</si>
  <si>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</si>
  <si>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</si>
  <si>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</si>
  <si>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</si>
  <si>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</si>
  <si>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</si>
  <si>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</si>
  <si>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</si>
  <si>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</si>
  <si>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</si>
  <si>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</si>
  <si>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</si>
  <si>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</si>
  <si>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</si>
  <si>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</si>
  <si>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</si>
  <si>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</si>
  <si>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</si>
  <si>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</si>
  <si>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</si>
  <si>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</si>
  <si>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</si>
  <si>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</si>
  <si>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</si>
  <si>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</si>
  <si>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</si>
  <si>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</si>
  <si>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</si>
  <si>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</si>
  <si>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</si>
  <si>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</si>
  <si>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</si>
  <si>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</si>
  <si>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</si>
  <si>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</si>
  <si>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</si>
  <si>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</si>
  <si>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</si>
  <si>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</si>
  <si>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</si>
  <si>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</si>
  <si>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</si>
  <si>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</si>
  <si>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</si>
  <si>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</si>
  <si>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</si>
  <si>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</si>
  <si>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</si>
  <si>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</si>
  <si>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</si>
  <si>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</si>
  <si>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</si>
  <si>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</si>
  <si>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</si>
  <si>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</si>
  <si>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</si>
  <si>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</si>
  <si>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</si>
  <si>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</si>
  <si>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NIFTY_CE_18950</t>
  </si>
  <si>
    <t>NIFTY_PE_18950</t>
  </si>
  <si>
    <t>NIFTY_CE_19050</t>
  </si>
  <si>
    <t>NIFTY_PE_19050</t>
  </si>
  <si>
    <t>NIFTY_CE_19100</t>
  </si>
  <si>
    <t>NIFTY_PE_19100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</si>
  <si>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</si>
  <si>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</si>
  <si>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</si>
  <si>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</si>
  <si>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</si>
  <si>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</si>
  <si>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</si>
  <si>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</si>
  <si>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</si>
  <si>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</si>
  <si>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</si>
  <si>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</si>
  <si>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</si>
  <si>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</si>
  <si>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</si>
  <si>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</si>
  <si>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</si>
  <si>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</si>
  <si>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</si>
  <si>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</si>
  <si>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</si>
  <si>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</si>
  <si>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</si>
  <si>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</si>
  <si>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</si>
  <si>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</si>
  <si>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</si>
  <si>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</si>
  <si>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</si>
  <si>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</si>
  <si>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</si>
  <si>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</si>
  <si>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</si>
  <si>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</si>
  <si>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</si>
  <si>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</si>
  <si>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</si>
  <si>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</si>
  <si>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</si>
  <si>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</si>
  <si>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</si>
  <si>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</si>
  <si>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</si>
  <si>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</si>
  <si>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</si>
  <si>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</si>
  <si>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</si>
  <si>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</si>
  <si>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</si>
  <si>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</si>
  <si>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</si>
  <si>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</si>
  <si>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</si>
  <si>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</si>
  <si>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</si>
  <si>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</si>
  <si>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</si>
  <si>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</si>
  <si>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</si>
  <si>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</si>
  <si>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</si>
  <si>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</si>
  <si>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</si>
  <si>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</si>
  <si>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</si>
  <si>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</si>
  <si>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</si>
  <si>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</si>
  <si>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</si>
  <si>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</si>
  <si>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</si>
  <si>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</si>
  <si>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</si>
  <si>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</si>
  <si>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</si>
  <si>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</si>
  <si>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</si>
  <si>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</si>
  <si>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</si>
  <si>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</si>
  <si>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</si>
  <si>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</si>
  <si>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</si>
  <si>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</si>
  <si>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</si>
  <si>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</si>
  <si>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</si>
  <si>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</si>
  <si>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</si>
  <si>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</si>
  <si>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</si>
  <si>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</si>
  <si>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</si>
  <si>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</si>
  <si>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</si>
  <si>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</si>
  <si>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</si>
  <si>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</si>
  <si>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</si>
  <si>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</si>
  <si>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</si>
  <si>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</si>
  <si>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</si>
  <si>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</si>
  <si>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</si>
  <si>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</si>
  <si>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</si>
  <si>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</si>
  <si>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</si>
  <si>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</si>
  <si>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</si>
  <si>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</si>
  <si>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</si>
  <si>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</si>
  <si>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</si>
  <si>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</si>
  <si>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</si>
  <si>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</si>
  <si>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</si>
  <si>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</si>
  <si>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</si>
  <si>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</si>
  <si>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</si>
  <si>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</si>
  <si>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</si>
  <si>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</si>
  <si>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</si>
  <si>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</si>
  <si>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</si>
  <si>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</si>
  <si>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</si>
  <si>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</si>
  <si>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</si>
  <si>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</si>
  <si>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</si>
  <si>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</si>
  <si>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</si>
  <si>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</si>
  <si>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</si>
  <si>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</si>
  <si>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</si>
  <si>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</si>
  <si>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</si>
  <si>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</si>
  <si>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</si>
  <si>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</si>
  <si>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</si>
  <si>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</si>
  <si>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</si>
  <si>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</si>
  <si>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</si>
  <si>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</si>
  <si>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</si>
  <si>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</si>
  <si>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</si>
  <si>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</si>
  <si>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</si>
  <si>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</si>
  <si>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</si>
  <si>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</si>
  <si>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</si>
  <si>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</si>
  <si>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</si>
  <si>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</si>
  <si>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</si>
  <si>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</si>
  <si>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</si>
  <si>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</si>
  <si>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</si>
  <si>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</si>
  <si>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</si>
  <si>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</si>
  <si>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</si>
  <si>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</si>
  <si>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</si>
  <si>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</si>
  <si>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</si>
  <si>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</si>
  <si>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</si>
  <si>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</si>
  <si>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</si>
  <si>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</si>
  <si>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</si>
  <si>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</si>
  <si>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</si>
  <si>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</si>
  <si>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</si>
  <si>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</si>
  <si>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</si>
  <si>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</si>
  <si>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</si>
  <si>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</si>
  <si>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</si>
  <si>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</si>
  <si>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</si>
  <si>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</si>
  <si>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</si>
  <si>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</si>
  <si>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</si>
  <si>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</si>
  <si>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</si>
  <si>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</si>
  <si>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</si>
  <si>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</si>
  <si>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</si>
  <si>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</si>
  <si>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</si>
  <si>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</si>
  <si>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</si>
  <si>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</si>
  <si>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</si>
  <si>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</si>
  <si>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</si>
  <si>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</si>
  <si>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</si>
  <si>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</si>
  <si>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</si>
  <si>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</si>
  <si>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</si>
  <si>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</si>
  <si>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</si>
  <si>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</si>
  <si>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</si>
  <si>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</si>
  <si>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</si>
  <si>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</si>
  <si>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</si>
  <si>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</si>
  <si>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</si>
  <si>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</si>
  <si>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</si>
  <si>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</si>
  <si>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</si>
  <si>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</si>
  <si>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</si>
  <si>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</si>
  <si>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</si>
  <si>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</si>
  <si>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</si>
  <si>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</si>
  <si>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</si>
  <si>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</si>
  <si>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</si>
  <si>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</si>
  <si>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</si>
  <si>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</si>
  <si>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</si>
  <si>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</si>
  <si>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</si>
  <si>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</si>
  <si>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</si>
  <si>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</si>
  <si>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</si>
  <si>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</si>
  <si>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</si>
  <si>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</si>
  <si>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</si>
  <si>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</si>
  <si>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</si>
  <si>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</si>
  <si>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</si>
  <si>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</si>
  <si>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</si>
  <si>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</si>
  <si>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</si>
  <si>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</si>
  <si>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</si>
  <si>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</si>
  <si>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</si>
  <si>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</si>
  <si>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NIFTY_CE_18650</t>
  </si>
  <si>
    <t>NIFTY_PE_18650</t>
  </si>
  <si>
    <t>NIFTY_CE_18700</t>
  </si>
  <si>
    <t>NIFTY_PE_18700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</si>
  <si>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</si>
  <si>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</si>
  <si>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</si>
  <si>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</si>
  <si>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</si>
  <si>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</si>
  <si>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</si>
  <si>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</si>
  <si>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</si>
  <si>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</si>
  <si>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</si>
  <si>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</si>
  <si>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</si>
  <si>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</si>
  <si>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</si>
  <si>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</si>
  <si>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</si>
  <si>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</si>
  <si>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</si>
  <si>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</si>
  <si>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</si>
  <si>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</si>
  <si>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</si>
  <si>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</si>
  <si>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</si>
  <si>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</si>
  <si>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</si>
  <si>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</si>
  <si>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</si>
  <si>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</si>
  <si>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</si>
  <si>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</si>
  <si>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</si>
  <si>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</si>
  <si>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</si>
  <si>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</si>
  <si>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</si>
  <si>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</si>
  <si>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</si>
  <si>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</si>
  <si>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</si>
  <si>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</si>
  <si>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</si>
  <si>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</si>
  <si>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</si>
  <si>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</si>
  <si>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</si>
  <si>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</si>
  <si>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</si>
  <si>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</si>
  <si>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</si>
  <si>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</si>
  <si>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</si>
  <si>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</si>
  <si>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</si>
  <si>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</si>
  <si>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</si>
  <si>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</si>
  <si>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</si>
  <si>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</si>
  <si>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</si>
  <si>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</si>
  <si>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</si>
  <si>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</si>
  <si>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</si>
  <si>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</si>
  <si>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</si>
  <si>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</si>
  <si>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</si>
  <si>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</si>
  <si>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</si>
  <si>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NIFTY_CE_19150</t>
  </si>
  <si>
    <t>NIFTY_PE_19150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</si>
  <si>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</si>
  <si>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</si>
  <si>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</si>
  <si>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</si>
  <si>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</si>
  <si>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</si>
  <si>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</si>
  <si>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</si>
  <si>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</si>
  <si>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</si>
  <si>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</si>
  <si>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</si>
  <si>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</si>
  <si>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</si>
  <si>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</si>
  <si>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</si>
  <si>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</si>
  <si>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</si>
  <si>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</si>
  <si>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</si>
  <si>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</si>
  <si>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</si>
  <si>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</si>
  <si>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</si>
  <si>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</si>
  <si>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</si>
  <si>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</si>
  <si>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</si>
  <si>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</si>
  <si>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</si>
  <si>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</si>
  <si>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</si>
  <si>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</si>
  <si>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</si>
  <si>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</si>
  <si>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</si>
  <si>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</si>
  <si>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</si>
  <si>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</si>
  <si>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</si>
  <si>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</si>
  <si>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</si>
  <si>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</si>
  <si>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</si>
  <si>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</si>
  <si>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</si>
  <si>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</si>
  <si>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</si>
  <si>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</si>
  <si>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</si>
  <si>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</si>
  <si>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</si>
  <si>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</si>
  <si>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</si>
  <si>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</si>
  <si>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</si>
  <si>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BANKNIFTY_CE_28000</t>
  </si>
  <si>
    <t>BANKNIFTY_PE_28000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</si>
  <si>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</si>
  <si>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</si>
  <si>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</si>
  <si>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</si>
  <si>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</si>
  <si>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</si>
  <si>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</si>
  <si>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</si>
  <si>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</si>
  <si>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</si>
  <si>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</si>
  <si>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</si>
  <si>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</si>
  <si>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</si>
  <si>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</si>
  <si>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</si>
  <si>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</si>
  <si>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</si>
  <si>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</si>
  <si>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</si>
  <si>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</si>
  <si>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</si>
  <si>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</si>
  <si>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</si>
  <si>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</si>
  <si>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</si>
  <si>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</si>
  <si>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</si>
  <si>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</si>
  <si>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</si>
  <si>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</si>
  <si>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</si>
  <si>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</si>
  <si>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</si>
  <si>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</si>
  <si>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</si>
  <si>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</si>
  <si>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</si>
  <si>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</si>
  <si>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</si>
  <si>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</si>
  <si>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</si>
  <si>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</si>
  <si>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</si>
  <si>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</si>
  <si>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</si>
  <si>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</si>
  <si>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</si>
  <si>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</si>
  <si>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</si>
  <si>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</si>
  <si>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</si>
  <si>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</si>
  <si>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</si>
  <si>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</si>
  <si>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</si>
  <si>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</si>
  <si>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</si>
  <si>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</si>
  <si>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</si>
  <si>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</si>
  <si>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</si>
  <si>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</si>
  <si>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</si>
  <si>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</si>
  <si>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</si>
  <si>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</si>
  <si>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</si>
  <si>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</si>
  <si>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</si>
  <si>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</si>
  <si>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</si>
  <si>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</si>
  <si>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</si>
  <si>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</si>
  <si>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</si>
  <si>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</si>
  <si>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</si>
  <si>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</si>
  <si>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</si>
  <si>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</si>
  <si>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</si>
  <si>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</si>
  <si>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</si>
  <si>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</si>
  <si>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</si>
  <si>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</si>
  <si>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</si>
  <si>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</si>
  <si>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</si>
  <si>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</si>
  <si>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</si>
  <si>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</si>
  <si>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</si>
  <si>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</si>
  <si>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</si>
  <si>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</si>
  <si>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</si>
  <si>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</si>
  <si>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</si>
  <si>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</si>
  <si>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</si>
  <si>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</si>
  <si>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</si>
  <si>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</si>
  <si>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</si>
  <si>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</si>
  <si>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</si>
  <si>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</si>
  <si>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</si>
  <si>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</si>
  <si>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</si>
  <si>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</si>
  <si>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</si>
  <si>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</si>
  <si>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</si>
  <si>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</si>
  <si>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</si>
  <si>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</si>
  <si>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</si>
  <si>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</si>
  <si>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</si>
  <si>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</si>
  <si>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</si>
  <si>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</si>
  <si>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</si>
  <si>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</si>
  <si>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</si>
  <si>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</si>
  <si>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</si>
  <si>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</si>
  <si>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</si>
  <si>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</si>
  <si>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</si>
  <si>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</si>
  <si>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</si>
  <si>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</si>
  <si>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</si>
  <si>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</si>
  <si>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</si>
  <si>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</si>
  <si>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</si>
  <si>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</si>
  <si>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</si>
  <si>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</si>
  <si>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</si>
  <si>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</si>
  <si>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</si>
  <si>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</si>
  <si>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</si>
  <si>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</si>
  <si>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</si>
  <si>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</si>
  <si>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</si>
  <si>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</si>
  <si>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</si>
  <si>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</si>
  <si>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</si>
  <si>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</si>
  <si>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</si>
  <si>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</si>
  <si>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</si>
  <si>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</si>
  <si>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</si>
  <si>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</si>
  <si>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</si>
  <si>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</si>
  <si>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</si>
  <si>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</si>
  <si>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</si>
  <si>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</si>
  <si>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</si>
  <si>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</si>
  <si>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</si>
  <si>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</si>
  <si>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</si>
  <si>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</si>
  <si>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</si>
  <si>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</si>
  <si>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</si>
  <si>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</si>
  <si>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</si>
  <si>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</si>
  <si>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</si>
  <si>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</si>
  <si>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</si>
  <si>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</si>
  <si>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</si>
  <si>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</si>
  <si>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</si>
  <si>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</si>
  <si>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</si>
  <si>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</si>
  <si>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</si>
  <si>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</si>
  <si>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</si>
  <si>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</si>
  <si>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</si>
  <si>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</si>
  <si>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</si>
  <si>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</si>
  <si>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</si>
  <si>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</si>
  <si>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</si>
  <si>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</si>
  <si>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</si>
  <si>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</si>
  <si>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</si>
  <si>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</si>
  <si>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</si>
  <si>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</si>
  <si>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</si>
  <si>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</si>
  <si>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</si>
  <si>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</si>
  <si>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</si>
  <si>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</si>
  <si>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</si>
  <si>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</si>
  <si>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</si>
  <si>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</si>
  <si>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</si>
  <si>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</si>
  <si>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</si>
  <si>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</si>
  <si>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</si>
  <si>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</si>
  <si>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</si>
  <si>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</si>
  <si>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</si>
  <si>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</si>
  <si>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</si>
  <si>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</si>
  <si>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</si>
  <si>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</si>
  <si>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</si>
  <si>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</si>
  <si>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</si>
  <si>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</si>
  <si>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</si>
  <si>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</si>
  <si>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</si>
  <si>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</si>
  <si>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</si>
  <si>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</si>
  <si>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</si>
  <si>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</si>
  <si>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</si>
  <si>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</si>
  <si>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</si>
  <si>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</si>
  <si>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</si>
  <si>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</si>
  <si>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</si>
  <si>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</si>
  <si>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</si>
  <si>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</si>
  <si>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</si>
  <si>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</si>
  <si>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</si>
  <si>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</si>
  <si>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</si>
  <si>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</si>
  <si>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</si>
  <si>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</si>
  <si>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</si>
  <si>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</si>
  <si>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</si>
  <si>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</si>
  <si>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</si>
  <si>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</si>
  <si>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</si>
  <si>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</si>
  <si>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</si>
  <si>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</si>
  <si>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</si>
  <si>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</si>
  <si>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</si>
  <si>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</si>
  <si>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</si>
  <si>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</si>
  <si>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</si>
  <si>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</si>
  <si>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</si>
  <si>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</si>
  <si>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</si>
  <si>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</si>
  <si>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</si>
  <si>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</si>
  <si>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</si>
  <si>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</si>
  <si>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</si>
  <si>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</si>
  <si>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</si>
  <si>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</si>
  <si>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</si>
  <si>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</si>
  <si>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</si>
  <si>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</si>
  <si>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</si>
  <si>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</si>
  <si>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</si>
  <si>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</si>
  <si>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</si>
  <si>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</si>
  <si>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</si>
  <si>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</si>
  <si>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</si>
  <si>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</si>
  <si>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</si>
  <si>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</si>
  <si>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</si>
  <si>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</si>
  <si>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</si>
  <si>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</si>
  <si>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</si>
  <si>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</si>
  <si>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</si>
  <si>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</si>
  <si>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</si>
  <si>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</si>
  <si>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</si>
  <si>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</si>
  <si>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</si>
  <si>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</si>
  <si>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</si>
  <si>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</si>
  <si>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</si>
  <si>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</si>
  <si>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</si>
  <si>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</si>
  <si>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</si>
  <si>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</si>
  <si>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</si>
  <si>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</si>
  <si>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</si>
  <si>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</si>
  <si>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</si>
  <si>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</si>
  <si>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</si>
  <si>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</si>
  <si>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</si>
  <si>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</si>
  <si>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</si>
  <si>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</si>
  <si>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</si>
  <si>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</si>
  <si>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</si>
  <si>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</si>
  <si>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</si>
  <si>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</si>
  <si>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</si>
  <si>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</si>
  <si>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</si>
  <si>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</si>
  <si>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</si>
  <si>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</si>
  <si>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</si>
  <si>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</si>
  <si>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</si>
  <si>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</si>
  <si>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</si>
  <si>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</si>
  <si>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</si>
  <si>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</si>
  <si>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</si>
  <si>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</si>
  <si>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</si>
  <si>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</si>
  <si>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</si>
  <si>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</si>
  <si>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</si>
  <si>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</si>
  <si>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</si>
  <si>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</si>
  <si>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</si>
  <si>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</si>
  <si>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</si>
  <si>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</si>
  <si>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</si>
  <si>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</si>
  <si>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</si>
  <si>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</si>
  <si>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</si>
  <si>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</si>
  <si>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</si>
  <si>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</si>
  <si>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</si>
  <si>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</si>
  <si>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</si>
  <si>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</si>
  <si>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</si>
  <si>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</si>
  <si>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</si>
  <si>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</si>
  <si>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</si>
  <si>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</si>
  <si>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</si>
  <si>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</si>
  <si>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</si>
  <si>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</si>
  <si>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</si>
  <si>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</si>
  <si>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</si>
  <si>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</si>
  <si>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</si>
  <si>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</si>
  <si>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</si>
  <si>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</si>
  <si>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</si>
  <si>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</si>
  <si>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</si>
  <si>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</si>
  <si>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</si>
  <si>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</si>
  <si>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</si>
  <si>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</si>
  <si>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</si>
  <si>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</si>
  <si>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</si>
  <si>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</si>
  <si>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</si>
  <si>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</si>
  <si>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</si>
  <si>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</si>
  <si>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</si>
  <si>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</si>
  <si>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</si>
  <si>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</si>
  <si>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</si>
  <si>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</si>
  <si>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</si>
  <si>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</si>
  <si>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</si>
  <si>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</si>
  <si>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</si>
  <si>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</si>
  <si>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</si>
  <si>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</si>
  <si>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</si>
  <si>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MARKET</t>
  </si>
  <si>
    <t>NA</t>
  </si>
  <si>
    <t>SELL</t>
  </si>
  <si>
    <t>NSE_FNO</t>
  </si>
  <si>
    <t>INTRADAY</t>
  </si>
  <si>
    <t>LIMIT</t>
  </si>
  <si>
    <t>Capial Req for 1 Lot</t>
  </si>
  <si>
    <t>Profit per trade</t>
  </si>
  <si>
    <t>Loss per trade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</si>
  <si>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</si>
  <si>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</si>
  <si>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</si>
  <si>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</si>
  <si>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</si>
  <si>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</si>
  <si>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</si>
  <si>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</si>
  <si>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</si>
  <si>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</si>
  <si>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</si>
  <si>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</si>
  <si>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</si>
  <si>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</si>
  <si>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</si>
  <si>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</si>
  <si>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</si>
  <si>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</si>
  <si>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</si>
  <si>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</si>
  <si>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</si>
  <si>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</si>
  <si>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Total Trades</t>
  </si>
  <si>
    <t>Gross P/L</t>
  </si>
  <si>
    <t>NSE_EQ</t>
  </si>
  <si>
    <t>0001-01-01</t>
  </si>
  <si>
    <t>Transaction</t>
  </si>
  <si>
    <t>NIFTY-Jan2025-23500-PE</t>
  </si>
  <si>
    <t>NIFTY-Jan2025-23650-CE</t>
  </si>
  <si>
    <t>NIFTY-Jan2025-23700-CE</t>
  </si>
  <si>
    <t>CRUDEOIL_CE_7400</t>
  </si>
  <si>
    <t>CRUDEOIL_PE_7400</t>
  </si>
  <si>
    <t>NIFTY PE</t>
  </si>
  <si>
    <t>METROPOLIS</t>
  </si>
  <si>
    <t>NIFTY-Jan2025-23600-PE</t>
  </si>
  <si>
    <t>CONCOR</t>
  </si>
  <si>
    <t>LAURUSLABS</t>
  </si>
  <si>
    <t>NIFTY-Jan2025-23850-CE</t>
  </si>
  <si>
    <t>NIFTY-Jan2025-23800-CE</t>
  </si>
  <si>
    <t>NIFTY-Jan2025-23700-PE</t>
  </si>
  <si>
    <t>NIFTY-Jan2025-23650-PE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</si>
</sst>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indent="1"/>
    </xf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9" fontId="0" fillId="0" borderId="0" xfId="0" applyNumberFormat="1" applyFill="1"/>
    <xf numFmtId="0" fontId="0" fillId="0" borderId="0" xfId="0" applyFill="1"/>
    <xf numFmtId="9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dimension ref="A1:AK35"/>
  <sheetViews>
    <sheetView tabSelected="1" workbookViewId="0">
      <pane xSplit="12" topLeftCell="R1" activePane="topRight" state="frozen"/>
      <selection pane="topRight" activeCell="S20" sqref="S20"/>
    </sheetView>
  </sheetViews>
  <sheetFormatPr defaultRowHeight="15" outlineLevelCol="1" x14ac:dyDescent="0.25"/>
  <cols>
    <col min="1" max="1" width="20.5703125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1.5703125" bestFit="1" customWidth="1"/>
    <col min="27" max="39" width="9.140625" customWidth="1"/>
  </cols>
  <sheetData>
    <row r="1" spans="1:37" x14ac:dyDescent="0.25">
      <c r="A1" s="23" t="s">
        <v>1</v>
      </c>
      <c r="B1" s="23"/>
      <c r="E1" s="24" t="str">
        <f>B24</f>
        <v>PE</v>
      </c>
      <c r="F1" s="24"/>
      <c r="G1" s="24" t="str">
        <f>SIDE</f>
        <v>OTM</v>
      </c>
      <c r="H1" s="24"/>
      <c r="I1" s="24"/>
    </row>
    <row r="2" spans="1:37" x14ac:dyDescent="0.25">
      <c r="A2" t="s">
        <v>0</v>
      </c>
      <c r="B2" s="3" t="s">
        <v>1252</v>
      </c>
      <c r="E2" s="24"/>
      <c r="F2" s="24"/>
      <c r="G2" s="24"/>
      <c r="H2" s="24"/>
      <c r="I2" s="24"/>
    </row>
    <row r="3" spans="1:37" x14ac:dyDescent="0.25">
      <c r="A3" t="s">
        <v>2</v>
      </c>
      <c r="B3">
        <v>23756.75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27</v>
      </c>
      <c r="K4" t="s">
        <v>30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27</v>
      </c>
      <c r="T4" t="s">
        <v>28</v>
      </c>
      <c r="U4" t="s">
        <v>28</v>
      </c>
      <c r="V4" t="s">
        <v>28</v>
      </c>
      <c r="W4" t="s">
        <v>27</v>
      </c>
      <c r="X4" t="s">
        <v>27</v>
      </c>
      <c r="Y4" t="s">
        <v>27</v>
      </c>
    </row>
    <row r="5" spans="1:37" x14ac:dyDescent="0.25">
      <c r="A5" t="s">
        <v>4</v>
      </c>
      <c r="B5" s="3">
        <f>IF(LEFT(B2,1)="N",75,IF(LEFT(B2,1)="B",15,IF(LEFT(B2,1)="C",100,"")))</f>
        <v>75</v>
      </c>
      <c r="D5" s="4" t="s">
        <v>1232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24</v>
      </c>
      <c r="J5" s="4" t="s">
        <v>25</v>
      </c>
      <c r="K5" s="4" t="s">
        <v>26</v>
      </c>
      <c r="L5" s="4" t="s">
        <v>34</v>
      </c>
      <c r="M5" s="4" t="s">
        <v>31</v>
      </c>
      <c r="N5" s="4" t="s">
        <v>32</v>
      </c>
      <c r="O5" s="4" t="s">
        <v>33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  <c r="V5" s="5" t="s">
        <v>41</v>
      </c>
      <c r="W5" s="5" t="s">
        <v>42</v>
      </c>
      <c r="X5" s="5" t="s">
        <v>43</v>
      </c>
      <c r="Y5" s="5" t="s">
        <v>44</v>
      </c>
      <c r="AA5" s="10" t="s">
        <v>1229</v>
      </c>
      <c r="AB5" s="10" t="s">
        <v>1221</v>
      </c>
      <c r="AC5" s="10" t="s">
        <v>1222</v>
      </c>
      <c r="AD5" s="10" t="s">
        <v>1223</v>
      </c>
      <c r="AE5" s="10" t="s">
        <v>1224</v>
      </c>
      <c r="AF5" s="10" t="s">
        <v>1225</v>
      </c>
      <c r="AG5" s="10" t="s">
        <v>1226</v>
      </c>
      <c r="AH5" s="10" t="s">
        <v>1227</v>
      </c>
      <c r="AI5" s="10" t="s">
        <v>1228</v>
      </c>
      <c r="AJ5" s="10" t="s">
        <v>1230</v>
      </c>
      <c r="AK5" t="s">
        <v>1231</v>
      </c>
    </row>
    <row r="6" spans="1:37" x14ac:dyDescent="0.25">
      <c r="D6" s="9" t="str">
        <f>IF(AND(ATM_LTP&gt;=50,ATM_LTP&lt;150),"50",IF(AND(ATM_LTP&gt;150,ATM_LTP&lt;=250),"100","N/A"))&amp;"-ATM"</f>
        <v>50-ATM</v>
      </c>
      <c r="E6" s="9">
        <f>$B$3-MOD($B$3,$B$4)</f>
        <v>23750</v>
      </c>
      <c r="F6" s="9" t="str">
        <f>$B$22&amp;"_"&amp;E6</f>
        <v>NIFTY_PE_23750</v>
      </c>
      <c r="G6" s="9">
        <f>VLOOKUP(F6,OptionsLookUp!A:B,2,FALSE)</f>
        <v>52522</v>
      </c>
      <c r="H6" s="9">
        <v>92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IF(O6&lt;&gt;"",(ATM_LTP-O6)*(J6*$B$5)/$B$27,"")</f>
        <v/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100000</v>
      </c>
      <c r="D7" t="str">
        <f xml:space="preserve"> IF(AND(ITM_ONE_LTP&gt;=50,ITM_ONE_LTP&lt;150),"50",IF(AND(ITM_ONE_LTP&gt;150,ITM_ONE_LTP&lt;=250),"100","N/A"))&amp;" - "&amp;$D$5&amp;"-1"</f>
        <v>50 - OTM-1</v>
      </c>
      <c r="E7">
        <f>IF($D$5="ITM",IF($B$24="PE",$E$6+($B$4*RIGHT(D7,1)),$E$6-($B$4*RIGHT(D7,1))),IF($B$24="PE",$E$6-($B$4*RIGHT(D7,1)),$E$6+($B$4*RIGHT(D7,1))))</f>
        <v>23700</v>
      </c>
      <c r="F7" t="str">
        <f t="shared" ref="F7:F9" si="0">$B$22&amp;"_"&amp;E7</f>
        <v>NIFTY_PE_23700</v>
      </c>
      <c r="G7">
        <f>VLOOKUP(F7,OptionsLookUp!A:B,2,FALSE)</f>
        <v>52519</v>
      </c>
      <c r="H7">
        <v>73.099999999999994</v>
      </c>
      <c r="J7" s="3" t="str">
        <f t="shared" ref="J7:J9" si="1">IF(I7&lt;&gt;"",ROUNDDOWN($B$7*(IF(AND(I7&gt;0,I7&lt;10),I7/10,1))/H7/$B$5,0)*$B$27,"")</f>
        <v/>
      </c>
      <c r="K7" s="10" t="b">
        <v>0</v>
      </c>
      <c r="L7" s="3" t="str">
        <f>IF(O7&lt;&gt;"",(ITM_ONE_LTP-O7)*(J7*$B$5)/$B$27,"")</f>
        <v/>
      </c>
      <c r="S7" s="3" t="str">
        <f t="shared" ref="S7:S9" si="2">IF(O7&lt;&gt;"",ROUND(O7+(O7*$B$19),1),"")</f>
        <v/>
      </c>
      <c r="W7" s="3" t="str">
        <f t="shared" ref="W7:W8" si="3">IF(O7&lt;&gt;"",ROUND(O7-(O7*$B$20),1),"")</f>
        <v/>
      </c>
      <c r="X7" s="3" t="str">
        <f>IF(O7&lt;&gt;"",ROUND(O7+(O7*$B$17),1),"")</f>
        <v/>
      </c>
      <c r="Y7" s="3" t="str">
        <f t="shared" ref="Y7:Y8" si="4">IF(O7&lt;&gt;"",ROUND(O7-(O7*$B$18),1),"")</f>
        <v/>
      </c>
      <c r="AA7" s="10" t="str">
        <f t="shared" ref="AA7:AA9" si="5">IF(O7&lt;&gt;"",40,"")</f>
        <v/>
      </c>
      <c r="AB7" s="10" t="str">
        <f t="shared" ref="AB7:AB9" si="6">IF(O7&lt;&gt;"",((O7+((O7*$B$8)+O7))*J7)*(0.0003503),"")</f>
        <v/>
      </c>
      <c r="AC7" s="10" t="str">
        <f t="shared" ref="AC7:AC9" si="7">IF(O7&lt;&gt;"",(O7*J7*0.00003),"")</f>
        <v/>
      </c>
      <c r="AD7" s="10" t="str">
        <f t="shared" ref="AD7:AD9" si="8">IF(O7&lt;&gt;"",(O7+(O7*$B$8))*J7*0.001,"")</f>
        <v/>
      </c>
      <c r="AE7" s="10" t="str">
        <f t="shared" ref="AE7:AE9" si="9">IF(O7&lt;&gt;"",(O7+(O7+(O7*$B$8)))*J7*0.000001,"")</f>
        <v/>
      </c>
      <c r="AF7" s="10" t="str">
        <f t="shared" ref="AF7:AF9" si="10">IF(O7&lt;&gt;"",(O7+(O7+(O7*$B$8)))*J7*0.000005,"")</f>
        <v/>
      </c>
      <c r="AG7" s="10" t="str">
        <f t="shared" ref="AG7:AG9" si="11">IF(O7&lt;&gt;"",(AA7+AB7+AE7)*0.18,"")</f>
        <v/>
      </c>
      <c r="AH7" s="10" t="str">
        <f t="shared" ref="AH7:AH9" si="12">IF(O7&lt;&gt;"",SUM(AA7:AG7),"")</f>
        <v/>
      </c>
      <c r="AI7" s="10" t="str">
        <f t="shared" ref="AI7:AI9" si="13">IF(O7&lt;&gt;"",AH7/J7,"")</f>
        <v/>
      </c>
      <c r="AJ7" s="10" t="str">
        <f t="shared" ref="AJ7:AJ9" si="14">IF(O7&lt;&gt;"",O7+(O7*B9),"")</f>
        <v/>
      </c>
      <c r="AK7" s="10" t="str">
        <f t="shared" ref="AK7:AK9" si="15">IF(O7&lt;&gt;"",(AJ7+AI7)/O7,"")</f>
        <v/>
      </c>
    </row>
    <row r="8" spans="1:37" x14ac:dyDescent="0.25">
      <c r="A8" t="s">
        <v>6</v>
      </c>
      <c r="B8" s="1">
        <v>0.02</v>
      </c>
      <c r="D8" s="10" t="str">
        <f>IF(AND(ITM_TWO_LTP&gt;=50,ITM_TWO_LTP&lt;150),"50",IF(AND(ITM_TWO_LTP&gt;150,ITM_TWO_LTP&lt;=250),"100","N/A"))&amp;" - "&amp;$D$5&amp;"-2"</f>
        <v>50 - OTM-2</v>
      </c>
      <c r="E8" s="10">
        <f t="shared" ref="E8:E9" si="16">IF($D$5="ITM",IF($B$24="PE",$E$6+($B$4*RIGHT(D8,1)),$E$6-($B$4*RIGHT(D8,1))),IF($B$24="PE",$E$6-($B$4*RIGHT(D8,1)),$E$6+($B$4*RIGHT(D8,1))))</f>
        <v>23650</v>
      </c>
      <c r="F8" t="str">
        <f t="shared" si="0"/>
        <v>NIFTY_PE_23650</v>
      </c>
      <c r="G8">
        <f>VLOOKUP(F8,OptionsLookUp!A:B,2,FALSE)</f>
        <v>52510</v>
      </c>
      <c r="H8">
        <v>59</v>
      </c>
      <c r="J8" s="3" t="str">
        <f t="shared" si="1"/>
        <v/>
      </c>
      <c r="K8" s="10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" si="17">IF(O8&lt;&gt;"",ROUND(O8+(O8*$B$17),1),"")</f>
        <v/>
      </c>
      <c r="Y8" s="3" t="str">
        <f t="shared" si="4"/>
        <v/>
      </c>
      <c r="AA8" s="10" t="str">
        <f t="shared" si="5"/>
        <v/>
      </c>
      <c r="AB8" s="10" t="str">
        <f t="shared" si="6"/>
        <v/>
      </c>
      <c r="AC8" s="10" t="str">
        <f t="shared" si="7"/>
        <v/>
      </c>
      <c r="AD8" s="10" t="str">
        <f t="shared" si="8"/>
        <v/>
      </c>
      <c r="AE8" s="10" t="str">
        <f t="shared" si="9"/>
        <v/>
      </c>
      <c r="AF8" s="10" t="str">
        <f t="shared" si="10"/>
        <v/>
      </c>
      <c r="AG8" s="10" t="str">
        <f t="shared" si="11"/>
        <v/>
      </c>
      <c r="AH8" s="10" t="str">
        <f t="shared" si="12"/>
        <v/>
      </c>
      <c r="AI8" s="10" t="str">
        <f t="shared" si="13"/>
        <v/>
      </c>
      <c r="AJ8" s="10" t="str">
        <f t="shared" si="14"/>
        <v/>
      </c>
      <c r="AK8" s="10" t="str">
        <f t="shared" si="15"/>
        <v/>
      </c>
    </row>
    <row r="9" spans="1:37" x14ac:dyDescent="0.25">
      <c r="A9" t="s">
        <v>7</v>
      </c>
      <c r="B9" s="1">
        <v>0.01</v>
      </c>
      <c r="D9" s="10" t="str">
        <f xml:space="preserve"> IF(AND(ITM_THREE_LTP&gt;=50,ITM_THREE_LTP&lt;150),"50",IF(AND(ITM_THREE_LTP&gt;150,ITM_THREE_LTP&lt;=250),"100","N/A"))&amp;" - " &amp;$D$5&amp;"-3"</f>
        <v>N/A - OTM-3</v>
      </c>
      <c r="E9" s="10">
        <f t="shared" si="16"/>
        <v>23600</v>
      </c>
      <c r="F9" t="str">
        <f t="shared" si="0"/>
        <v>NIFTY_PE_23600</v>
      </c>
      <c r="G9">
        <f>VLOOKUP(F9,OptionsLookUp!A:B,2,FALSE)</f>
        <v>52506</v>
      </c>
      <c r="H9">
        <v>47.2</v>
      </c>
      <c r="J9" s="3" t="str">
        <f t="shared" si="1"/>
        <v/>
      </c>
      <c r="K9" s="10" t="b">
        <v>0</v>
      </c>
      <c r="L9" s="3" t="str">
        <f>IF(O9&lt;&gt;"",(ITM_THREE_LTP-O9)*(J9*$B$5)/$B$27,"")</f>
        <v/>
      </c>
      <c r="S9" s="3" t="str">
        <f t="shared" si="2"/>
        <v/>
      </c>
      <c r="W9" s="3" t="str">
        <f t="shared" ref="W9" si="18">IF(O9&lt;&gt;"",ROUND(O9-(O9*$B$20),1),"")</f>
        <v/>
      </c>
      <c r="X9" s="3" t="str">
        <f t="shared" ref="X9" si="19">IF(O9&lt;&gt;"",ROUND(O9+(O9*$B$17),1),"")</f>
        <v/>
      </c>
      <c r="Y9" s="3" t="str">
        <f t="shared" ref="Y9" si="20">IF(O9&lt;&gt;"",ROUND(O9-(O9*$B$18),1),"")</f>
        <v/>
      </c>
      <c r="AA9" s="10" t="str">
        <f t="shared" si="5"/>
        <v/>
      </c>
      <c r="AB9" s="10" t="str">
        <f t="shared" si="6"/>
        <v/>
      </c>
      <c r="AC9" s="10" t="str">
        <f t="shared" si="7"/>
        <v/>
      </c>
      <c r="AD9" s="10" t="str">
        <f t="shared" si="8"/>
        <v/>
      </c>
      <c r="AE9" s="10" t="str">
        <f t="shared" si="9"/>
        <v/>
      </c>
      <c r="AF9" s="10" t="str">
        <f t="shared" si="10"/>
        <v/>
      </c>
      <c r="AG9" s="10" t="str">
        <f t="shared" si="11"/>
        <v/>
      </c>
      <c r="AH9" s="10" t="str">
        <f t="shared" si="12"/>
        <v/>
      </c>
      <c r="AI9" s="10" t="str">
        <f t="shared" si="13"/>
        <v/>
      </c>
      <c r="AJ9" s="10" t="str">
        <f t="shared" si="14"/>
        <v/>
      </c>
      <c r="AK9" s="10" t="str">
        <f t="shared" si="15"/>
        <v/>
      </c>
    </row>
    <row r="10" spans="1:37" x14ac:dyDescent="0.25">
      <c r="A10" t="s">
        <v>8</v>
      </c>
      <c r="B10" s="2">
        <f>B8-B9</f>
        <v>0.01</v>
      </c>
    </row>
    <row r="12" spans="1:37" x14ac:dyDescent="0.25">
      <c r="A12" s="4" t="s">
        <v>9</v>
      </c>
      <c r="E12" t="s">
        <v>1217</v>
      </c>
    </row>
    <row r="13" spans="1:37" x14ac:dyDescent="0.25">
      <c r="A13" t="s">
        <v>10</v>
      </c>
      <c r="B13">
        <v>1</v>
      </c>
      <c r="F13">
        <f>E6</f>
        <v>23750</v>
      </c>
      <c r="G13">
        <f>E7</f>
        <v>23700</v>
      </c>
      <c r="H13">
        <f>E8</f>
        <v>23650</v>
      </c>
      <c r="I13">
        <f>E9</f>
        <v>23600</v>
      </c>
      <c r="J13" t="s">
        <v>1218</v>
      </c>
      <c r="K13" t="s">
        <v>1219</v>
      </c>
      <c r="R13" s="8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ROUNDDOWN((($B$7*E14)/$H$6)/$B$5,0)</f>
        <v>1</v>
      </c>
      <c r="G14">
        <f>ROUNDDOWN((($B$7*E14)/$H$7)/$B$5,0)</f>
        <v>1</v>
      </c>
      <c r="H14">
        <f>ROUNDDOWN((($B$7*E14)/$H$8)/$B$5,0)</f>
        <v>2</v>
      </c>
      <c r="I14">
        <f>ROUNDDOWN((($B$7*E14)/$H$9)/$B$5,0)</f>
        <v>2</v>
      </c>
      <c r="J14">
        <f>E14*$B$13*$B$7*$B$8</f>
        <v>200</v>
      </c>
      <c r="K14">
        <f>E14*$B$14*$B$8*$B$7</f>
        <v>600.00000000000011</v>
      </c>
      <c r="R14" s="8"/>
    </row>
    <row r="15" spans="1:37" x14ac:dyDescent="0.25">
      <c r="E15" s="21">
        <v>0.2</v>
      </c>
      <c r="F15" s="22">
        <f>ROUNDDOWN((($B$7*E15)/$H$6)/$B$5,0)</f>
        <v>2</v>
      </c>
      <c r="G15" s="22">
        <f>ROUNDDOWN((($B$7*E15)/$H$7)/$B$5,0)</f>
        <v>3</v>
      </c>
      <c r="H15" s="22">
        <f>ROUNDDOWN((($B$7*E15)/$H$8)/$B$5,0)</f>
        <v>4</v>
      </c>
      <c r="I15" s="22">
        <f>ROUNDDOWN((($B$7*E15)/$H$9)/$B$5,0)</f>
        <v>5</v>
      </c>
      <c r="J15" s="22">
        <f t="shared" ref="J15:J23" si="21">E15*$B$13*$B$7*$B$8</f>
        <v>400</v>
      </c>
      <c r="K15" s="22">
        <f t="shared" ref="K15:K23" si="22">E15*$B$14*$B$8*$B$7</f>
        <v>1200.0000000000002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3">ROUNDDOWN((($B$7*E16)/$H$6)/$B$5,0)</f>
        <v>4</v>
      </c>
      <c r="G16" s="10">
        <f t="shared" ref="G16:G23" si="24">ROUNDDOWN((($B$7*E16)/$H$7)/$B$5,0)</f>
        <v>5</v>
      </c>
      <c r="H16" s="10">
        <f t="shared" ref="H16:H23" si="25">ROUNDDOWN((($B$7*E16)/$H$8)/$B$5,0)</f>
        <v>6</v>
      </c>
      <c r="I16" s="10">
        <f t="shared" ref="I16:I23" si="26">ROUNDDOWN((($B$7*E16)/$H$9)/$B$5,0)</f>
        <v>8</v>
      </c>
      <c r="J16">
        <f t="shared" si="21"/>
        <v>600</v>
      </c>
      <c r="K16">
        <f t="shared" si="22"/>
        <v>1799.9999999999998</v>
      </c>
      <c r="R16" s="8"/>
    </row>
    <row r="17" spans="1:18" x14ac:dyDescent="0.25">
      <c r="A17" t="s">
        <v>13</v>
      </c>
      <c r="B17">
        <f>B13*B10</f>
        <v>0.01</v>
      </c>
      <c r="E17" s="1">
        <v>0.4</v>
      </c>
      <c r="F17" s="10">
        <f t="shared" si="23"/>
        <v>5</v>
      </c>
      <c r="G17" s="10">
        <f t="shared" si="24"/>
        <v>7</v>
      </c>
      <c r="H17" s="10">
        <f t="shared" si="25"/>
        <v>9</v>
      </c>
      <c r="I17" s="10">
        <f t="shared" si="26"/>
        <v>11</v>
      </c>
      <c r="J17">
        <f t="shared" si="21"/>
        <v>800</v>
      </c>
      <c r="K17">
        <f t="shared" si="22"/>
        <v>2400.0000000000005</v>
      </c>
      <c r="R17" s="8"/>
    </row>
    <row r="18" spans="1:18" x14ac:dyDescent="0.25">
      <c r="A18" t="s">
        <v>14</v>
      </c>
      <c r="B18">
        <f>B14*B10</f>
        <v>0.03</v>
      </c>
      <c r="E18" s="19">
        <v>0.5</v>
      </c>
      <c r="F18" s="20">
        <f t="shared" si="23"/>
        <v>7</v>
      </c>
      <c r="G18" s="20">
        <f t="shared" si="24"/>
        <v>9</v>
      </c>
      <c r="H18" s="20">
        <f t="shared" si="25"/>
        <v>11</v>
      </c>
      <c r="I18" s="20">
        <f t="shared" si="26"/>
        <v>14</v>
      </c>
      <c r="J18" s="20">
        <f t="shared" si="21"/>
        <v>1000</v>
      </c>
      <c r="K18" s="20">
        <f t="shared" si="22"/>
        <v>3000</v>
      </c>
      <c r="R18" s="8"/>
    </row>
    <row r="19" spans="1:18" x14ac:dyDescent="0.25">
      <c r="A19" t="s">
        <v>15</v>
      </c>
      <c r="B19">
        <f>B13*B8</f>
        <v>0.02</v>
      </c>
      <c r="E19" s="1">
        <v>0.6</v>
      </c>
      <c r="F19" s="10">
        <f t="shared" si="23"/>
        <v>8</v>
      </c>
      <c r="G19" s="10">
        <f t="shared" si="24"/>
        <v>10</v>
      </c>
      <c r="H19" s="10">
        <f t="shared" si="25"/>
        <v>13</v>
      </c>
      <c r="I19" s="10">
        <f t="shared" si="26"/>
        <v>16</v>
      </c>
      <c r="J19">
        <f t="shared" si="21"/>
        <v>1200</v>
      </c>
      <c r="K19">
        <f t="shared" si="22"/>
        <v>3599.9999999999995</v>
      </c>
      <c r="R19" s="8"/>
    </row>
    <row r="20" spans="1:18" x14ac:dyDescent="0.25">
      <c r="A20" t="s">
        <v>16</v>
      </c>
      <c r="B20">
        <f>B14*B8</f>
        <v>0.06</v>
      </c>
      <c r="E20" s="1">
        <v>0.7</v>
      </c>
      <c r="F20" s="10">
        <f t="shared" si="23"/>
        <v>10</v>
      </c>
      <c r="G20" s="10">
        <f t="shared" si="24"/>
        <v>12</v>
      </c>
      <c r="H20" s="10">
        <f t="shared" si="25"/>
        <v>15</v>
      </c>
      <c r="I20" s="10">
        <f t="shared" si="26"/>
        <v>19</v>
      </c>
      <c r="J20">
        <f t="shared" si="21"/>
        <v>1400</v>
      </c>
      <c r="K20">
        <f t="shared" si="22"/>
        <v>4200</v>
      </c>
      <c r="R20" s="8"/>
    </row>
    <row r="21" spans="1:18" x14ac:dyDescent="0.25">
      <c r="E21" s="1">
        <v>0.8</v>
      </c>
      <c r="F21" s="10">
        <f t="shared" si="23"/>
        <v>11</v>
      </c>
      <c r="G21" s="10">
        <f t="shared" si="24"/>
        <v>14</v>
      </c>
      <c r="H21" s="10">
        <f t="shared" si="25"/>
        <v>18</v>
      </c>
      <c r="I21" s="10">
        <f t="shared" si="26"/>
        <v>22</v>
      </c>
      <c r="J21">
        <f t="shared" si="21"/>
        <v>1600</v>
      </c>
      <c r="K21">
        <f t="shared" si="22"/>
        <v>4800.0000000000009</v>
      </c>
      <c r="R21" s="8"/>
    </row>
    <row r="22" spans="1:18" x14ac:dyDescent="0.25">
      <c r="A22" s="4" t="s">
        <v>17</v>
      </c>
      <c r="B22" t="str">
        <f>B23&amp;"_"&amp;B24</f>
        <v>NIFTY_PE</v>
      </c>
      <c r="E22" s="1">
        <v>0.9</v>
      </c>
      <c r="F22" s="10">
        <f t="shared" si="23"/>
        <v>13</v>
      </c>
      <c r="G22" s="10">
        <f t="shared" si="24"/>
        <v>16</v>
      </c>
      <c r="H22" s="10">
        <f t="shared" si="25"/>
        <v>20</v>
      </c>
      <c r="I22" s="10">
        <f t="shared" si="26"/>
        <v>25</v>
      </c>
      <c r="J22">
        <f t="shared" si="21"/>
        <v>1800</v>
      </c>
      <c r="K22">
        <f t="shared" si="22"/>
        <v>5400.0000000000009</v>
      </c>
      <c r="R22" s="8"/>
    </row>
    <row r="23" spans="1:18" x14ac:dyDescent="0.25">
      <c r="A23" t="s">
        <v>19</v>
      </c>
      <c r="B23" t="str">
        <f>LEFT(B2,FIND(" ",B2,1)-1)</f>
        <v>NIFTY</v>
      </c>
      <c r="E23" s="1">
        <v>1</v>
      </c>
      <c r="F23" s="10">
        <f t="shared" si="23"/>
        <v>14</v>
      </c>
      <c r="G23" s="10">
        <f t="shared" si="24"/>
        <v>18</v>
      </c>
      <c r="H23" s="10">
        <f t="shared" si="25"/>
        <v>22</v>
      </c>
      <c r="I23" s="10">
        <f t="shared" si="26"/>
        <v>28</v>
      </c>
      <c r="J23">
        <f t="shared" si="21"/>
        <v>2000</v>
      </c>
      <c r="K23">
        <f t="shared" si="22"/>
        <v>6000</v>
      </c>
      <c r="R23" s="8"/>
    </row>
    <row r="24" spans="1:18" x14ac:dyDescent="0.25">
      <c r="A24" t="s">
        <v>20</v>
      </c>
      <c r="B24" t="str">
        <f>RIGHT(B2,2)</f>
        <v>PE</v>
      </c>
    </row>
    <row r="25" spans="1:18" x14ac:dyDescent="0.25">
      <c r="A25" t="s">
        <v>50</v>
      </c>
      <c r="B25">
        <f>VLOOKUP(B23,IndexLookup!A1:B4,2,FALSE)</f>
        <v>13</v>
      </c>
      <c r="E25" s="8"/>
      <c r="G25" s="8"/>
    </row>
    <row r="26" spans="1:18" x14ac:dyDescent="0.25">
      <c r="E26" s="8"/>
      <c r="F26" s="12" t="s">
        <v>1242</v>
      </c>
      <c r="G26" s="13">
        <f>COUNTIFS(Orders!F:F,"NSE_FNO",Orders!G:G,"INTRADAY",Orders!E:E,"SELL")</f>
        <v>52</v>
      </c>
    </row>
    <row r="27" spans="1:18" x14ac:dyDescent="0.25">
      <c r="A27" t="s">
        <v>18</v>
      </c>
      <c r="B27">
        <f>IF(OR(LEFT(B2,1)="N",LEFT(B2,1)="B"),B5,1)</f>
        <v>75</v>
      </c>
      <c r="E27" s="8"/>
      <c r="F27" s="12" t="s">
        <v>1243</v>
      </c>
      <c r="G27">
        <f>SUMIFS(Orders!T:T,Orders!F:F,"NSE_FNO",Orders!G:G,"INTRADAY",Orders!E:E,"SELL")-SUMIFS(Orders!T:T,Orders!F:F,"NSE_FNO",Orders!G:G,"INTRADAY",Orders!E:E,"BUY")</f>
        <v>-2816.25</v>
      </c>
    </row>
    <row r="28" spans="1:18" x14ac:dyDescent="0.25">
      <c r="E28" s="8"/>
      <c r="F28" s="12"/>
    </row>
    <row r="29" spans="1:18" x14ac:dyDescent="0.25">
      <c r="A29" s="4" t="s">
        <v>1189</v>
      </c>
      <c r="B29" t="b">
        <v>0</v>
      </c>
      <c r="E29" s="8"/>
      <c r="F29" s="12"/>
    </row>
    <row r="30" spans="1:18" x14ac:dyDescent="0.25">
      <c r="E30" s="8"/>
    </row>
    <row r="31" spans="1:18" x14ac:dyDescent="0.25">
      <c r="A31" s="4" t="s">
        <v>1190</v>
      </c>
      <c r="B31" t="b">
        <v>0</v>
      </c>
      <c r="E31" s="8"/>
    </row>
    <row r="32" spans="1:18" x14ac:dyDescent="0.25">
      <c r="E32" s="8"/>
    </row>
    <row r="33" spans="1:5" x14ac:dyDescent="0.25">
      <c r="A33" s="4" t="s">
        <v>1220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L6:L9 S6:S9 W6:Y9 J6:J9" name="FormulaRanges"/>
  </protectedRanges>
  <mergeCells count="3">
    <mergeCell ref="A1:B1"/>
    <mergeCell ref="E1:F2"/>
    <mergeCell ref="G1:I2"/>
  </mergeCells>
  <dataValidations count="4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dimension ref="A1:C4"/>
  <sheetViews>
    <sheetView workbookViewId="0">
      <selection activeCell="G12" sqref="G1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1233</v>
      </c>
      <c r="B1" t="s">
        <v>1236</v>
      </c>
    </row>
    <row r="2" spans="1:3" x14ac:dyDescent="0.25">
      <c r="A2" t="s">
        <v>1234</v>
      </c>
      <c r="B2" t="s">
        <v>1235</v>
      </c>
    </row>
    <row r="3" spans="1:3" x14ac:dyDescent="0.25">
      <c r="A3" t="s">
        <v>1237</v>
      </c>
      <c r="B3" t="s">
        <v>1235</v>
      </c>
      <c r="C3" t="s">
        <v>1238</v>
      </c>
    </row>
    <row r="4" spans="1:3" x14ac:dyDescent="0.25">
      <c r="A4" s="8" t="s">
        <v>1240</v>
      </c>
      <c r="B4" t="s">
        <v>1239</v>
      </c>
      <c r="C4" t="s">
        <v>1241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dimension ref="A1:B1141"/>
  <sheetViews>
    <sheetView workbookViewId="0"/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46</v>
      </c>
    </row>
    <row r="2" spans="1:2" x14ac:dyDescent="0.25">
      <c r="A2" t="s">
        <v>746</v>
      </c>
      <c r="B2">
        <v>35009</v>
      </c>
    </row>
    <row r="3" spans="1:2" x14ac:dyDescent="0.25">
      <c r="A3" t="s">
        <v>759</v>
      </c>
      <c r="B3">
        <v>35010</v>
      </c>
    </row>
    <row r="4" spans="1:2" x14ac:dyDescent="0.25">
      <c r="A4" t="s">
        <v>762</v>
      </c>
      <c r="B4">
        <v>35011</v>
      </c>
    </row>
    <row r="5" spans="1:2" x14ac:dyDescent="0.25">
      <c r="A5" t="s">
        <v>763</v>
      </c>
      <c r="B5">
        <v>35020</v>
      </c>
    </row>
    <row r="6" spans="1:2" x14ac:dyDescent="0.25">
      <c r="A6" t="s">
        <v>764</v>
      </c>
      <c r="B6">
        <v>35021</v>
      </c>
    </row>
    <row r="7" spans="1:2" x14ac:dyDescent="0.25">
      <c r="A7" t="s">
        <v>765</v>
      </c>
      <c r="B7">
        <v>35022</v>
      </c>
    </row>
    <row r="8" spans="1:2" x14ac:dyDescent="0.25">
      <c r="A8" t="s">
        <v>78</v>
      </c>
      <c r="B8">
        <v>35130</v>
      </c>
    </row>
    <row r="9" spans="1:2" x14ac:dyDescent="0.25">
      <c r="A9" t="s">
        <v>79</v>
      </c>
      <c r="B9">
        <v>35131</v>
      </c>
    </row>
    <row r="10" spans="1:2" x14ac:dyDescent="0.25">
      <c r="A10" t="s">
        <v>69</v>
      </c>
      <c r="B10">
        <v>35139</v>
      </c>
    </row>
    <row r="11" spans="1:2" x14ac:dyDescent="0.25">
      <c r="A11" t="s">
        <v>70</v>
      </c>
      <c r="B11">
        <v>35140</v>
      </c>
    </row>
    <row r="12" spans="1:2" x14ac:dyDescent="0.25">
      <c r="A12" t="s">
        <v>1005</v>
      </c>
      <c r="B12">
        <v>35189</v>
      </c>
    </row>
    <row r="13" spans="1:2" x14ac:dyDescent="0.25">
      <c r="A13" t="s">
        <v>1006</v>
      </c>
      <c r="B13">
        <v>35194</v>
      </c>
    </row>
    <row r="14" spans="1:2" x14ac:dyDescent="0.25">
      <c r="A14" t="s">
        <v>74</v>
      </c>
      <c r="B14">
        <v>35429</v>
      </c>
    </row>
    <row r="15" spans="1:2" x14ac:dyDescent="0.25">
      <c r="A15" t="s">
        <v>75</v>
      </c>
      <c r="B15">
        <v>35430</v>
      </c>
    </row>
    <row r="16" spans="1:2" x14ac:dyDescent="0.25">
      <c r="A16" t="s">
        <v>65</v>
      </c>
      <c r="B16">
        <v>35435</v>
      </c>
    </row>
    <row r="17" spans="1:2" x14ac:dyDescent="0.25">
      <c r="A17" t="s">
        <v>66</v>
      </c>
      <c r="B17">
        <v>35459</v>
      </c>
    </row>
    <row r="18" spans="1:2" x14ac:dyDescent="0.25">
      <c r="A18" t="s">
        <v>67</v>
      </c>
      <c r="B18">
        <v>35464</v>
      </c>
    </row>
    <row r="19" spans="1:2" x14ac:dyDescent="0.25">
      <c r="A19" t="s">
        <v>971</v>
      </c>
      <c r="B19">
        <v>35473</v>
      </c>
    </row>
    <row r="20" spans="1:2" x14ac:dyDescent="0.25">
      <c r="A20" t="s">
        <v>972</v>
      </c>
      <c r="B20">
        <v>35474</v>
      </c>
    </row>
    <row r="21" spans="1:2" x14ac:dyDescent="0.25">
      <c r="A21" t="s">
        <v>973</v>
      </c>
      <c r="B21">
        <v>35475</v>
      </c>
    </row>
    <row r="22" spans="1:2" x14ac:dyDescent="0.25">
      <c r="A22" t="s">
        <v>974</v>
      </c>
      <c r="B22">
        <v>35476</v>
      </c>
    </row>
    <row r="23" spans="1:2" x14ac:dyDescent="0.25">
      <c r="A23" t="s">
        <v>68</v>
      </c>
      <c r="B23">
        <v>35486</v>
      </c>
    </row>
    <row r="24" spans="1:2" x14ac:dyDescent="0.25">
      <c r="A24" t="s">
        <v>975</v>
      </c>
      <c r="B24">
        <v>35488</v>
      </c>
    </row>
    <row r="25" spans="1:2" x14ac:dyDescent="0.25">
      <c r="A25" t="s">
        <v>976</v>
      </c>
      <c r="B25">
        <v>35489</v>
      </c>
    </row>
    <row r="26" spans="1:2" x14ac:dyDescent="0.25">
      <c r="A26" t="s">
        <v>977</v>
      </c>
      <c r="B26">
        <v>35500</v>
      </c>
    </row>
    <row r="27" spans="1:2" x14ac:dyDescent="0.25">
      <c r="A27" t="s">
        <v>978</v>
      </c>
      <c r="B27">
        <v>35501</v>
      </c>
    </row>
    <row r="28" spans="1:2" x14ac:dyDescent="0.25">
      <c r="A28" t="s">
        <v>979</v>
      </c>
      <c r="B28">
        <v>35502</v>
      </c>
    </row>
    <row r="29" spans="1:2" x14ac:dyDescent="0.25">
      <c r="A29" t="s">
        <v>980</v>
      </c>
      <c r="B29">
        <v>35503</v>
      </c>
    </row>
    <row r="30" spans="1:2" x14ac:dyDescent="0.25">
      <c r="A30" t="s">
        <v>182</v>
      </c>
      <c r="B30">
        <v>35504</v>
      </c>
    </row>
    <row r="31" spans="1:2" x14ac:dyDescent="0.25">
      <c r="A31" t="s">
        <v>183</v>
      </c>
      <c r="B31">
        <v>35507</v>
      </c>
    </row>
    <row r="32" spans="1:2" x14ac:dyDescent="0.25">
      <c r="A32" t="s">
        <v>55</v>
      </c>
      <c r="B32">
        <v>35508</v>
      </c>
    </row>
    <row r="33" spans="1:2" x14ac:dyDescent="0.25">
      <c r="A33" t="s">
        <v>981</v>
      </c>
      <c r="B33">
        <v>35538</v>
      </c>
    </row>
    <row r="34" spans="1:2" x14ac:dyDescent="0.25">
      <c r="A34" t="s">
        <v>982</v>
      </c>
      <c r="B34">
        <v>35544</v>
      </c>
    </row>
    <row r="35" spans="1:2" x14ac:dyDescent="0.25">
      <c r="A35" t="s">
        <v>983</v>
      </c>
      <c r="B35">
        <v>35545</v>
      </c>
    </row>
    <row r="36" spans="1:2" x14ac:dyDescent="0.25">
      <c r="A36" t="s">
        <v>984</v>
      </c>
      <c r="B36">
        <v>35548</v>
      </c>
    </row>
    <row r="37" spans="1:2" x14ac:dyDescent="0.25">
      <c r="A37" t="s">
        <v>137</v>
      </c>
      <c r="B37">
        <v>35557</v>
      </c>
    </row>
    <row r="38" spans="1:2" x14ac:dyDescent="0.25">
      <c r="A38" t="s">
        <v>140</v>
      </c>
      <c r="B38">
        <v>35563</v>
      </c>
    </row>
    <row r="39" spans="1:2" x14ac:dyDescent="0.25">
      <c r="A39" t="s">
        <v>985</v>
      </c>
      <c r="B39">
        <v>35566</v>
      </c>
    </row>
    <row r="40" spans="1:2" x14ac:dyDescent="0.25">
      <c r="A40" t="s">
        <v>986</v>
      </c>
      <c r="B40">
        <v>35567</v>
      </c>
    </row>
    <row r="41" spans="1:2" x14ac:dyDescent="0.25">
      <c r="A41" t="s">
        <v>56</v>
      </c>
      <c r="B41">
        <v>35577</v>
      </c>
    </row>
    <row r="42" spans="1:2" x14ac:dyDescent="0.25">
      <c r="A42" t="s">
        <v>987</v>
      </c>
      <c r="B42">
        <v>35589</v>
      </c>
    </row>
    <row r="43" spans="1:2" x14ac:dyDescent="0.25">
      <c r="A43" t="s">
        <v>988</v>
      </c>
      <c r="B43">
        <v>35590</v>
      </c>
    </row>
    <row r="44" spans="1:2" x14ac:dyDescent="0.25">
      <c r="A44" t="s">
        <v>57</v>
      </c>
      <c r="B44">
        <v>35624</v>
      </c>
    </row>
    <row r="45" spans="1:2" x14ac:dyDescent="0.25">
      <c r="A45" t="s">
        <v>58</v>
      </c>
      <c r="B45">
        <v>35631</v>
      </c>
    </row>
    <row r="46" spans="1:2" x14ac:dyDescent="0.25">
      <c r="A46" t="s">
        <v>1023</v>
      </c>
      <c r="B46">
        <v>35632</v>
      </c>
    </row>
    <row r="47" spans="1:2" x14ac:dyDescent="0.25">
      <c r="A47" t="s">
        <v>1024</v>
      </c>
      <c r="B47">
        <v>35633</v>
      </c>
    </row>
    <row r="48" spans="1:2" x14ac:dyDescent="0.25">
      <c r="A48" t="s">
        <v>60</v>
      </c>
      <c r="B48">
        <v>35634</v>
      </c>
    </row>
    <row r="49" spans="1:2" x14ac:dyDescent="0.25">
      <c r="A49" t="s">
        <v>61</v>
      </c>
      <c r="B49">
        <v>35645</v>
      </c>
    </row>
    <row r="50" spans="1:2" x14ac:dyDescent="0.25">
      <c r="A50" t="s">
        <v>63</v>
      </c>
      <c r="B50">
        <v>35647</v>
      </c>
    </row>
    <row r="51" spans="1:2" x14ac:dyDescent="0.25">
      <c r="A51" t="s">
        <v>64</v>
      </c>
      <c r="B51">
        <v>35834</v>
      </c>
    </row>
    <row r="52" spans="1:2" x14ac:dyDescent="0.25">
      <c r="A52" t="s">
        <v>1025</v>
      </c>
      <c r="B52">
        <v>35835</v>
      </c>
    </row>
    <row r="53" spans="1:2" x14ac:dyDescent="0.25">
      <c r="A53" t="s">
        <v>59</v>
      </c>
      <c r="B53">
        <v>35986</v>
      </c>
    </row>
    <row r="54" spans="1:2" x14ac:dyDescent="0.25">
      <c r="A54" t="s">
        <v>62</v>
      </c>
      <c r="B54">
        <v>35987</v>
      </c>
    </row>
    <row r="55" spans="1:2" x14ac:dyDescent="0.25">
      <c r="A55" t="s">
        <v>989</v>
      </c>
      <c r="B55">
        <v>35988</v>
      </c>
    </row>
    <row r="56" spans="1:2" x14ac:dyDescent="0.25">
      <c r="A56" t="s">
        <v>990</v>
      </c>
      <c r="B56">
        <v>35991</v>
      </c>
    </row>
    <row r="57" spans="1:2" x14ac:dyDescent="0.25">
      <c r="A57" t="s">
        <v>1026</v>
      </c>
      <c r="B57">
        <v>36000</v>
      </c>
    </row>
    <row r="58" spans="1:2" x14ac:dyDescent="0.25">
      <c r="A58" t="s">
        <v>112</v>
      </c>
      <c r="B58">
        <v>36001</v>
      </c>
    </row>
    <row r="59" spans="1:2" x14ac:dyDescent="0.25">
      <c r="A59" t="s">
        <v>113</v>
      </c>
      <c r="B59">
        <v>36002</v>
      </c>
    </row>
    <row r="60" spans="1:2" x14ac:dyDescent="0.25">
      <c r="A60" t="s">
        <v>114</v>
      </c>
      <c r="B60">
        <v>36003</v>
      </c>
    </row>
    <row r="61" spans="1:2" x14ac:dyDescent="0.25">
      <c r="A61" t="s">
        <v>115</v>
      </c>
      <c r="B61">
        <v>36004</v>
      </c>
    </row>
    <row r="62" spans="1:2" x14ac:dyDescent="0.25">
      <c r="A62" t="s">
        <v>1027</v>
      </c>
      <c r="B62">
        <v>36005</v>
      </c>
    </row>
    <row r="63" spans="1:2" x14ac:dyDescent="0.25">
      <c r="A63" t="s">
        <v>1028</v>
      </c>
      <c r="B63">
        <v>36016</v>
      </c>
    </row>
    <row r="64" spans="1:2" x14ac:dyDescent="0.25">
      <c r="A64" t="s">
        <v>116</v>
      </c>
      <c r="B64">
        <v>36017</v>
      </c>
    </row>
    <row r="65" spans="1:2" x14ac:dyDescent="0.25">
      <c r="A65" t="s">
        <v>122</v>
      </c>
      <c r="B65">
        <v>36036</v>
      </c>
    </row>
    <row r="66" spans="1:2" x14ac:dyDescent="0.25">
      <c r="A66" t="s">
        <v>127</v>
      </c>
      <c r="B66">
        <v>36037</v>
      </c>
    </row>
    <row r="67" spans="1:2" x14ac:dyDescent="0.25">
      <c r="A67" t="s">
        <v>128</v>
      </c>
      <c r="B67">
        <v>36056</v>
      </c>
    </row>
    <row r="68" spans="1:2" x14ac:dyDescent="0.25">
      <c r="A68" t="s">
        <v>1029</v>
      </c>
      <c r="B68">
        <v>36057</v>
      </c>
    </row>
    <row r="69" spans="1:2" x14ac:dyDescent="0.25">
      <c r="A69" t="s">
        <v>1030</v>
      </c>
      <c r="B69">
        <v>36058</v>
      </c>
    </row>
    <row r="70" spans="1:2" x14ac:dyDescent="0.25">
      <c r="A70" t="s">
        <v>129</v>
      </c>
      <c r="B70">
        <v>36059</v>
      </c>
    </row>
    <row r="71" spans="1:2" x14ac:dyDescent="0.25">
      <c r="A71" t="s">
        <v>766</v>
      </c>
      <c r="B71">
        <v>36093</v>
      </c>
    </row>
    <row r="72" spans="1:2" x14ac:dyDescent="0.25">
      <c r="A72" t="s">
        <v>767</v>
      </c>
      <c r="B72">
        <v>36094</v>
      </c>
    </row>
    <row r="73" spans="1:2" x14ac:dyDescent="0.25">
      <c r="A73" t="s">
        <v>769</v>
      </c>
      <c r="B73">
        <v>36279</v>
      </c>
    </row>
    <row r="74" spans="1:2" x14ac:dyDescent="0.25">
      <c r="A74" t="s">
        <v>770</v>
      </c>
      <c r="B74">
        <v>36282</v>
      </c>
    </row>
    <row r="75" spans="1:2" x14ac:dyDescent="0.25">
      <c r="A75" t="s">
        <v>104</v>
      </c>
      <c r="B75">
        <v>36283</v>
      </c>
    </row>
    <row r="76" spans="1:2" x14ac:dyDescent="0.25">
      <c r="A76" t="s">
        <v>105</v>
      </c>
      <c r="B76">
        <v>36289</v>
      </c>
    </row>
    <row r="77" spans="1:2" x14ac:dyDescent="0.25">
      <c r="A77" t="s">
        <v>111</v>
      </c>
      <c r="B77">
        <v>36321</v>
      </c>
    </row>
    <row r="78" spans="1:2" x14ac:dyDescent="0.25">
      <c r="A78" t="s">
        <v>117</v>
      </c>
      <c r="B78">
        <v>36324</v>
      </c>
    </row>
    <row r="79" spans="1:2" x14ac:dyDescent="0.25">
      <c r="A79" t="s">
        <v>123</v>
      </c>
      <c r="B79">
        <v>36349</v>
      </c>
    </row>
    <row r="80" spans="1:2" x14ac:dyDescent="0.25">
      <c r="A80" t="s">
        <v>124</v>
      </c>
      <c r="B80">
        <v>36350</v>
      </c>
    </row>
    <row r="81" spans="1:2" x14ac:dyDescent="0.25">
      <c r="A81" t="s">
        <v>125</v>
      </c>
      <c r="B81">
        <v>36361</v>
      </c>
    </row>
    <row r="82" spans="1:2" x14ac:dyDescent="0.25">
      <c r="A82" t="s">
        <v>126</v>
      </c>
      <c r="B82">
        <v>36370</v>
      </c>
    </row>
    <row r="83" spans="1:2" x14ac:dyDescent="0.25">
      <c r="A83" t="s">
        <v>130</v>
      </c>
      <c r="B83">
        <v>36399</v>
      </c>
    </row>
    <row r="84" spans="1:2" x14ac:dyDescent="0.25">
      <c r="A84" t="s">
        <v>89</v>
      </c>
      <c r="B84">
        <v>36418</v>
      </c>
    </row>
    <row r="85" spans="1:2" x14ac:dyDescent="0.25">
      <c r="A85" t="s">
        <v>90</v>
      </c>
      <c r="B85">
        <v>36425</v>
      </c>
    </row>
    <row r="86" spans="1:2" x14ac:dyDescent="0.25">
      <c r="A86" t="s">
        <v>91</v>
      </c>
      <c r="B86">
        <v>36429</v>
      </c>
    </row>
    <row r="87" spans="1:2" x14ac:dyDescent="0.25">
      <c r="A87" t="s">
        <v>92</v>
      </c>
      <c r="B87">
        <v>36430</v>
      </c>
    </row>
    <row r="88" spans="1:2" x14ac:dyDescent="0.25">
      <c r="A88" t="s">
        <v>131</v>
      </c>
      <c r="B88">
        <v>36434</v>
      </c>
    </row>
    <row r="89" spans="1:2" x14ac:dyDescent="0.25">
      <c r="A89" t="s">
        <v>174</v>
      </c>
      <c r="B89">
        <v>36437</v>
      </c>
    </row>
    <row r="90" spans="1:2" x14ac:dyDescent="0.25">
      <c r="A90" t="s">
        <v>175</v>
      </c>
      <c r="B90">
        <v>36441</v>
      </c>
    </row>
    <row r="91" spans="1:2" x14ac:dyDescent="0.25">
      <c r="A91" t="s">
        <v>191</v>
      </c>
      <c r="B91">
        <v>36443</v>
      </c>
    </row>
    <row r="92" spans="1:2" x14ac:dyDescent="0.25">
      <c r="A92" t="s">
        <v>118</v>
      </c>
      <c r="B92">
        <v>36448</v>
      </c>
    </row>
    <row r="93" spans="1:2" x14ac:dyDescent="0.25">
      <c r="A93" t="s">
        <v>192</v>
      </c>
      <c r="B93">
        <v>36453</v>
      </c>
    </row>
    <row r="94" spans="1:2" x14ac:dyDescent="0.25">
      <c r="A94" t="s">
        <v>176</v>
      </c>
      <c r="B94">
        <v>36466</v>
      </c>
    </row>
    <row r="95" spans="1:2" x14ac:dyDescent="0.25">
      <c r="A95" t="s">
        <v>1031</v>
      </c>
      <c r="B95">
        <v>36467</v>
      </c>
    </row>
    <row r="96" spans="1:2" x14ac:dyDescent="0.25">
      <c r="A96" t="s">
        <v>119</v>
      </c>
      <c r="B96">
        <v>36505</v>
      </c>
    </row>
    <row r="97" spans="1:2" x14ac:dyDescent="0.25">
      <c r="A97" t="s">
        <v>120</v>
      </c>
      <c r="B97">
        <v>36506</v>
      </c>
    </row>
    <row r="98" spans="1:2" x14ac:dyDescent="0.25">
      <c r="A98" t="s">
        <v>121</v>
      </c>
      <c r="B98">
        <v>36651</v>
      </c>
    </row>
    <row r="99" spans="1:2" x14ac:dyDescent="0.25">
      <c r="A99" t="s">
        <v>771</v>
      </c>
      <c r="B99">
        <v>36652</v>
      </c>
    </row>
    <row r="100" spans="1:2" x14ac:dyDescent="0.25">
      <c r="A100" t="s">
        <v>772</v>
      </c>
      <c r="B100">
        <v>36653</v>
      </c>
    </row>
    <row r="101" spans="1:2" x14ac:dyDescent="0.25">
      <c r="A101" t="s">
        <v>773</v>
      </c>
      <c r="B101">
        <v>36654</v>
      </c>
    </row>
    <row r="102" spans="1:2" x14ac:dyDescent="0.25">
      <c r="A102" t="s">
        <v>774</v>
      </c>
      <c r="B102">
        <v>36655</v>
      </c>
    </row>
    <row r="103" spans="1:2" x14ac:dyDescent="0.25">
      <c r="A103" t="s">
        <v>775</v>
      </c>
      <c r="B103">
        <v>36657</v>
      </c>
    </row>
    <row r="104" spans="1:2" x14ac:dyDescent="0.25">
      <c r="A104" t="s">
        <v>776</v>
      </c>
      <c r="B104">
        <v>36658</v>
      </c>
    </row>
    <row r="105" spans="1:2" x14ac:dyDescent="0.25">
      <c r="A105" t="s">
        <v>777</v>
      </c>
      <c r="B105">
        <v>36660</v>
      </c>
    </row>
    <row r="106" spans="1:2" x14ac:dyDescent="0.25">
      <c r="A106" t="s">
        <v>778</v>
      </c>
      <c r="B106">
        <v>37132</v>
      </c>
    </row>
    <row r="107" spans="1:2" x14ac:dyDescent="0.25">
      <c r="A107" t="s">
        <v>779</v>
      </c>
      <c r="B107">
        <v>37135</v>
      </c>
    </row>
    <row r="108" spans="1:2" x14ac:dyDescent="0.25">
      <c r="A108" t="s">
        <v>780</v>
      </c>
      <c r="B108">
        <v>37336</v>
      </c>
    </row>
    <row r="109" spans="1:2" x14ac:dyDescent="0.25">
      <c r="A109" t="s">
        <v>193</v>
      </c>
      <c r="B109">
        <v>37353</v>
      </c>
    </row>
    <row r="110" spans="1:2" x14ac:dyDescent="0.25">
      <c r="A110" t="s">
        <v>194</v>
      </c>
      <c r="B110">
        <v>37356</v>
      </c>
    </row>
    <row r="111" spans="1:2" x14ac:dyDescent="0.25">
      <c r="A111" t="s">
        <v>195</v>
      </c>
      <c r="B111">
        <v>37358</v>
      </c>
    </row>
    <row r="112" spans="1:2" x14ac:dyDescent="0.25">
      <c r="A112" t="s">
        <v>196</v>
      </c>
      <c r="B112">
        <v>37359</v>
      </c>
    </row>
    <row r="113" spans="1:2" x14ac:dyDescent="0.25">
      <c r="A113" t="s">
        <v>197</v>
      </c>
      <c r="B113">
        <v>37360</v>
      </c>
    </row>
    <row r="114" spans="1:2" x14ac:dyDescent="0.25">
      <c r="A114" t="s">
        <v>198</v>
      </c>
      <c r="B114">
        <v>37361</v>
      </c>
    </row>
    <row r="115" spans="1:2" x14ac:dyDescent="0.25">
      <c r="A115" t="s">
        <v>188</v>
      </c>
      <c r="B115">
        <v>37365</v>
      </c>
    </row>
    <row r="116" spans="1:2" x14ac:dyDescent="0.25">
      <c r="A116" t="s">
        <v>199</v>
      </c>
      <c r="B116">
        <v>37366</v>
      </c>
    </row>
    <row r="117" spans="1:2" x14ac:dyDescent="0.25">
      <c r="A117" t="s">
        <v>200</v>
      </c>
      <c r="B117">
        <v>37371</v>
      </c>
    </row>
    <row r="118" spans="1:2" x14ac:dyDescent="0.25">
      <c r="A118" t="s">
        <v>201</v>
      </c>
      <c r="B118">
        <v>37416</v>
      </c>
    </row>
    <row r="119" spans="1:2" x14ac:dyDescent="0.25">
      <c r="A119" t="s">
        <v>202</v>
      </c>
      <c r="B119">
        <v>37417</v>
      </c>
    </row>
    <row r="120" spans="1:2" x14ac:dyDescent="0.25">
      <c r="A120" t="s">
        <v>203</v>
      </c>
      <c r="B120">
        <v>37418</v>
      </c>
    </row>
    <row r="121" spans="1:2" x14ac:dyDescent="0.25">
      <c r="A121" t="s">
        <v>636</v>
      </c>
      <c r="B121">
        <v>37419</v>
      </c>
    </row>
    <row r="122" spans="1:2" x14ac:dyDescent="0.25">
      <c r="A122" t="s">
        <v>637</v>
      </c>
      <c r="B122">
        <v>37447</v>
      </c>
    </row>
    <row r="123" spans="1:2" x14ac:dyDescent="0.25">
      <c r="A123" t="s">
        <v>638</v>
      </c>
      <c r="B123">
        <v>37450</v>
      </c>
    </row>
    <row r="124" spans="1:2" x14ac:dyDescent="0.25">
      <c r="A124" t="s">
        <v>639</v>
      </c>
      <c r="B124">
        <v>37451</v>
      </c>
    </row>
    <row r="125" spans="1:2" x14ac:dyDescent="0.25">
      <c r="A125" t="s">
        <v>156</v>
      </c>
      <c r="B125">
        <v>37452</v>
      </c>
    </row>
    <row r="126" spans="1:2" x14ac:dyDescent="0.25">
      <c r="A126" t="s">
        <v>157</v>
      </c>
      <c r="B126">
        <v>37457</v>
      </c>
    </row>
    <row r="127" spans="1:2" x14ac:dyDescent="0.25">
      <c r="A127" t="s">
        <v>168</v>
      </c>
      <c r="B127">
        <v>37458</v>
      </c>
    </row>
    <row r="128" spans="1:2" x14ac:dyDescent="0.25">
      <c r="A128" t="s">
        <v>169</v>
      </c>
      <c r="B128">
        <v>37461</v>
      </c>
    </row>
    <row r="129" spans="1:2" x14ac:dyDescent="0.25">
      <c r="A129" t="s">
        <v>170</v>
      </c>
      <c r="B129">
        <v>38493</v>
      </c>
    </row>
    <row r="130" spans="1:2" x14ac:dyDescent="0.25">
      <c r="A130" t="s">
        <v>171</v>
      </c>
      <c r="B130">
        <v>38494</v>
      </c>
    </row>
    <row r="131" spans="1:2" x14ac:dyDescent="0.25">
      <c r="A131" t="s">
        <v>882</v>
      </c>
      <c r="B131">
        <v>38649</v>
      </c>
    </row>
    <row r="132" spans="1:2" x14ac:dyDescent="0.25">
      <c r="A132" t="s">
        <v>883</v>
      </c>
      <c r="B132">
        <v>38650</v>
      </c>
    </row>
    <row r="133" spans="1:2" x14ac:dyDescent="0.25">
      <c r="A133" t="s">
        <v>781</v>
      </c>
      <c r="B133">
        <v>38656</v>
      </c>
    </row>
    <row r="134" spans="1:2" x14ac:dyDescent="0.25">
      <c r="A134" t="s">
        <v>782</v>
      </c>
      <c r="B134">
        <v>38661</v>
      </c>
    </row>
    <row r="135" spans="1:2" x14ac:dyDescent="0.25">
      <c r="A135" t="s">
        <v>783</v>
      </c>
      <c r="B135">
        <v>38672</v>
      </c>
    </row>
    <row r="136" spans="1:2" x14ac:dyDescent="0.25">
      <c r="A136" t="s">
        <v>784</v>
      </c>
      <c r="B136">
        <v>38673</v>
      </c>
    </row>
    <row r="137" spans="1:2" x14ac:dyDescent="0.25">
      <c r="A137" t="s">
        <v>785</v>
      </c>
      <c r="B137">
        <v>38674</v>
      </c>
    </row>
    <row r="138" spans="1:2" x14ac:dyDescent="0.25">
      <c r="A138" t="s">
        <v>786</v>
      </c>
      <c r="B138">
        <v>38677</v>
      </c>
    </row>
    <row r="139" spans="1:2" x14ac:dyDescent="0.25">
      <c r="A139" t="s">
        <v>172</v>
      </c>
      <c r="B139">
        <v>38785</v>
      </c>
    </row>
    <row r="140" spans="1:2" x14ac:dyDescent="0.25">
      <c r="A140" t="s">
        <v>173</v>
      </c>
      <c r="B140">
        <v>38802</v>
      </c>
    </row>
    <row r="141" spans="1:2" x14ac:dyDescent="0.25">
      <c r="A141" t="s">
        <v>360</v>
      </c>
      <c r="B141">
        <v>38803</v>
      </c>
    </row>
    <row r="142" spans="1:2" x14ac:dyDescent="0.25">
      <c r="A142" t="s">
        <v>361</v>
      </c>
      <c r="B142">
        <v>38804</v>
      </c>
    </row>
    <row r="143" spans="1:2" x14ac:dyDescent="0.25">
      <c r="A143" t="s">
        <v>1032</v>
      </c>
      <c r="B143">
        <v>39222</v>
      </c>
    </row>
    <row r="144" spans="1:2" x14ac:dyDescent="0.25">
      <c r="A144" t="s">
        <v>177</v>
      </c>
      <c r="B144">
        <v>39223</v>
      </c>
    </row>
    <row r="145" spans="1:2" x14ac:dyDescent="0.25">
      <c r="A145" t="s">
        <v>178</v>
      </c>
      <c r="B145">
        <v>39224</v>
      </c>
    </row>
    <row r="146" spans="1:2" x14ac:dyDescent="0.25">
      <c r="A146" t="s">
        <v>179</v>
      </c>
      <c r="B146">
        <v>39227</v>
      </c>
    </row>
    <row r="147" spans="1:2" x14ac:dyDescent="0.25">
      <c r="A147" t="s">
        <v>189</v>
      </c>
      <c r="B147">
        <v>39228</v>
      </c>
    </row>
    <row r="148" spans="1:2" x14ac:dyDescent="0.25">
      <c r="A148" t="s">
        <v>1033</v>
      </c>
      <c r="B148">
        <v>39229</v>
      </c>
    </row>
    <row r="149" spans="1:2" x14ac:dyDescent="0.25">
      <c r="A149" t="s">
        <v>1034</v>
      </c>
      <c r="B149">
        <v>39230</v>
      </c>
    </row>
    <row r="150" spans="1:2" x14ac:dyDescent="0.25">
      <c r="A150" t="s">
        <v>190</v>
      </c>
      <c r="B150">
        <v>39231</v>
      </c>
    </row>
    <row r="151" spans="1:2" x14ac:dyDescent="0.25">
      <c r="A151" t="s">
        <v>268</v>
      </c>
      <c r="B151">
        <v>39233</v>
      </c>
    </row>
    <row r="152" spans="1:2" x14ac:dyDescent="0.25">
      <c r="A152" t="s">
        <v>269</v>
      </c>
      <c r="B152">
        <v>39234</v>
      </c>
    </row>
    <row r="153" spans="1:2" x14ac:dyDescent="0.25">
      <c r="A153" t="s">
        <v>270</v>
      </c>
      <c r="B153">
        <v>39235</v>
      </c>
    </row>
    <row r="154" spans="1:2" x14ac:dyDescent="0.25">
      <c r="A154" t="s">
        <v>1035</v>
      </c>
      <c r="B154">
        <v>39236</v>
      </c>
    </row>
    <row r="155" spans="1:2" x14ac:dyDescent="0.25">
      <c r="A155" t="s">
        <v>1036</v>
      </c>
      <c r="B155">
        <v>39237</v>
      </c>
    </row>
    <row r="156" spans="1:2" x14ac:dyDescent="0.25">
      <c r="A156" t="s">
        <v>285</v>
      </c>
      <c r="B156">
        <v>39238</v>
      </c>
    </row>
    <row r="157" spans="1:2" x14ac:dyDescent="0.25">
      <c r="A157" t="s">
        <v>286</v>
      </c>
      <c r="B157">
        <v>39241</v>
      </c>
    </row>
    <row r="158" spans="1:2" x14ac:dyDescent="0.25">
      <c r="A158" t="s">
        <v>80</v>
      </c>
      <c r="B158">
        <v>39242</v>
      </c>
    </row>
    <row r="159" spans="1:2" x14ac:dyDescent="0.25">
      <c r="A159" t="s">
        <v>81</v>
      </c>
      <c r="B159">
        <v>39248</v>
      </c>
    </row>
    <row r="160" spans="1:2" x14ac:dyDescent="0.25">
      <c r="A160" t="s">
        <v>82</v>
      </c>
      <c r="B160">
        <v>39249</v>
      </c>
    </row>
    <row r="161" spans="1:2" x14ac:dyDescent="0.25">
      <c r="A161" t="s">
        <v>83</v>
      </c>
      <c r="B161">
        <v>39250</v>
      </c>
    </row>
    <row r="162" spans="1:2" x14ac:dyDescent="0.25">
      <c r="A162" t="s">
        <v>287</v>
      </c>
      <c r="B162">
        <v>39251</v>
      </c>
    </row>
    <row r="163" spans="1:2" x14ac:dyDescent="0.25">
      <c r="A163" t="s">
        <v>288</v>
      </c>
      <c r="B163">
        <v>39260</v>
      </c>
    </row>
    <row r="164" spans="1:2" x14ac:dyDescent="0.25">
      <c r="A164" t="s">
        <v>84</v>
      </c>
      <c r="B164">
        <v>39261</v>
      </c>
    </row>
    <row r="165" spans="1:2" x14ac:dyDescent="0.25">
      <c r="A165" t="s">
        <v>85</v>
      </c>
      <c r="B165">
        <v>39262</v>
      </c>
    </row>
    <row r="166" spans="1:2" x14ac:dyDescent="0.25">
      <c r="A166" t="s">
        <v>86</v>
      </c>
      <c r="B166">
        <v>39263</v>
      </c>
    </row>
    <row r="167" spans="1:2" x14ac:dyDescent="0.25">
      <c r="A167" t="s">
        <v>87</v>
      </c>
      <c r="B167">
        <v>39264</v>
      </c>
    </row>
    <row r="168" spans="1:2" x14ac:dyDescent="0.25">
      <c r="A168" t="s">
        <v>88</v>
      </c>
      <c r="B168">
        <v>39265</v>
      </c>
    </row>
    <row r="169" spans="1:2" x14ac:dyDescent="0.25">
      <c r="A169" t="s">
        <v>95</v>
      </c>
      <c r="B169">
        <v>39268</v>
      </c>
    </row>
    <row r="170" spans="1:2" x14ac:dyDescent="0.25">
      <c r="A170" t="s">
        <v>96</v>
      </c>
      <c r="B170">
        <v>39269</v>
      </c>
    </row>
    <row r="171" spans="1:2" x14ac:dyDescent="0.25">
      <c r="A171" t="s">
        <v>97</v>
      </c>
      <c r="B171">
        <v>39271</v>
      </c>
    </row>
    <row r="172" spans="1:2" x14ac:dyDescent="0.25">
      <c r="A172" t="s">
        <v>1037</v>
      </c>
      <c r="B172">
        <v>39272</v>
      </c>
    </row>
    <row r="173" spans="1:2" x14ac:dyDescent="0.25">
      <c r="A173" t="s">
        <v>1038</v>
      </c>
      <c r="B173">
        <v>39294</v>
      </c>
    </row>
    <row r="174" spans="1:2" x14ac:dyDescent="0.25">
      <c r="A174" t="s">
        <v>98</v>
      </c>
      <c r="B174">
        <v>39295</v>
      </c>
    </row>
    <row r="175" spans="1:2" x14ac:dyDescent="0.25">
      <c r="A175" t="s">
        <v>103</v>
      </c>
      <c r="B175">
        <v>39297</v>
      </c>
    </row>
    <row r="176" spans="1:2" x14ac:dyDescent="0.25">
      <c r="A176" t="s">
        <v>106</v>
      </c>
      <c r="B176">
        <v>39301</v>
      </c>
    </row>
    <row r="177" spans="1:2" x14ac:dyDescent="0.25">
      <c r="A177" t="s">
        <v>108</v>
      </c>
      <c r="B177">
        <v>39306</v>
      </c>
    </row>
    <row r="178" spans="1:2" x14ac:dyDescent="0.25">
      <c r="A178" t="s">
        <v>109</v>
      </c>
      <c r="B178">
        <v>39308</v>
      </c>
    </row>
    <row r="179" spans="1:2" x14ac:dyDescent="0.25">
      <c r="A179" t="s">
        <v>110</v>
      </c>
      <c r="B179">
        <v>39314</v>
      </c>
    </row>
    <row r="180" spans="1:2" x14ac:dyDescent="0.25">
      <c r="A180" t="s">
        <v>583</v>
      </c>
      <c r="B180">
        <v>39315</v>
      </c>
    </row>
    <row r="181" spans="1:2" x14ac:dyDescent="0.25">
      <c r="A181" t="s">
        <v>586</v>
      </c>
      <c r="B181">
        <v>39318</v>
      </c>
    </row>
    <row r="182" spans="1:2" x14ac:dyDescent="0.25">
      <c r="A182" t="s">
        <v>291</v>
      </c>
      <c r="B182">
        <v>39319</v>
      </c>
    </row>
    <row r="183" spans="1:2" x14ac:dyDescent="0.25">
      <c r="A183" t="s">
        <v>366</v>
      </c>
      <c r="B183">
        <v>39331</v>
      </c>
    </row>
    <row r="184" spans="1:2" x14ac:dyDescent="0.25">
      <c r="A184" t="s">
        <v>71</v>
      </c>
      <c r="B184">
        <v>39333</v>
      </c>
    </row>
    <row r="185" spans="1:2" x14ac:dyDescent="0.25">
      <c r="A185" t="s">
        <v>72</v>
      </c>
      <c r="B185">
        <v>39334</v>
      </c>
    </row>
    <row r="186" spans="1:2" x14ac:dyDescent="0.25">
      <c r="A186" t="s">
        <v>73</v>
      </c>
      <c r="B186">
        <v>39335</v>
      </c>
    </row>
    <row r="187" spans="1:2" x14ac:dyDescent="0.25">
      <c r="A187" t="s">
        <v>76</v>
      </c>
      <c r="B187">
        <v>39336</v>
      </c>
    </row>
    <row r="188" spans="1:2" x14ac:dyDescent="0.25">
      <c r="A188" t="s">
        <v>77</v>
      </c>
      <c r="B188">
        <v>39337</v>
      </c>
    </row>
    <row r="189" spans="1:2" x14ac:dyDescent="0.25">
      <c r="A189" t="s">
        <v>93</v>
      </c>
      <c r="B189">
        <v>39341</v>
      </c>
    </row>
    <row r="190" spans="1:2" x14ac:dyDescent="0.25">
      <c r="A190" t="s">
        <v>94</v>
      </c>
      <c r="B190">
        <v>39348</v>
      </c>
    </row>
    <row r="191" spans="1:2" x14ac:dyDescent="0.25">
      <c r="A191" t="s">
        <v>99</v>
      </c>
      <c r="B191">
        <v>39349</v>
      </c>
    </row>
    <row r="192" spans="1:2" x14ac:dyDescent="0.25">
      <c r="A192" t="s">
        <v>367</v>
      </c>
      <c r="B192">
        <v>39364</v>
      </c>
    </row>
    <row r="193" spans="1:2" x14ac:dyDescent="0.25">
      <c r="A193" t="s">
        <v>368</v>
      </c>
      <c r="B193">
        <v>39365</v>
      </c>
    </row>
    <row r="194" spans="1:2" x14ac:dyDescent="0.25">
      <c r="A194" t="s">
        <v>100</v>
      </c>
      <c r="B194">
        <v>39372</v>
      </c>
    </row>
    <row r="195" spans="1:2" x14ac:dyDescent="0.25">
      <c r="A195" t="s">
        <v>101</v>
      </c>
      <c r="B195">
        <v>39373</v>
      </c>
    </row>
    <row r="196" spans="1:2" x14ac:dyDescent="0.25">
      <c r="A196" t="s">
        <v>102</v>
      </c>
      <c r="B196">
        <v>39374</v>
      </c>
    </row>
    <row r="197" spans="1:2" x14ac:dyDescent="0.25">
      <c r="A197" t="s">
        <v>107</v>
      </c>
      <c r="B197">
        <v>39378</v>
      </c>
    </row>
    <row r="198" spans="1:2" x14ac:dyDescent="0.25">
      <c r="A198" t="s">
        <v>51</v>
      </c>
      <c r="B198">
        <v>39379</v>
      </c>
    </row>
    <row r="199" spans="1:2" x14ac:dyDescent="0.25">
      <c r="A199" t="s">
        <v>52</v>
      </c>
      <c r="B199">
        <v>39380</v>
      </c>
    </row>
    <row r="200" spans="1:2" x14ac:dyDescent="0.25">
      <c r="A200" t="s">
        <v>53</v>
      </c>
      <c r="B200">
        <v>39381</v>
      </c>
    </row>
    <row r="201" spans="1:2" x14ac:dyDescent="0.25">
      <c r="A201" t="s">
        <v>54</v>
      </c>
      <c r="B201">
        <v>39382</v>
      </c>
    </row>
    <row r="202" spans="1:2" x14ac:dyDescent="0.25">
      <c r="A202" t="s">
        <v>1039</v>
      </c>
      <c r="B202">
        <v>39385</v>
      </c>
    </row>
    <row r="203" spans="1:2" x14ac:dyDescent="0.25">
      <c r="A203" t="s">
        <v>1040</v>
      </c>
      <c r="B203">
        <v>39386</v>
      </c>
    </row>
    <row r="204" spans="1:2" x14ac:dyDescent="0.25">
      <c r="A204" t="s">
        <v>369</v>
      </c>
      <c r="B204">
        <v>39387</v>
      </c>
    </row>
    <row r="205" spans="1:2" x14ac:dyDescent="0.25">
      <c r="A205" t="s">
        <v>370</v>
      </c>
      <c r="B205">
        <v>39394</v>
      </c>
    </row>
    <row r="206" spans="1:2" x14ac:dyDescent="0.25">
      <c r="A206" t="s">
        <v>371</v>
      </c>
      <c r="B206">
        <v>39395</v>
      </c>
    </row>
    <row r="207" spans="1:2" x14ac:dyDescent="0.25">
      <c r="A207" t="s">
        <v>372</v>
      </c>
      <c r="B207">
        <v>39396</v>
      </c>
    </row>
    <row r="208" spans="1:2" x14ac:dyDescent="0.25">
      <c r="A208" t="s">
        <v>373</v>
      </c>
      <c r="B208">
        <v>39405</v>
      </c>
    </row>
    <row r="209" spans="1:2" x14ac:dyDescent="0.25">
      <c r="A209" t="s">
        <v>374</v>
      </c>
      <c r="B209">
        <v>39406</v>
      </c>
    </row>
    <row r="210" spans="1:2" x14ac:dyDescent="0.25">
      <c r="A210" t="s">
        <v>375</v>
      </c>
      <c r="B210">
        <v>39409</v>
      </c>
    </row>
    <row r="211" spans="1:2" x14ac:dyDescent="0.25">
      <c r="A211" t="s">
        <v>376</v>
      </c>
      <c r="B211">
        <v>39410</v>
      </c>
    </row>
    <row r="212" spans="1:2" x14ac:dyDescent="0.25">
      <c r="A212" t="s">
        <v>377</v>
      </c>
      <c r="B212">
        <v>39416</v>
      </c>
    </row>
    <row r="213" spans="1:2" x14ac:dyDescent="0.25">
      <c r="A213" t="s">
        <v>378</v>
      </c>
      <c r="B213">
        <v>39417</v>
      </c>
    </row>
    <row r="214" spans="1:2" x14ac:dyDescent="0.25">
      <c r="A214" t="s">
        <v>379</v>
      </c>
      <c r="B214">
        <v>39418</v>
      </c>
    </row>
    <row r="215" spans="1:2" x14ac:dyDescent="0.25">
      <c r="A215" t="s">
        <v>380</v>
      </c>
      <c r="B215">
        <v>39419</v>
      </c>
    </row>
    <row r="216" spans="1:2" x14ac:dyDescent="0.25">
      <c r="A216" t="s">
        <v>381</v>
      </c>
      <c r="B216">
        <v>39420</v>
      </c>
    </row>
    <row r="217" spans="1:2" x14ac:dyDescent="0.25">
      <c r="A217" t="s">
        <v>382</v>
      </c>
      <c r="B217">
        <v>39421</v>
      </c>
    </row>
    <row r="218" spans="1:2" x14ac:dyDescent="0.25">
      <c r="A218" t="s">
        <v>383</v>
      </c>
      <c r="B218">
        <v>39422</v>
      </c>
    </row>
    <row r="219" spans="1:2" x14ac:dyDescent="0.25">
      <c r="A219" t="s">
        <v>384</v>
      </c>
      <c r="B219">
        <v>39423</v>
      </c>
    </row>
    <row r="220" spans="1:2" x14ac:dyDescent="0.25">
      <c r="A220" t="s">
        <v>385</v>
      </c>
      <c r="B220">
        <v>39424</v>
      </c>
    </row>
    <row r="221" spans="1:2" x14ac:dyDescent="0.25">
      <c r="A221" t="s">
        <v>386</v>
      </c>
      <c r="B221">
        <v>39425</v>
      </c>
    </row>
    <row r="222" spans="1:2" x14ac:dyDescent="0.25">
      <c r="A222" t="s">
        <v>387</v>
      </c>
      <c r="B222">
        <v>39426</v>
      </c>
    </row>
    <row r="223" spans="1:2" x14ac:dyDescent="0.25">
      <c r="A223" t="s">
        <v>388</v>
      </c>
      <c r="B223">
        <v>39427</v>
      </c>
    </row>
    <row r="224" spans="1:2" x14ac:dyDescent="0.25">
      <c r="A224" t="s">
        <v>389</v>
      </c>
      <c r="B224">
        <v>39428</v>
      </c>
    </row>
    <row r="225" spans="1:2" x14ac:dyDescent="0.25">
      <c r="A225" t="s">
        <v>390</v>
      </c>
      <c r="B225">
        <v>39429</v>
      </c>
    </row>
    <row r="226" spans="1:2" x14ac:dyDescent="0.25">
      <c r="A226" t="s">
        <v>391</v>
      </c>
      <c r="B226">
        <v>39430</v>
      </c>
    </row>
    <row r="227" spans="1:2" x14ac:dyDescent="0.25">
      <c r="A227" t="s">
        <v>392</v>
      </c>
      <c r="B227">
        <v>39431</v>
      </c>
    </row>
    <row r="228" spans="1:2" x14ac:dyDescent="0.25">
      <c r="A228" t="s">
        <v>393</v>
      </c>
      <c r="B228">
        <v>39432</v>
      </c>
    </row>
    <row r="229" spans="1:2" x14ac:dyDescent="0.25">
      <c r="A229" t="s">
        <v>394</v>
      </c>
      <c r="B229">
        <v>39433</v>
      </c>
    </row>
    <row r="230" spans="1:2" x14ac:dyDescent="0.25">
      <c r="A230" t="s">
        <v>395</v>
      </c>
      <c r="B230">
        <v>39434</v>
      </c>
    </row>
    <row r="231" spans="1:2" x14ac:dyDescent="0.25">
      <c r="A231" t="s">
        <v>396</v>
      </c>
      <c r="B231">
        <v>39435</v>
      </c>
    </row>
    <row r="232" spans="1:2" x14ac:dyDescent="0.25">
      <c r="A232" t="s">
        <v>1041</v>
      </c>
      <c r="B232">
        <v>39436</v>
      </c>
    </row>
    <row r="233" spans="1:2" x14ac:dyDescent="0.25">
      <c r="A233" t="s">
        <v>1042</v>
      </c>
      <c r="B233">
        <v>39437</v>
      </c>
    </row>
    <row r="234" spans="1:2" x14ac:dyDescent="0.25">
      <c r="A234" t="s">
        <v>397</v>
      </c>
      <c r="B234">
        <v>39438</v>
      </c>
    </row>
    <row r="235" spans="1:2" x14ac:dyDescent="0.25">
      <c r="A235" t="s">
        <v>398</v>
      </c>
      <c r="B235">
        <v>39439</v>
      </c>
    </row>
    <row r="236" spans="1:2" x14ac:dyDescent="0.25">
      <c r="A236" t="s">
        <v>399</v>
      </c>
      <c r="B236">
        <v>39440</v>
      </c>
    </row>
    <row r="237" spans="1:2" x14ac:dyDescent="0.25">
      <c r="A237" t="s">
        <v>400</v>
      </c>
      <c r="B237">
        <v>39441</v>
      </c>
    </row>
    <row r="238" spans="1:2" x14ac:dyDescent="0.25">
      <c r="A238" t="s">
        <v>401</v>
      </c>
      <c r="B238">
        <v>39442</v>
      </c>
    </row>
    <row r="239" spans="1:2" x14ac:dyDescent="0.25">
      <c r="A239" t="s">
        <v>402</v>
      </c>
      <c r="B239">
        <v>39443</v>
      </c>
    </row>
    <row r="240" spans="1:2" x14ac:dyDescent="0.25">
      <c r="A240" t="s">
        <v>403</v>
      </c>
      <c r="B240">
        <v>39444</v>
      </c>
    </row>
    <row r="241" spans="1:2" x14ac:dyDescent="0.25">
      <c r="A241" t="s">
        <v>404</v>
      </c>
      <c r="B241">
        <v>39445</v>
      </c>
    </row>
    <row r="242" spans="1:2" x14ac:dyDescent="0.25">
      <c r="A242" t="s">
        <v>405</v>
      </c>
      <c r="B242">
        <v>39446</v>
      </c>
    </row>
    <row r="243" spans="1:2" x14ac:dyDescent="0.25">
      <c r="A243" t="s">
        <v>406</v>
      </c>
      <c r="B243">
        <v>39447</v>
      </c>
    </row>
    <row r="244" spans="1:2" x14ac:dyDescent="0.25">
      <c r="A244" t="s">
        <v>407</v>
      </c>
      <c r="B244">
        <v>39448</v>
      </c>
    </row>
    <row r="245" spans="1:2" x14ac:dyDescent="0.25">
      <c r="A245" t="s">
        <v>408</v>
      </c>
      <c r="B245">
        <v>39449</v>
      </c>
    </row>
    <row r="246" spans="1:2" x14ac:dyDescent="0.25">
      <c r="A246" t="s">
        <v>409</v>
      </c>
      <c r="B246">
        <v>39450</v>
      </c>
    </row>
    <row r="247" spans="1:2" x14ac:dyDescent="0.25">
      <c r="A247" t="s">
        <v>410</v>
      </c>
      <c r="B247">
        <v>39451</v>
      </c>
    </row>
    <row r="248" spans="1:2" x14ac:dyDescent="0.25">
      <c r="A248" t="s">
        <v>411</v>
      </c>
      <c r="B248">
        <v>39452</v>
      </c>
    </row>
    <row r="249" spans="1:2" x14ac:dyDescent="0.25">
      <c r="A249" t="s">
        <v>412</v>
      </c>
      <c r="B249">
        <v>39453</v>
      </c>
    </row>
    <row r="250" spans="1:2" x14ac:dyDescent="0.25">
      <c r="A250" t="s">
        <v>413</v>
      </c>
      <c r="B250">
        <v>39454</v>
      </c>
    </row>
    <row r="251" spans="1:2" x14ac:dyDescent="0.25">
      <c r="A251" t="s">
        <v>414</v>
      </c>
      <c r="B251">
        <v>39455</v>
      </c>
    </row>
    <row r="252" spans="1:2" x14ac:dyDescent="0.25">
      <c r="A252" t="s">
        <v>415</v>
      </c>
      <c r="B252">
        <v>39456</v>
      </c>
    </row>
    <row r="253" spans="1:2" x14ac:dyDescent="0.25">
      <c r="A253" t="s">
        <v>416</v>
      </c>
      <c r="B253">
        <v>39457</v>
      </c>
    </row>
    <row r="254" spans="1:2" x14ac:dyDescent="0.25">
      <c r="A254" t="s">
        <v>417</v>
      </c>
      <c r="B254">
        <v>39458</v>
      </c>
    </row>
    <row r="255" spans="1:2" x14ac:dyDescent="0.25">
      <c r="A255" t="s">
        <v>418</v>
      </c>
      <c r="B255">
        <v>39459</v>
      </c>
    </row>
    <row r="256" spans="1:2" x14ac:dyDescent="0.25">
      <c r="A256" t="s">
        <v>419</v>
      </c>
      <c r="B256">
        <v>39460</v>
      </c>
    </row>
    <row r="257" spans="1:2" x14ac:dyDescent="0.25">
      <c r="A257" t="s">
        <v>420</v>
      </c>
      <c r="B257">
        <v>39461</v>
      </c>
    </row>
    <row r="258" spans="1:2" x14ac:dyDescent="0.25">
      <c r="A258" t="s">
        <v>421</v>
      </c>
      <c r="B258">
        <v>39462</v>
      </c>
    </row>
    <row r="259" spans="1:2" x14ac:dyDescent="0.25">
      <c r="A259" t="s">
        <v>422</v>
      </c>
      <c r="B259">
        <v>39463</v>
      </c>
    </row>
    <row r="260" spans="1:2" x14ac:dyDescent="0.25">
      <c r="A260" t="s">
        <v>423</v>
      </c>
      <c r="B260">
        <v>39464</v>
      </c>
    </row>
    <row r="261" spans="1:2" x14ac:dyDescent="0.25">
      <c r="A261" t="s">
        <v>424</v>
      </c>
      <c r="B261">
        <v>39465</v>
      </c>
    </row>
    <row r="262" spans="1:2" x14ac:dyDescent="0.25">
      <c r="A262" t="s">
        <v>1043</v>
      </c>
      <c r="B262">
        <v>39466</v>
      </c>
    </row>
    <row r="263" spans="1:2" x14ac:dyDescent="0.25">
      <c r="A263" t="s">
        <v>1044</v>
      </c>
      <c r="B263">
        <v>39467</v>
      </c>
    </row>
    <row r="264" spans="1:2" x14ac:dyDescent="0.25">
      <c r="A264" t="s">
        <v>425</v>
      </c>
      <c r="B264">
        <v>39468</v>
      </c>
    </row>
    <row r="265" spans="1:2" x14ac:dyDescent="0.25">
      <c r="A265" t="s">
        <v>426</v>
      </c>
      <c r="B265">
        <v>39469</v>
      </c>
    </row>
    <row r="266" spans="1:2" x14ac:dyDescent="0.25">
      <c r="A266" t="s">
        <v>427</v>
      </c>
      <c r="B266">
        <v>39471</v>
      </c>
    </row>
    <row r="267" spans="1:2" x14ac:dyDescent="0.25">
      <c r="A267" t="s">
        <v>428</v>
      </c>
      <c r="B267">
        <v>39472</v>
      </c>
    </row>
    <row r="268" spans="1:2" x14ac:dyDescent="0.25">
      <c r="A268" t="s">
        <v>429</v>
      </c>
      <c r="B268">
        <v>39473</v>
      </c>
    </row>
    <row r="269" spans="1:2" x14ac:dyDescent="0.25">
      <c r="A269" t="s">
        <v>430</v>
      </c>
      <c r="B269">
        <v>39474</v>
      </c>
    </row>
    <row r="270" spans="1:2" x14ac:dyDescent="0.25">
      <c r="A270" t="s">
        <v>431</v>
      </c>
      <c r="B270">
        <v>39475</v>
      </c>
    </row>
    <row r="271" spans="1:2" x14ac:dyDescent="0.25">
      <c r="A271" t="s">
        <v>432</v>
      </c>
      <c r="B271">
        <v>39476</v>
      </c>
    </row>
    <row r="272" spans="1:2" x14ac:dyDescent="0.25">
      <c r="A272" t="s">
        <v>433</v>
      </c>
      <c r="B272">
        <v>39477</v>
      </c>
    </row>
    <row r="273" spans="1:2" x14ac:dyDescent="0.25">
      <c r="A273" t="s">
        <v>434</v>
      </c>
      <c r="B273">
        <v>39478</v>
      </c>
    </row>
    <row r="274" spans="1:2" x14ac:dyDescent="0.25">
      <c r="A274" t="s">
        <v>435</v>
      </c>
      <c r="B274">
        <v>39479</v>
      </c>
    </row>
    <row r="275" spans="1:2" x14ac:dyDescent="0.25">
      <c r="A275" t="s">
        <v>436</v>
      </c>
      <c r="B275">
        <v>39480</v>
      </c>
    </row>
    <row r="276" spans="1:2" x14ac:dyDescent="0.25">
      <c r="A276" t="s">
        <v>437</v>
      </c>
      <c r="B276">
        <v>39481</v>
      </c>
    </row>
    <row r="277" spans="1:2" x14ac:dyDescent="0.25">
      <c r="A277" t="s">
        <v>438</v>
      </c>
      <c r="B277">
        <v>39482</v>
      </c>
    </row>
    <row r="278" spans="1:2" x14ac:dyDescent="0.25">
      <c r="A278" t="s">
        <v>439</v>
      </c>
      <c r="B278">
        <v>39483</v>
      </c>
    </row>
    <row r="279" spans="1:2" x14ac:dyDescent="0.25">
      <c r="A279" t="s">
        <v>440</v>
      </c>
      <c r="B279">
        <v>39485</v>
      </c>
    </row>
    <row r="280" spans="1:2" x14ac:dyDescent="0.25">
      <c r="A280" t="s">
        <v>441</v>
      </c>
      <c r="B280">
        <v>39486</v>
      </c>
    </row>
    <row r="281" spans="1:2" x14ac:dyDescent="0.25">
      <c r="A281" t="s">
        <v>442</v>
      </c>
      <c r="B281">
        <v>39487</v>
      </c>
    </row>
    <row r="282" spans="1:2" x14ac:dyDescent="0.25">
      <c r="A282" t="s">
        <v>443</v>
      </c>
      <c r="B282">
        <v>39488</v>
      </c>
    </row>
    <row r="283" spans="1:2" x14ac:dyDescent="0.25">
      <c r="A283" t="s">
        <v>444</v>
      </c>
      <c r="B283">
        <v>39489</v>
      </c>
    </row>
    <row r="284" spans="1:2" x14ac:dyDescent="0.25">
      <c r="A284" t="s">
        <v>445</v>
      </c>
      <c r="B284">
        <v>39490</v>
      </c>
    </row>
    <row r="285" spans="1:2" x14ac:dyDescent="0.25">
      <c r="A285" t="s">
        <v>446</v>
      </c>
      <c r="B285">
        <v>39491</v>
      </c>
    </row>
    <row r="286" spans="1:2" x14ac:dyDescent="0.25">
      <c r="A286" t="s">
        <v>447</v>
      </c>
      <c r="B286">
        <v>39492</v>
      </c>
    </row>
    <row r="287" spans="1:2" x14ac:dyDescent="0.25">
      <c r="A287" t="s">
        <v>448</v>
      </c>
      <c r="B287">
        <v>39493</v>
      </c>
    </row>
    <row r="288" spans="1:2" x14ac:dyDescent="0.25">
      <c r="A288" t="s">
        <v>449</v>
      </c>
      <c r="B288">
        <v>39494</v>
      </c>
    </row>
    <row r="289" spans="1:2" x14ac:dyDescent="0.25">
      <c r="A289" t="s">
        <v>450</v>
      </c>
      <c r="B289">
        <v>39495</v>
      </c>
    </row>
    <row r="290" spans="1:2" x14ac:dyDescent="0.25">
      <c r="A290" t="s">
        <v>451</v>
      </c>
      <c r="B290">
        <v>39496</v>
      </c>
    </row>
    <row r="291" spans="1:2" x14ac:dyDescent="0.25">
      <c r="A291" t="s">
        <v>452</v>
      </c>
      <c r="B291">
        <v>39497</v>
      </c>
    </row>
    <row r="292" spans="1:2" x14ac:dyDescent="0.25">
      <c r="A292" t="s">
        <v>1045</v>
      </c>
      <c r="B292">
        <v>39498</v>
      </c>
    </row>
    <row r="293" spans="1:2" x14ac:dyDescent="0.25">
      <c r="A293" t="s">
        <v>1046</v>
      </c>
      <c r="B293">
        <v>39499</v>
      </c>
    </row>
    <row r="294" spans="1:2" x14ac:dyDescent="0.25">
      <c r="A294" t="s">
        <v>453</v>
      </c>
      <c r="B294">
        <v>39500</v>
      </c>
    </row>
    <row r="295" spans="1:2" x14ac:dyDescent="0.25">
      <c r="A295" t="s">
        <v>454</v>
      </c>
      <c r="B295">
        <v>39501</v>
      </c>
    </row>
    <row r="296" spans="1:2" x14ac:dyDescent="0.25">
      <c r="A296" t="s">
        <v>455</v>
      </c>
      <c r="B296">
        <v>39503</v>
      </c>
    </row>
    <row r="297" spans="1:2" x14ac:dyDescent="0.25">
      <c r="A297" t="s">
        <v>456</v>
      </c>
      <c r="B297">
        <v>39504</v>
      </c>
    </row>
    <row r="298" spans="1:2" x14ac:dyDescent="0.25">
      <c r="A298" t="s">
        <v>458</v>
      </c>
      <c r="B298">
        <v>39506</v>
      </c>
    </row>
    <row r="299" spans="1:2" x14ac:dyDescent="0.25">
      <c r="A299" t="s">
        <v>459</v>
      </c>
      <c r="B299">
        <v>39507</v>
      </c>
    </row>
    <row r="300" spans="1:2" x14ac:dyDescent="0.25">
      <c r="A300" t="s">
        <v>467</v>
      </c>
      <c r="B300">
        <v>39508</v>
      </c>
    </row>
    <row r="301" spans="1:2" x14ac:dyDescent="0.25">
      <c r="A301" t="s">
        <v>468</v>
      </c>
      <c r="B301">
        <v>39509</v>
      </c>
    </row>
    <row r="302" spans="1:2" x14ac:dyDescent="0.25">
      <c r="A302" t="s">
        <v>471</v>
      </c>
      <c r="B302">
        <v>39510</v>
      </c>
    </row>
    <row r="303" spans="1:2" x14ac:dyDescent="0.25">
      <c r="A303" t="s">
        <v>475</v>
      </c>
      <c r="B303">
        <v>39511</v>
      </c>
    </row>
    <row r="304" spans="1:2" x14ac:dyDescent="0.25">
      <c r="A304" t="s">
        <v>476</v>
      </c>
      <c r="B304">
        <v>39513</v>
      </c>
    </row>
    <row r="305" spans="1:2" x14ac:dyDescent="0.25">
      <c r="A305" t="s">
        <v>477</v>
      </c>
      <c r="B305">
        <v>39515</v>
      </c>
    </row>
    <row r="306" spans="1:2" x14ac:dyDescent="0.25">
      <c r="A306" t="s">
        <v>478</v>
      </c>
      <c r="B306">
        <v>39516</v>
      </c>
    </row>
    <row r="307" spans="1:2" x14ac:dyDescent="0.25">
      <c r="A307" t="s">
        <v>479</v>
      </c>
      <c r="B307">
        <v>39517</v>
      </c>
    </row>
    <row r="308" spans="1:2" x14ac:dyDescent="0.25">
      <c r="A308" t="s">
        <v>480</v>
      </c>
      <c r="B308">
        <v>39518</v>
      </c>
    </row>
    <row r="309" spans="1:2" x14ac:dyDescent="0.25">
      <c r="A309" t="s">
        <v>481</v>
      </c>
      <c r="B309">
        <v>39519</v>
      </c>
    </row>
    <row r="310" spans="1:2" x14ac:dyDescent="0.25">
      <c r="A310" t="s">
        <v>482</v>
      </c>
      <c r="B310">
        <v>39520</v>
      </c>
    </row>
    <row r="311" spans="1:2" x14ac:dyDescent="0.25">
      <c r="A311" t="s">
        <v>483</v>
      </c>
      <c r="B311">
        <v>39521</v>
      </c>
    </row>
    <row r="312" spans="1:2" x14ac:dyDescent="0.25">
      <c r="A312" t="s">
        <v>484</v>
      </c>
      <c r="B312">
        <v>39522</v>
      </c>
    </row>
    <row r="313" spans="1:2" x14ac:dyDescent="0.25">
      <c r="A313" t="s">
        <v>485</v>
      </c>
      <c r="B313">
        <v>39523</v>
      </c>
    </row>
    <row r="314" spans="1:2" x14ac:dyDescent="0.25">
      <c r="A314" t="s">
        <v>486</v>
      </c>
      <c r="B314">
        <v>39524</v>
      </c>
    </row>
    <row r="315" spans="1:2" x14ac:dyDescent="0.25">
      <c r="A315" t="s">
        <v>487</v>
      </c>
      <c r="B315">
        <v>39525</v>
      </c>
    </row>
    <row r="316" spans="1:2" x14ac:dyDescent="0.25">
      <c r="A316" t="s">
        <v>488</v>
      </c>
      <c r="B316">
        <v>39526</v>
      </c>
    </row>
    <row r="317" spans="1:2" x14ac:dyDescent="0.25">
      <c r="A317" t="s">
        <v>489</v>
      </c>
      <c r="B317">
        <v>39527</v>
      </c>
    </row>
    <row r="318" spans="1:2" x14ac:dyDescent="0.25">
      <c r="A318" t="s">
        <v>490</v>
      </c>
      <c r="B318">
        <v>39528</v>
      </c>
    </row>
    <row r="319" spans="1:2" x14ac:dyDescent="0.25">
      <c r="A319" t="s">
        <v>491</v>
      </c>
      <c r="B319">
        <v>39529</v>
      </c>
    </row>
    <row r="320" spans="1:2" x14ac:dyDescent="0.25">
      <c r="A320" t="s">
        <v>492</v>
      </c>
      <c r="B320">
        <v>39530</v>
      </c>
    </row>
    <row r="321" spans="1:2" x14ac:dyDescent="0.25">
      <c r="A321" t="s">
        <v>493</v>
      </c>
      <c r="B321">
        <v>39531</v>
      </c>
    </row>
    <row r="322" spans="1:2" x14ac:dyDescent="0.25">
      <c r="A322" t="s">
        <v>1047</v>
      </c>
      <c r="B322">
        <v>39532</v>
      </c>
    </row>
    <row r="323" spans="1:2" x14ac:dyDescent="0.25">
      <c r="A323" t="s">
        <v>1048</v>
      </c>
      <c r="B323">
        <v>39533</v>
      </c>
    </row>
    <row r="324" spans="1:2" x14ac:dyDescent="0.25">
      <c r="A324" t="s">
        <v>494</v>
      </c>
      <c r="B324">
        <v>39534</v>
      </c>
    </row>
    <row r="325" spans="1:2" x14ac:dyDescent="0.25">
      <c r="A325" t="s">
        <v>495</v>
      </c>
      <c r="B325">
        <v>39535</v>
      </c>
    </row>
    <row r="326" spans="1:2" x14ac:dyDescent="0.25">
      <c r="A326" t="s">
        <v>496</v>
      </c>
      <c r="B326">
        <v>39536</v>
      </c>
    </row>
    <row r="327" spans="1:2" x14ac:dyDescent="0.25">
      <c r="A327" t="s">
        <v>497</v>
      </c>
      <c r="B327">
        <v>39537</v>
      </c>
    </row>
    <row r="328" spans="1:2" x14ac:dyDescent="0.25">
      <c r="A328" t="s">
        <v>498</v>
      </c>
      <c r="B328">
        <v>39541</v>
      </c>
    </row>
    <row r="329" spans="1:2" x14ac:dyDescent="0.25">
      <c r="A329" t="s">
        <v>499</v>
      </c>
      <c r="B329">
        <v>39542</v>
      </c>
    </row>
    <row r="330" spans="1:2" x14ac:dyDescent="0.25">
      <c r="A330" t="s">
        <v>500</v>
      </c>
      <c r="B330">
        <v>39543</v>
      </c>
    </row>
    <row r="331" spans="1:2" x14ac:dyDescent="0.25">
      <c r="A331" t="s">
        <v>501</v>
      </c>
      <c r="B331">
        <v>39544</v>
      </c>
    </row>
    <row r="332" spans="1:2" x14ac:dyDescent="0.25">
      <c r="A332" t="s">
        <v>502</v>
      </c>
      <c r="B332">
        <v>39545</v>
      </c>
    </row>
    <row r="333" spans="1:2" x14ac:dyDescent="0.25">
      <c r="A333" t="s">
        <v>505</v>
      </c>
      <c r="B333">
        <v>39546</v>
      </c>
    </row>
    <row r="334" spans="1:2" x14ac:dyDescent="0.25">
      <c r="A334" t="s">
        <v>506</v>
      </c>
      <c r="B334">
        <v>39547</v>
      </c>
    </row>
    <row r="335" spans="1:2" x14ac:dyDescent="0.25">
      <c r="A335" t="s">
        <v>507</v>
      </c>
      <c r="B335">
        <v>39548</v>
      </c>
    </row>
    <row r="336" spans="1:2" x14ac:dyDescent="0.25">
      <c r="A336" t="s">
        <v>508</v>
      </c>
      <c r="B336">
        <v>39549</v>
      </c>
    </row>
    <row r="337" spans="1:2" x14ac:dyDescent="0.25">
      <c r="A337" t="s">
        <v>509</v>
      </c>
      <c r="B337">
        <v>39550</v>
      </c>
    </row>
    <row r="338" spans="1:2" x14ac:dyDescent="0.25">
      <c r="A338" t="s">
        <v>510</v>
      </c>
      <c r="B338">
        <v>39551</v>
      </c>
    </row>
    <row r="339" spans="1:2" x14ac:dyDescent="0.25">
      <c r="A339" t="s">
        <v>511</v>
      </c>
      <c r="B339">
        <v>39552</v>
      </c>
    </row>
    <row r="340" spans="1:2" x14ac:dyDescent="0.25">
      <c r="A340" t="s">
        <v>512</v>
      </c>
      <c r="B340">
        <v>39553</v>
      </c>
    </row>
    <row r="341" spans="1:2" x14ac:dyDescent="0.25">
      <c r="A341" t="s">
        <v>513</v>
      </c>
      <c r="B341">
        <v>39554</v>
      </c>
    </row>
    <row r="342" spans="1:2" x14ac:dyDescent="0.25">
      <c r="A342" t="s">
        <v>514</v>
      </c>
      <c r="B342">
        <v>39555</v>
      </c>
    </row>
    <row r="343" spans="1:2" x14ac:dyDescent="0.25">
      <c r="A343" t="s">
        <v>515</v>
      </c>
      <c r="B343">
        <v>39556</v>
      </c>
    </row>
    <row r="344" spans="1:2" x14ac:dyDescent="0.25">
      <c r="A344" t="s">
        <v>516</v>
      </c>
      <c r="B344">
        <v>39557</v>
      </c>
    </row>
    <row r="345" spans="1:2" x14ac:dyDescent="0.25">
      <c r="A345" t="s">
        <v>517</v>
      </c>
      <c r="B345">
        <v>39558</v>
      </c>
    </row>
    <row r="346" spans="1:2" x14ac:dyDescent="0.25">
      <c r="A346" t="s">
        <v>518</v>
      </c>
      <c r="B346">
        <v>39559</v>
      </c>
    </row>
    <row r="347" spans="1:2" x14ac:dyDescent="0.25">
      <c r="A347" t="s">
        <v>519</v>
      </c>
      <c r="B347">
        <v>39560</v>
      </c>
    </row>
    <row r="348" spans="1:2" x14ac:dyDescent="0.25">
      <c r="A348" t="s">
        <v>520</v>
      </c>
      <c r="B348">
        <v>39561</v>
      </c>
    </row>
    <row r="349" spans="1:2" x14ac:dyDescent="0.25">
      <c r="A349" t="s">
        <v>521</v>
      </c>
      <c r="B349">
        <v>39562</v>
      </c>
    </row>
    <row r="350" spans="1:2" x14ac:dyDescent="0.25">
      <c r="A350" t="s">
        <v>522</v>
      </c>
      <c r="B350">
        <v>39567</v>
      </c>
    </row>
    <row r="351" spans="1:2" x14ac:dyDescent="0.25">
      <c r="A351" t="s">
        <v>523</v>
      </c>
      <c r="B351">
        <v>39568</v>
      </c>
    </row>
    <row r="352" spans="1:2" x14ac:dyDescent="0.25">
      <c r="A352" t="s">
        <v>1049</v>
      </c>
      <c r="B352">
        <v>39569</v>
      </c>
    </row>
    <row r="353" spans="1:2" x14ac:dyDescent="0.25">
      <c r="A353" t="s">
        <v>1050</v>
      </c>
      <c r="B353">
        <v>39570</v>
      </c>
    </row>
    <row r="354" spans="1:2" x14ac:dyDescent="0.25">
      <c r="A354" t="s">
        <v>524</v>
      </c>
      <c r="B354">
        <v>39573</v>
      </c>
    </row>
    <row r="355" spans="1:2" x14ac:dyDescent="0.25">
      <c r="A355" t="s">
        <v>525</v>
      </c>
      <c r="B355">
        <v>39574</v>
      </c>
    </row>
    <row r="356" spans="1:2" x14ac:dyDescent="0.25">
      <c r="A356" t="s">
        <v>526</v>
      </c>
      <c r="B356">
        <v>39575</v>
      </c>
    </row>
    <row r="357" spans="1:2" x14ac:dyDescent="0.25">
      <c r="A357" t="s">
        <v>527</v>
      </c>
      <c r="B357">
        <v>39576</v>
      </c>
    </row>
    <row r="358" spans="1:2" x14ac:dyDescent="0.25">
      <c r="A358" t="s">
        <v>528</v>
      </c>
      <c r="B358">
        <v>39577</v>
      </c>
    </row>
    <row r="359" spans="1:2" x14ac:dyDescent="0.25">
      <c r="A359" t="s">
        <v>529</v>
      </c>
      <c r="B359">
        <v>39578</v>
      </c>
    </row>
    <row r="360" spans="1:2" x14ac:dyDescent="0.25">
      <c r="A360" t="s">
        <v>530</v>
      </c>
      <c r="B360">
        <v>39583</v>
      </c>
    </row>
    <row r="361" spans="1:2" x14ac:dyDescent="0.25">
      <c r="A361" t="s">
        <v>531</v>
      </c>
      <c r="B361">
        <v>39584</v>
      </c>
    </row>
    <row r="362" spans="1:2" x14ac:dyDescent="0.25">
      <c r="A362" t="s">
        <v>532</v>
      </c>
      <c r="B362">
        <v>39595</v>
      </c>
    </row>
    <row r="363" spans="1:2" x14ac:dyDescent="0.25">
      <c r="A363" t="s">
        <v>533</v>
      </c>
      <c r="B363">
        <v>39596</v>
      </c>
    </row>
    <row r="364" spans="1:2" x14ac:dyDescent="0.25">
      <c r="A364" t="s">
        <v>534</v>
      </c>
      <c r="B364">
        <v>39601</v>
      </c>
    </row>
    <row r="365" spans="1:2" x14ac:dyDescent="0.25">
      <c r="A365" t="s">
        <v>535</v>
      </c>
      <c r="B365">
        <v>39602</v>
      </c>
    </row>
    <row r="366" spans="1:2" x14ac:dyDescent="0.25">
      <c r="A366" t="s">
        <v>536</v>
      </c>
      <c r="B366">
        <v>39609</v>
      </c>
    </row>
    <row r="367" spans="1:2" x14ac:dyDescent="0.25">
      <c r="A367" t="s">
        <v>537</v>
      </c>
      <c r="B367">
        <v>39610</v>
      </c>
    </row>
    <row r="368" spans="1:2" x14ac:dyDescent="0.25">
      <c r="A368" t="s">
        <v>538</v>
      </c>
      <c r="B368">
        <v>39615</v>
      </c>
    </row>
    <row r="369" spans="1:2" x14ac:dyDescent="0.25">
      <c r="A369" t="s">
        <v>539</v>
      </c>
      <c r="B369">
        <v>39616</v>
      </c>
    </row>
    <row r="370" spans="1:2" x14ac:dyDescent="0.25">
      <c r="A370" t="s">
        <v>540</v>
      </c>
      <c r="B370">
        <v>39621</v>
      </c>
    </row>
    <row r="371" spans="1:2" x14ac:dyDescent="0.25">
      <c r="A371" t="s">
        <v>541</v>
      </c>
      <c r="B371">
        <v>39622</v>
      </c>
    </row>
    <row r="372" spans="1:2" x14ac:dyDescent="0.25">
      <c r="A372" t="s">
        <v>542</v>
      </c>
      <c r="B372">
        <v>39623</v>
      </c>
    </row>
    <row r="373" spans="1:2" x14ac:dyDescent="0.25">
      <c r="A373" t="s">
        <v>543</v>
      </c>
      <c r="B373">
        <v>39624</v>
      </c>
    </row>
    <row r="374" spans="1:2" x14ac:dyDescent="0.25">
      <c r="A374" t="s">
        <v>544</v>
      </c>
      <c r="B374">
        <v>39625</v>
      </c>
    </row>
    <row r="375" spans="1:2" x14ac:dyDescent="0.25">
      <c r="A375" t="s">
        <v>545</v>
      </c>
      <c r="B375">
        <v>39626</v>
      </c>
    </row>
    <row r="376" spans="1:2" x14ac:dyDescent="0.25">
      <c r="A376" t="s">
        <v>546</v>
      </c>
      <c r="B376">
        <v>39627</v>
      </c>
    </row>
    <row r="377" spans="1:2" x14ac:dyDescent="0.25">
      <c r="A377" t="s">
        <v>547</v>
      </c>
      <c r="B377">
        <v>39628</v>
      </c>
    </row>
    <row r="378" spans="1:2" x14ac:dyDescent="0.25">
      <c r="A378" t="s">
        <v>548</v>
      </c>
      <c r="B378">
        <v>39629</v>
      </c>
    </row>
    <row r="379" spans="1:2" x14ac:dyDescent="0.25">
      <c r="A379" t="s">
        <v>549</v>
      </c>
      <c r="B379">
        <v>39633</v>
      </c>
    </row>
    <row r="380" spans="1:2" x14ac:dyDescent="0.25">
      <c r="A380" t="s">
        <v>550</v>
      </c>
      <c r="B380">
        <v>39634</v>
      </c>
    </row>
    <row r="381" spans="1:2" x14ac:dyDescent="0.25">
      <c r="A381" t="s">
        <v>551</v>
      </c>
      <c r="B381">
        <v>39639</v>
      </c>
    </row>
    <row r="382" spans="1:2" x14ac:dyDescent="0.25">
      <c r="A382" t="s">
        <v>1051</v>
      </c>
      <c r="B382">
        <v>39649</v>
      </c>
    </row>
    <row r="383" spans="1:2" x14ac:dyDescent="0.25">
      <c r="A383" t="s">
        <v>1052</v>
      </c>
      <c r="B383">
        <v>39650</v>
      </c>
    </row>
    <row r="384" spans="1:2" x14ac:dyDescent="0.25">
      <c r="A384" t="s">
        <v>552</v>
      </c>
      <c r="B384">
        <v>39652</v>
      </c>
    </row>
    <row r="385" spans="1:2" x14ac:dyDescent="0.25">
      <c r="A385" t="s">
        <v>553</v>
      </c>
      <c r="B385">
        <v>39653</v>
      </c>
    </row>
    <row r="386" spans="1:2" x14ac:dyDescent="0.25">
      <c r="A386" t="s">
        <v>554</v>
      </c>
      <c r="B386">
        <v>39655</v>
      </c>
    </row>
    <row r="387" spans="1:2" x14ac:dyDescent="0.25">
      <c r="A387" t="s">
        <v>555</v>
      </c>
      <c r="B387">
        <v>39656</v>
      </c>
    </row>
    <row r="388" spans="1:2" x14ac:dyDescent="0.25">
      <c r="A388" t="s">
        <v>556</v>
      </c>
      <c r="B388">
        <v>39657</v>
      </c>
    </row>
    <row r="389" spans="1:2" x14ac:dyDescent="0.25">
      <c r="A389" t="s">
        <v>557</v>
      </c>
      <c r="B389">
        <v>39658</v>
      </c>
    </row>
    <row r="390" spans="1:2" x14ac:dyDescent="0.25">
      <c r="A390" t="s">
        <v>558</v>
      </c>
      <c r="B390">
        <v>39659</v>
      </c>
    </row>
    <row r="391" spans="1:2" x14ac:dyDescent="0.25">
      <c r="A391" t="s">
        <v>559</v>
      </c>
      <c r="B391">
        <v>39660</v>
      </c>
    </row>
    <row r="392" spans="1:2" x14ac:dyDescent="0.25">
      <c r="A392" t="s">
        <v>560</v>
      </c>
      <c r="B392">
        <v>39662</v>
      </c>
    </row>
    <row r="393" spans="1:2" x14ac:dyDescent="0.25">
      <c r="A393" t="s">
        <v>561</v>
      </c>
      <c r="B393">
        <v>39663</v>
      </c>
    </row>
    <row r="394" spans="1:2" x14ac:dyDescent="0.25">
      <c r="A394" t="s">
        <v>562</v>
      </c>
      <c r="B394">
        <v>39664</v>
      </c>
    </row>
    <row r="395" spans="1:2" x14ac:dyDescent="0.25">
      <c r="A395" t="s">
        <v>563</v>
      </c>
      <c r="B395">
        <v>39679</v>
      </c>
    </row>
    <row r="396" spans="1:2" x14ac:dyDescent="0.25">
      <c r="A396" t="s">
        <v>564</v>
      </c>
      <c r="B396">
        <v>39682</v>
      </c>
    </row>
    <row r="397" spans="1:2" x14ac:dyDescent="0.25">
      <c r="A397" t="s">
        <v>565</v>
      </c>
      <c r="B397">
        <v>39684</v>
      </c>
    </row>
    <row r="398" spans="1:2" x14ac:dyDescent="0.25">
      <c r="A398" t="s">
        <v>566</v>
      </c>
      <c r="B398">
        <v>39704</v>
      </c>
    </row>
    <row r="399" spans="1:2" x14ac:dyDescent="0.25">
      <c r="A399" t="s">
        <v>567</v>
      </c>
      <c r="B399">
        <v>39705</v>
      </c>
    </row>
    <row r="400" spans="1:2" x14ac:dyDescent="0.25">
      <c r="A400" t="s">
        <v>568</v>
      </c>
      <c r="B400">
        <v>39711</v>
      </c>
    </row>
    <row r="401" spans="1:2" x14ac:dyDescent="0.25">
      <c r="A401" t="s">
        <v>569</v>
      </c>
      <c r="B401">
        <v>39712</v>
      </c>
    </row>
    <row r="402" spans="1:2" x14ac:dyDescent="0.25">
      <c r="A402" t="s">
        <v>570</v>
      </c>
      <c r="B402">
        <v>39715</v>
      </c>
    </row>
    <row r="403" spans="1:2" x14ac:dyDescent="0.25">
      <c r="A403" t="s">
        <v>571</v>
      </c>
      <c r="B403">
        <v>39716</v>
      </c>
    </row>
    <row r="404" spans="1:2" x14ac:dyDescent="0.25">
      <c r="A404" t="s">
        <v>572</v>
      </c>
      <c r="B404">
        <v>39719</v>
      </c>
    </row>
    <row r="405" spans="1:2" x14ac:dyDescent="0.25">
      <c r="A405" t="s">
        <v>573</v>
      </c>
      <c r="B405">
        <v>39720</v>
      </c>
    </row>
    <row r="406" spans="1:2" x14ac:dyDescent="0.25">
      <c r="A406" t="s">
        <v>574</v>
      </c>
      <c r="B406">
        <v>39721</v>
      </c>
    </row>
    <row r="407" spans="1:2" x14ac:dyDescent="0.25">
      <c r="A407" t="s">
        <v>575</v>
      </c>
      <c r="B407">
        <v>39725</v>
      </c>
    </row>
    <row r="408" spans="1:2" x14ac:dyDescent="0.25">
      <c r="A408" t="s">
        <v>576</v>
      </c>
      <c r="B408">
        <v>39726</v>
      </c>
    </row>
    <row r="409" spans="1:2" x14ac:dyDescent="0.25">
      <c r="A409" t="s">
        <v>577</v>
      </c>
      <c r="B409">
        <v>39727</v>
      </c>
    </row>
    <row r="410" spans="1:2" x14ac:dyDescent="0.25">
      <c r="A410" t="s">
        <v>578</v>
      </c>
      <c r="B410">
        <v>39728</v>
      </c>
    </row>
    <row r="411" spans="1:2" x14ac:dyDescent="0.25">
      <c r="A411" t="s">
        <v>579</v>
      </c>
      <c r="B411">
        <v>39729</v>
      </c>
    </row>
    <row r="412" spans="1:2" x14ac:dyDescent="0.25">
      <c r="A412" t="s">
        <v>1053</v>
      </c>
      <c r="B412">
        <v>39730</v>
      </c>
    </row>
    <row r="413" spans="1:2" x14ac:dyDescent="0.25">
      <c r="A413" t="s">
        <v>1054</v>
      </c>
      <c r="B413">
        <v>39731</v>
      </c>
    </row>
    <row r="414" spans="1:2" x14ac:dyDescent="0.25">
      <c r="A414" t="s">
        <v>580</v>
      </c>
      <c r="B414">
        <v>39732</v>
      </c>
    </row>
    <row r="415" spans="1:2" x14ac:dyDescent="0.25">
      <c r="A415" t="s">
        <v>581</v>
      </c>
      <c r="B415">
        <v>39733</v>
      </c>
    </row>
    <row r="416" spans="1:2" x14ac:dyDescent="0.25">
      <c r="A416" t="s">
        <v>582</v>
      </c>
      <c r="B416">
        <v>39734</v>
      </c>
    </row>
    <row r="417" spans="1:2" x14ac:dyDescent="0.25">
      <c r="A417" t="s">
        <v>584</v>
      </c>
      <c r="B417">
        <v>39735</v>
      </c>
    </row>
    <row r="418" spans="1:2" x14ac:dyDescent="0.25">
      <c r="A418" t="s">
        <v>585</v>
      </c>
      <c r="B418">
        <v>39736</v>
      </c>
    </row>
    <row r="419" spans="1:2" x14ac:dyDescent="0.25">
      <c r="A419" t="s">
        <v>587</v>
      </c>
      <c r="B419">
        <v>39739</v>
      </c>
    </row>
    <row r="420" spans="1:2" x14ac:dyDescent="0.25">
      <c r="A420" t="s">
        <v>588</v>
      </c>
      <c r="B420">
        <v>39741</v>
      </c>
    </row>
    <row r="421" spans="1:2" x14ac:dyDescent="0.25">
      <c r="A421" t="s">
        <v>589</v>
      </c>
      <c r="B421">
        <v>39742</v>
      </c>
    </row>
    <row r="422" spans="1:2" x14ac:dyDescent="0.25">
      <c r="A422" t="s">
        <v>590</v>
      </c>
      <c r="B422">
        <v>39745</v>
      </c>
    </row>
    <row r="423" spans="1:2" x14ac:dyDescent="0.25">
      <c r="A423" t="s">
        <v>591</v>
      </c>
      <c r="B423">
        <v>39746</v>
      </c>
    </row>
    <row r="424" spans="1:2" x14ac:dyDescent="0.25">
      <c r="A424" t="s">
        <v>592</v>
      </c>
      <c r="B424">
        <v>39747</v>
      </c>
    </row>
    <row r="425" spans="1:2" x14ac:dyDescent="0.25">
      <c r="A425" t="s">
        <v>593</v>
      </c>
      <c r="B425">
        <v>39748</v>
      </c>
    </row>
    <row r="426" spans="1:2" x14ac:dyDescent="0.25">
      <c r="A426" t="s">
        <v>594</v>
      </c>
      <c r="B426">
        <v>39749</v>
      </c>
    </row>
    <row r="427" spans="1:2" x14ac:dyDescent="0.25">
      <c r="A427" t="s">
        <v>595</v>
      </c>
      <c r="B427">
        <v>39750</v>
      </c>
    </row>
    <row r="428" spans="1:2" x14ac:dyDescent="0.25">
      <c r="A428" t="s">
        <v>596</v>
      </c>
      <c r="B428">
        <v>39755</v>
      </c>
    </row>
    <row r="429" spans="1:2" x14ac:dyDescent="0.25">
      <c r="A429" t="s">
        <v>597</v>
      </c>
      <c r="B429">
        <v>39756</v>
      </c>
    </row>
    <row r="430" spans="1:2" x14ac:dyDescent="0.25">
      <c r="A430" t="s">
        <v>598</v>
      </c>
      <c r="B430">
        <v>39757</v>
      </c>
    </row>
    <row r="431" spans="1:2" x14ac:dyDescent="0.25">
      <c r="A431" t="s">
        <v>599</v>
      </c>
      <c r="B431">
        <v>39758</v>
      </c>
    </row>
    <row r="432" spans="1:2" x14ac:dyDescent="0.25">
      <c r="A432" t="s">
        <v>600</v>
      </c>
      <c r="B432">
        <v>39759</v>
      </c>
    </row>
    <row r="433" spans="1:2" x14ac:dyDescent="0.25">
      <c r="A433" t="s">
        <v>601</v>
      </c>
      <c r="B433">
        <v>39760</v>
      </c>
    </row>
    <row r="434" spans="1:2" x14ac:dyDescent="0.25">
      <c r="A434" t="s">
        <v>602</v>
      </c>
      <c r="B434">
        <v>39761</v>
      </c>
    </row>
    <row r="435" spans="1:2" x14ac:dyDescent="0.25">
      <c r="A435" t="s">
        <v>603</v>
      </c>
      <c r="B435">
        <v>39762</v>
      </c>
    </row>
    <row r="436" spans="1:2" x14ac:dyDescent="0.25">
      <c r="A436" t="s">
        <v>604</v>
      </c>
      <c r="B436">
        <v>39763</v>
      </c>
    </row>
    <row r="437" spans="1:2" x14ac:dyDescent="0.25">
      <c r="A437" t="s">
        <v>605</v>
      </c>
      <c r="B437">
        <v>39764</v>
      </c>
    </row>
    <row r="438" spans="1:2" x14ac:dyDescent="0.25">
      <c r="A438" t="s">
        <v>606</v>
      </c>
      <c r="B438">
        <v>39765</v>
      </c>
    </row>
    <row r="439" spans="1:2" x14ac:dyDescent="0.25">
      <c r="A439" t="s">
        <v>607</v>
      </c>
      <c r="B439">
        <v>39766</v>
      </c>
    </row>
    <row r="440" spans="1:2" x14ac:dyDescent="0.25">
      <c r="A440" t="s">
        <v>608</v>
      </c>
      <c r="B440">
        <v>39768</v>
      </c>
    </row>
    <row r="441" spans="1:2" x14ac:dyDescent="0.25">
      <c r="A441" t="s">
        <v>609</v>
      </c>
      <c r="B441">
        <v>39769</v>
      </c>
    </row>
    <row r="442" spans="1:2" x14ac:dyDescent="0.25">
      <c r="A442" t="s">
        <v>1055</v>
      </c>
      <c r="B442">
        <v>39770</v>
      </c>
    </row>
    <row r="443" spans="1:2" x14ac:dyDescent="0.25">
      <c r="A443" t="s">
        <v>1056</v>
      </c>
      <c r="B443">
        <v>39771</v>
      </c>
    </row>
    <row r="444" spans="1:2" x14ac:dyDescent="0.25">
      <c r="A444" t="s">
        <v>610</v>
      </c>
      <c r="B444">
        <v>39772</v>
      </c>
    </row>
    <row r="445" spans="1:2" x14ac:dyDescent="0.25">
      <c r="A445" t="s">
        <v>611</v>
      </c>
      <c r="B445">
        <v>39773</v>
      </c>
    </row>
    <row r="446" spans="1:2" x14ac:dyDescent="0.25">
      <c r="A446" t="s">
        <v>612</v>
      </c>
      <c r="B446">
        <v>39774</v>
      </c>
    </row>
    <row r="447" spans="1:2" x14ac:dyDescent="0.25">
      <c r="A447" t="s">
        <v>613</v>
      </c>
      <c r="B447">
        <v>39775</v>
      </c>
    </row>
    <row r="448" spans="1:2" x14ac:dyDescent="0.25">
      <c r="A448" t="s">
        <v>614</v>
      </c>
      <c r="B448">
        <v>39779</v>
      </c>
    </row>
    <row r="449" spans="1:2" x14ac:dyDescent="0.25">
      <c r="A449" t="s">
        <v>615</v>
      </c>
      <c r="B449">
        <v>39781</v>
      </c>
    </row>
    <row r="450" spans="1:2" x14ac:dyDescent="0.25">
      <c r="A450" t="s">
        <v>616</v>
      </c>
      <c r="B450">
        <v>39927</v>
      </c>
    </row>
    <row r="451" spans="1:2" x14ac:dyDescent="0.25">
      <c r="A451" t="s">
        <v>617</v>
      </c>
      <c r="B451">
        <v>39928</v>
      </c>
    </row>
    <row r="452" spans="1:2" x14ac:dyDescent="0.25">
      <c r="A452" t="s">
        <v>618</v>
      </c>
      <c r="B452">
        <v>39932</v>
      </c>
    </row>
    <row r="453" spans="1:2" x14ac:dyDescent="0.25">
      <c r="A453" t="s">
        <v>619</v>
      </c>
      <c r="B453">
        <v>39939</v>
      </c>
    </row>
    <row r="454" spans="1:2" x14ac:dyDescent="0.25">
      <c r="A454" t="s">
        <v>620</v>
      </c>
      <c r="B454">
        <v>40009</v>
      </c>
    </row>
    <row r="455" spans="1:2" x14ac:dyDescent="0.25">
      <c r="A455" t="s">
        <v>621</v>
      </c>
      <c r="B455">
        <v>40010</v>
      </c>
    </row>
    <row r="456" spans="1:2" x14ac:dyDescent="0.25">
      <c r="A456" t="s">
        <v>622</v>
      </c>
      <c r="B456">
        <v>40015</v>
      </c>
    </row>
    <row r="457" spans="1:2" x14ac:dyDescent="0.25">
      <c r="A457" t="s">
        <v>623</v>
      </c>
      <c r="B457">
        <v>40016</v>
      </c>
    </row>
    <row r="458" spans="1:2" x14ac:dyDescent="0.25">
      <c r="A458" t="s">
        <v>624</v>
      </c>
      <c r="B458">
        <v>40046</v>
      </c>
    </row>
    <row r="459" spans="1:2" x14ac:dyDescent="0.25">
      <c r="A459" t="s">
        <v>625</v>
      </c>
      <c r="B459">
        <v>40047</v>
      </c>
    </row>
    <row r="460" spans="1:2" x14ac:dyDescent="0.25">
      <c r="A460" t="s">
        <v>626</v>
      </c>
      <c r="B460">
        <v>40056</v>
      </c>
    </row>
    <row r="461" spans="1:2" x14ac:dyDescent="0.25">
      <c r="A461" t="s">
        <v>627</v>
      </c>
      <c r="B461">
        <v>40057</v>
      </c>
    </row>
    <row r="462" spans="1:2" x14ac:dyDescent="0.25">
      <c r="A462" t="s">
        <v>628</v>
      </c>
      <c r="B462">
        <v>40062</v>
      </c>
    </row>
    <row r="463" spans="1:2" x14ac:dyDescent="0.25">
      <c r="A463" t="s">
        <v>629</v>
      </c>
      <c r="B463">
        <v>40065</v>
      </c>
    </row>
    <row r="464" spans="1:2" x14ac:dyDescent="0.25">
      <c r="A464" t="s">
        <v>180</v>
      </c>
      <c r="B464">
        <v>40319</v>
      </c>
    </row>
    <row r="465" spans="1:2" x14ac:dyDescent="0.25">
      <c r="A465" t="s">
        <v>181</v>
      </c>
      <c r="B465">
        <v>40320</v>
      </c>
    </row>
    <row r="466" spans="1:2" x14ac:dyDescent="0.25">
      <c r="A466" t="s">
        <v>630</v>
      </c>
      <c r="B466">
        <v>40374</v>
      </c>
    </row>
    <row r="467" spans="1:2" x14ac:dyDescent="0.25">
      <c r="A467" t="s">
        <v>631</v>
      </c>
      <c r="B467">
        <v>40441</v>
      </c>
    </row>
    <row r="468" spans="1:2" x14ac:dyDescent="0.25">
      <c r="A468" t="s">
        <v>632</v>
      </c>
      <c r="B468">
        <v>40442</v>
      </c>
    </row>
    <row r="469" spans="1:2" x14ac:dyDescent="0.25">
      <c r="A469" t="s">
        <v>633</v>
      </c>
      <c r="B469">
        <v>40447</v>
      </c>
    </row>
    <row r="470" spans="1:2" x14ac:dyDescent="0.25">
      <c r="A470" t="s">
        <v>634</v>
      </c>
      <c r="B470">
        <v>40450</v>
      </c>
    </row>
    <row r="471" spans="1:2" x14ac:dyDescent="0.25">
      <c r="A471" t="s">
        <v>635</v>
      </c>
      <c r="B471">
        <v>40453</v>
      </c>
    </row>
    <row r="472" spans="1:2" x14ac:dyDescent="0.25">
      <c r="A472" t="s">
        <v>640</v>
      </c>
      <c r="B472">
        <v>40454</v>
      </c>
    </row>
    <row r="473" spans="1:2" x14ac:dyDescent="0.25">
      <c r="A473" t="s">
        <v>641</v>
      </c>
      <c r="B473">
        <v>40753</v>
      </c>
    </row>
    <row r="474" spans="1:2" x14ac:dyDescent="0.25">
      <c r="A474" t="s">
        <v>1057</v>
      </c>
      <c r="B474">
        <v>41237</v>
      </c>
    </row>
    <row r="475" spans="1:2" x14ac:dyDescent="0.25">
      <c r="A475" t="s">
        <v>1058</v>
      </c>
      <c r="B475">
        <v>41240</v>
      </c>
    </row>
    <row r="476" spans="1:2" x14ac:dyDescent="0.25">
      <c r="A476" t="s">
        <v>642</v>
      </c>
      <c r="B476">
        <v>41529</v>
      </c>
    </row>
    <row r="477" spans="1:2" x14ac:dyDescent="0.25">
      <c r="A477" t="s">
        <v>643</v>
      </c>
      <c r="B477">
        <v>41532</v>
      </c>
    </row>
    <row r="478" spans="1:2" x14ac:dyDescent="0.25">
      <c r="A478" t="s">
        <v>644</v>
      </c>
      <c r="B478">
        <v>41533</v>
      </c>
    </row>
    <row r="479" spans="1:2" x14ac:dyDescent="0.25">
      <c r="A479" t="s">
        <v>645</v>
      </c>
      <c r="B479">
        <v>41537</v>
      </c>
    </row>
    <row r="480" spans="1:2" x14ac:dyDescent="0.25">
      <c r="A480" t="s">
        <v>646</v>
      </c>
      <c r="B480">
        <v>41538</v>
      </c>
    </row>
    <row r="481" spans="1:2" x14ac:dyDescent="0.25">
      <c r="A481" t="s">
        <v>647</v>
      </c>
      <c r="B481">
        <v>41552</v>
      </c>
    </row>
    <row r="482" spans="1:2" x14ac:dyDescent="0.25">
      <c r="A482" t="s">
        <v>648</v>
      </c>
      <c r="B482">
        <v>41553</v>
      </c>
    </row>
    <row r="483" spans="1:2" x14ac:dyDescent="0.25">
      <c r="A483" t="s">
        <v>649</v>
      </c>
      <c r="B483">
        <v>41555</v>
      </c>
    </row>
    <row r="484" spans="1:2" x14ac:dyDescent="0.25">
      <c r="A484" t="s">
        <v>650</v>
      </c>
      <c r="B484">
        <v>41632</v>
      </c>
    </row>
    <row r="485" spans="1:2" x14ac:dyDescent="0.25">
      <c r="A485" t="s">
        <v>651</v>
      </c>
      <c r="B485">
        <v>41633</v>
      </c>
    </row>
    <row r="486" spans="1:2" x14ac:dyDescent="0.25">
      <c r="A486" t="s">
        <v>652</v>
      </c>
      <c r="B486">
        <v>41713</v>
      </c>
    </row>
    <row r="487" spans="1:2" x14ac:dyDescent="0.25">
      <c r="A487" t="s">
        <v>659</v>
      </c>
      <c r="B487">
        <v>41715</v>
      </c>
    </row>
    <row r="488" spans="1:2" x14ac:dyDescent="0.25">
      <c r="A488" t="s">
        <v>660</v>
      </c>
      <c r="B488">
        <v>41766</v>
      </c>
    </row>
    <row r="489" spans="1:2" x14ac:dyDescent="0.25">
      <c r="A489" t="s">
        <v>661</v>
      </c>
      <c r="B489">
        <v>41767</v>
      </c>
    </row>
    <row r="490" spans="1:2" x14ac:dyDescent="0.25">
      <c r="A490" t="s">
        <v>662</v>
      </c>
      <c r="B490">
        <v>41768</v>
      </c>
    </row>
    <row r="491" spans="1:2" x14ac:dyDescent="0.25">
      <c r="A491" t="s">
        <v>689</v>
      </c>
      <c r="B491">
        <v>41769</v>
      </c>
    </row>
    <row r="492" spans="1:2" x14ac:dyDescent="0.25">
      <c r="A492" t="s">
        <v>690</v>
      </c>
      <c r="B492">
        <v>41774</v>
      </c>
    </row>
    <row r="493" spans="1:2" x14ac:dyDescent="0.25">
      <c r="A493" t="s">
        <v>691</v>
      </c>
      <c r="B493">
        <v>41775</v>
      </c>
    </row>
    <row r="494" spans="1:2" x14ac:dyDescent="0.25">
      <c r="A494" t="s">
        <v>692</v>
      </c>
      <c r="B494">
        <v>41776</v>
      </c>
    </row>
    <row r="495" spans="1:2" x14ac:dyDescent="0.25">
      <c r="A495" t="s">
        <v>693</v>
      </c>
      <c r="B495">
        <v>41798</v>
      </c>
    </row>
    <row r="496" spans="1:2" x14ac:dyDescent="0.25">
      <c r="A496" t="s">
        <v>362</v>
      </c>
      <c r="B496">
        <v>41980</v>
      </c>
    </row>
    <row r="497" spans="1:2" x14ac:dyDescent="0.25">
      <c r="A497" t="s">
        <v>363</v>
      </c>
      <c r="B497">
        <v>41981</v>
      </c>
    </row>
    <row r="498" spans="1:2" x14ac:dyDescent="0.25">
      <c r="A498" t="s">
        <v>364</v>
      </c>
      <c r="B498">
        <v>42171</v>
      </c>
    </row>
    <row r="499" spans="1:2" x14ac:dyDescent="0.25">
      <c r="A499" t="s">
        <v>365</v>
      </c>
      <c r="B499">
        <v>42172</v>
      </c>
    </row>
    <row r="500" spans="1:2" x14ac:dyDescent="0.25">
      <c r="A500" t="s">
        <v>694</v>
      </c>
      <c r="B500">
        <v>42197</v>
      </c>
    </row>
    <row r="501" spans="1:2" x14ac:dyDescent="0.25">
      <c r="A501" t="s">
        <v>695</v>
      </c>
      <c r="B501">
        <v>42199</v>
      </c>
    </row>
    <row r="502" spans="1:2" x14ac:dyDescent="0.25">
      <c r="A502" t="s">
        <v>696</v>
      </c>
      <c r="B502">
        <v>42200</v>
      </c>
    </row>
    <row r="503" spans="1:2" x14ac:dyDescent="0.25">
      <c r="A503" t="s">
        <v>703</v>
      </c>
      <c r="B503">
        <v>42201</v>
      </c>
    </row>
    <row r="504" spans="1:2" x14ac:dyDescent="0.25">
      <c r="A504" t="s">
        <v>704</v>
      </c>
      <c r="B504">
        <v>42202</v>
      </c>
    </row>
    <row r="505" spans="1:2" x14ac:dyDescent="0.25">
      <c r="A505" t="s">
        <v>705</v>
      </c>
      <c r="B505">
        <v>42203</v>
      </c>
    </row>
    <row r="506" spans="1:2" x14ac:dyDescent="0.25">
      <c r="A506" t="s">
        <v>706</v>
      </c>
      <c r="B506">
        <v>42204</v>
      </c>
    </row>
    <row r="507" spans="1:2" x14ac:dyDescent="0.25">
      <c r="A507" t="s">
        <v>707</v>
      </c>
      <c r="B507">
        <v>42205</v>
      </c>
    </row>
    <row r="508" spans="1:2" x14ac:dyDescent="0.25">
      <c r="A508" t="s">
        <v>768</v>
      </c>
      <c r="B508">
        <v>42396</v>
      </c>
    </row>
    <row r="509" spans="1:2" x14ac:dyDescent="0.25">
      <c r="A509" t="s">
        <v>787</v>
      </c>
      <c r="B509">
        <v>42397</v>
      </c>
    </row>
    <row r="510" spans="1:2" x14ac:dyDescent="0.25">
      <c r="A510" t="s">
        <v>788</v>
      </c>
      <c r="B510">
        <v>42398</v>
      </c>
    </row>
    <row r="511" spans="1:2" x14ac:dyDescent="0.25">
      <c r="A511" t="s">
        <v>789</v>
      </c>
      <c r="B511">
        <v>42404</v>
      </c>
    </row>
    <row r="512" spans="1:2" x14ac:dyDescent="0.25">
      <c r="A512" t="s">
        <v>790</v>
      </c>
      <c r="B512">
        <v>42405</v>
      </c>
    </row>
    <row r="513" spans="1:2" x14ac:dyDescent="0.25">
      <c r="A513" t="s">
        <v>791</v>
      </c>
      <c r="B513">
        <v>42406</v>
      </c>
    </row>
    <row r="514" spans="1:2" x14ac:dyDescent="0.25">
      <c r="A514" t="s">
        <v>1007</v>
      </c>
      <c r="B514">
        <v>42630</v>
      </c>
    </row>
    <row r="515" spans="1:2" x14ac:dyDescent="0.25">
      <c r="A515" t="s">
        <v>1008</v>
      </c>
      <c r="B515">
        <v>42636</v>
      </c>
    </row>
    <row r="516" spans="1:2" x14ac:dyDescent="0.25">
      <c r="A516" t="s">
        <v>1009</v>
      </c>
      <c r="B516">
        <v>42637</v>
      </c>
    </row>
    <row r="517" spans="1:2" x14ac:dyDescent="0.25">
      <c r="A517" t="s">
        <v>1010</v>
      </c>
      <c r="B517">
        <v>42639</v>
      </c>
    </row>
    <row r="518" spans="1:2" x14ac:dyDescent="0.25">
      <c r="A518" t="s">
        <v>1011</v>
      </c>
      <c r="B518">
        <v>42647</v>
      </c>
    </row>
    <row r="519" spans="1:2" x14ac:dyDescent="0.25">
      <c r="A519" t="s">
        <v>1012</v>
      </c>
      <c r="B519">
        <v>42689</v>
      </c>
    </row>
    <row r="520" spans="1:2" x14ac:dyDescent="0.25">
      <c r="A520" t="s">
        <v>1059</v>
      </c>
      <c r="B520">
        <v>42822</v>
      </c>
    </row>
    <row r="521" spans="1:2" x14ac:dyDescent="0.25">
      <c r="A521" t="s">
        <v>1060</v>
      </c>
      <c r="B521">
        <v>42823</v>
      </c>
    </row>
    <row r="522" spans="1:2" x14ac:dyDescent="0.25">
      <c r="A522" t="s">
        <v>708</v>
      </c>
      <c r="B522">
        <v>42824</v>
      </c>
    </row>
    <row r="523" spans="1:2" x14ac:dyDescent="0.25">
      <c r="A523" t="s">
        <v>709</v>
      </c>
      <c r="B523">
        <v>42825</v>
      </c>
    </row>
    <row r="524" spans="1:2" x14ac:dyDescent="0.25">
      <c r="A524" t="s">
        <v>710</v>
      </c>
      <c r="B524">
        <v>42827</v>
      </c>
    </row>
    <row r="525" spans="1:2" x14ac:dyDescent="0.25">
      <c r="A525" t="s">
        <v>713</v>
      </c>
      <c r="B525">
        <v>42830</v>
      </c>
    </row>
    <row r="526" spans="1:2" x14ac:dyDescent="0.25">
      <c r="A526" t="s">
        <v>714</v>
      </c>
      <c r="B526">
        <v>42831</v>
      </c>
    </row>
    <row r="527" spans="1:2" x14ac:dyDescent="0.25">
      <c r="A527" t="s">
        <v>715</v>
      </c>
      <c r="B527">
        <v>42850</v>
      </c>
    </row>
    <row r="528" spans="1:2" x14ac:dyDescent="0.25">
      <c r="A528" t="s">
        <v>716</v>
      </c>
      <c r="B528">
        <v>42851</v>
      </c>
    </row>
    <row r="529" spans="1:2" x14ac:dyDescent="0.25">
      <c r="A529" t="s">
        <v>737</v>
      </c>
      <c r="B529">
        <v>42858</v>
      </c>
    </row>
    <row r="530" spans="1:2" x14ac:dyDescent="0.25">
      <c r="A530" t="s">
        <v>738</v>
      </c>
      <c r="B530">
        <v>42859</v>
      </c>
    </row>
    <row r="531" spans="1:2" x14ac:dyDescent="0.25">
      <c r="A531" t="s">
        <v>739</v>
      </c>
      <c r="B531">
        <v>42861</v>
      </c>
    </row>
    <row r="532" spans="1:2" x14ac:dyDescent="0.25">
      <c r="A532" t="s">
        <v>740</v>
      </c>
      <c r="B532">
        <v>42862</v>
      </c>
    </row>
    <row r="533" spans="1:2" x14ac:dyDescent="0.25">
      <c r="A533" t="s">
        <v>741</v>
      </c>
      <c r="B533">
        <v>42869</v>
      </c>
    </row>
    <row r="534" spans="1:2" x14ac:dyDescent="0.25">
      <c r="A534" t="s">
        <v>742</v>
      </c>
      <c r="B534">
        <v>42870</v>
      </c>
    </row>
    <row r="535" spans="1:2" x14ac:dyDescent="0.25">
      <c r="A535" t="s">
        <v>743</v>
      </c>
      <c r="B535">
        <v>42871</v>
      </c>
    </row>
    <row r="536" spans="1:2" x14ac:dyDescent="0.25">
      <c r="A536" t="s">
        <v>744</v>
      </c>
      <c r="B536">
        <v>42872</v>
      </c>
    </row>
    <row r="537" spans="1:2" x14ac:dyDescent="0.25">
      <c r="A537" t="s">
        <v>745</v>
      </c>
      <c r="B537">
        <v>42873</v>
      </c>
    </row>
    <row r="538" spans="1:2" x14ac:dyDescent="0.25">
      <c r="A538" t="s">
        <v>760</v>
      </c>
      <c r="B538">
        <v>42874</v>
      </c>
    </row>
    <row r="539" spans="1:2" x14ac:dyDescent="0.25">
      <c r="A539" t="s">
        <v>761</v>
      </c>
      <c r="B539">
        <v>42885</v>
      </c>
    </row>
    <row r="540" spans="1:2" x14ac:dyDescent="0.25">
      <c r="A540" t="s">
        <v>1061</v>
      </c>
      <c r="B540">
        <v>42887</v>
      </c>
    </row>
    <row r="541" spans="1:2" x14ac:dyDescent="0.25">
      <c r="A541" t="s">
        <v>1062</v>
      </c>
      <c r="B541">
        <v>42893</v>
      </c>
    </row>
    <row r="542" spans="1:2" x14ac:dyDescent="0.25">
      <c r="A542" t="s">
        <v>796</v>
      </c>
      <c r="B542">
        <v>42894</v>
      </c>
    </row>
    <row r="543" spans="1:2" x14ac:dyDescent="0.25">
      <c r="A543" t="s">
        <v>797</v>
      </c>
      <c r="B543">
        <v>42895</v>
      </c>
    </row>
    <row r="544" spans="1:2" x14ac:dyDescent="0.25">
      <c r="A544" t="s">
        <v>806</v>
      </c>
      <c r="B544">
        <v>42896</v>
      </c>
    </row>
    <row r="545" spans="1:2" x14ac:dyDescent="0.25">
      <c r="A545" t="s">
        <v>807</v>
      </c>
      <c r="B545">
        <v>42922</v>
      </c>
    </row>
    <row r="546" spans="1:2" x14ac:dyDescent="0.25">
      <c r="A546" t="s">
        <v>1063</v>
      </c>
      <c r="B546">
        <v>42926</v>
      </c>
    </row>
    <row r="547" spans="1:2" x14ac:dyDescent="0.25">
      <c r="A547" t="s">
        <v>1064</v>
      </c>
      <c r="B547">
        <v>42937</v>
      </c>
    </row>
    <row r="548" spans="1:2" x14ac:dyDescent="0.25">
      <c r="A548" t="s">
        <v>832</v>
      </c>
      <c r="B548">
        <v>42938</v>
      </c>
    </row>
    <row r="549" spans="1:2" x14ac:dyDescent="0.25">
      <c r="A549" t="s">
        <v>833</v>
      </c>
      <c r="B549">
        <v>42941</v>
      </c>
    </row>
    <row r="550" spans="1:2" x14ac:dyDescent="0.25">
      <c r="A550" t="s">
        <v>834</v>
      </c>
      <c r="B550">
        <v>42942</v>
      </c>
    </row>
    <row r="551" spans="1:2" x14ac:dyDescent="0.25">
      <c r="A551" t="s">
        <v>835</v>
      </c>
      <c r="B551">
        <v>42946</v>
      </c>
    </row>
    <row r="552" spans="1:2" x14ac:dyDescent="0.25">
      <c r="A552" t="s">
        <v>699</v>
      </c>
      <c r="B552">
        <v>42947</v>
      </c>
    </row>
    <row r="553" spans="1:2" x14ac:dyDescent="0.25">
      <c r="A553" t="s">
        <v>700</v>
      </c>
      <c r="B553">
        <v>42951</v>
      </c>
    </row>
    <row r="554" spans="1:2" x14ac:dyDescent="0.25">
      <c r="A554" t="s">
        <v>836</v>
      </c>
      <c r="B554">
        <v>42952</v>
      </c>
    </row>
    <row r="555" spans="1:2" x14ac:dyDescent="0.25">
      <c r="A555" t="s">
        <v>837</v>
      </c>
      <c r="B555">
        <v>42957</v>
      </c>
    </row>
    <row r="556" spans="1:2" x14ac:dyDescent="0.25">
      <c r="A556" t="s">
        <v>838</v>
      </c>
      <c r="B556">
        <v>42958</v>
      </c>
    </row>
    <row r="557" spans="1:2" x14ac:dyDescent="0.25">
      <c r="A557" t="s">
        <v>839</v>
      </c>
      <c r="B557">
        <v>42969</v>
      </c>
    </row>
    <row r="558" spans="1:2" x14ac:dyDescent="0.25">
      <c r="A558" t="s">
        <v>158</v>
      </c>
      <c r="B558">
        <v>42970</v>
      </c>
    </row>
    <row r="559" spans="1:2" x14ac:dyDescent="0.25">
      <c r="A559" t="s">
        <v>159</v>
      </c>
      <c r="B559">
        <v>42977</v>
      </c>
    </row>
    <row r="560" spans="1:2" x14ac:dyDescent="0.25">
      <c r="A560" t="s">
        <v>184</v>
      </c>
      <c r="B560">
        <v>42978</v>
      </c>
    </row>
    <row r="561" spans="1:2" x14ac:dyDescent="0.25">
      <c r="A561" t="s">
        <v>185</v>
      </c>
      <c r="B561">
        <v>42979</v>
      </c>
    </row>
    <row r="562" spans="1:2" x14ac:dyDescent="0.25">
      <c r="A562" t="s">
        <v>840</v>
      </c>
      <c r="B562">
        <v>42980</v>
      </c>
    </row>
    <row r="563" spans="1:2" x14ac:dyDescent="0.25">
      <c r="A563" t="s">
        <v>841</v>
      </c>
      <c r="B563">
        <v>42981</v>
      </c>
    </row>
    <row r="564" spans="1:2" x14ac:dyDescent="0.25">
      <c r="A564" t="s">
        <v>842</v>
      </c>
      <c r="B564">
        <v>42983</v>
      </c>
    </row>
    <row r="565" spans="1:2" x14ac:dyDescent="0.25">
      <c r="A565" t="s">
        <v>186</v>
      </c>
      <c r="B565">
        <v>42984</v>
      </c>
    </row>
    <row r="566" spans="1:2" x14ac:dyDescent="0.25">
      <c r="A566" t="s">
        <v>187</v>
      </c>
      <c r="B566">
        <v>42985</v>
      </c>
    </row>
    <row r="567" spans="1:2" x14ac:dyDescent="0.25">
      <c r="A567" t="s">
        <v>348</v>
      </c>
      <c r="B567">
        <v>42987</v>
      </c>
    </row>
    <row r="568" spans="1:2" x14ac:dyDescent="0.25">
      <c r="A568" t="s">
        <v>349</v>
      </c>
      <c r="B568">
        <v>42988</v>
      </c>
    </row>
    <row r="569" spans="1:2" x14ac:dyDescent="0.25">
      <c r="A569" t="s">
        <v>843</v>
      </c>
      <c r="B569">
        <v>42994</v>
      </c>
    </row>
    <row r="570" spans="1:2" x14ac:dyDescent="0.25">
      <c r="A570" t="s">
        <v>160</v>
      </c>
      <c r="B570">
        <v>42995</v>
      </c>
    </row>
    <row r="571" spans="1:2" x14ac:dyDescent="0.25">
      <c r="A571" t="s">
        <v>161</v>
      </c>
      <c r="B571">
        <v>43002</v>
      </c>
    </row>
    <row r="572" spans="1:2" x14ac:dyDescent="0.25">
      <c r="A572" t="s">
        <v>844</v>
      </c>
      <c r="B572">
        <v>43003</v>
      </c>
    </row>
    <row r="573" spans="1:2" x14ac:dyDescent="0.25">
      <c r="A573" t="s">
        <v>845</v>
      </c>
      <c r="B573">
        <v>43015</v>
      </c>
    </row>
    <row r="574" spans="1:2" x14ac:dyDescent="0.25">
      <c r="A574" t="s">
        <v>846</v>
      </c>
      <c r="B574">
        <v>43016</v>
      </c>
    </row>
    <row r="575" spans="1:2" x14ac:dyDescent="0.25">
      <c r="A575" t="s">
        <v>847</v>
      </c>
      <c r="B575">
        <v>43017</v>
      </c>
    </row>
    <row r="576" spans="1:2" x14ac:dyDescent="0.25">
      <c r="A576" t="s">
        <v>162</v>
      </c>
      <c r="B576">
        <v>43018</v>
      </c>
    </row>
    <row r="577" spans="1:2" x14ac:dyDescent="0.25">
      <c r="A577" t="s">
        <v>163</v>
      </c>
      <c r="B577">
        <v>43026</v>
      </c>
    </row>
    <row r="578" spans="1:2" x14ac:dyDescent="0.25">
      <c r="A578" t="s">
        <v>848</v>
      </c>
      <c r="B578">
        <v>43027</v>
      </c>
    </row>
    <row r="579" spans="1:2" x14ac:dyDescent="0.25">
      <c r="A579" t="s">
        <v>849</v>
      </c>
      <c r="B579">
        <v>43047</v>
      </c>
    </row>
    <row r="580" spans="1:2" x14ac:dyDescent="0.25">
      <c r="A580" t="s">
        <v>850</v>
      </c>
      <c r="B580">
        <v>43048</v>
      </c>
    </row>
    <row r="581" spans="1:2" x14ac:dyDescent="0.25">
      <c r="A581" t="s">
        <v>851</v>
      </c>
      <c r="B581">
        <v>43049</v>
      </c>
    </row>
    <row r="582" spans="1:2" x14ac:dyDescent="0.25">
      <c r="A582" t="s">
        <v>164</v>
      </c>
      <c r="B582">
        <v>43050</v>
      </c>
    </row>
    <row r="583" spans="1:2" x14ac:dyDescent="0.25">
      <c r="A583" t="s">
        <v>165</v>
      </c>
      <c r="B583">
        <v>43053</v>
      </c>
    </row>
    <row r="584" spans="1:2" x14ac:dyDescent="0.25">
      <c r="A584" t="s">
        <v>852</v>
      </c>
      <c r="B584">
        <v>43056</v>
      </c>
    </row>
    <row r="585" spans="1:2" x14ac:dyDescent="0.25">
      <c r="A585" t="s">
        <v>853</v>
      </c>
      <c r="B585">
        <v>43069</v>
      </c>
    </row>
    <row r="586" spans="1:2" x14ac:dyDescent="0.25">
      <c r="A586" t="s">
        <v>854</v>
      </c>
      <c r="B586">
        <v>43074</v>
      </c>
    </row>
    <row r="587" spans="1:2" x14ac:dyDescent="0.25">
      <c r="A587" t="s">
        <v>855</v>
      </c>
      <c r="B587">
        <v>43075</v>
      </c>
    </row>
    <row r="588" spans="1:2" x14ac:dyDescent="0.25">
      <c r="A588" t="s">
        <v>166</v>
      </c>
      <c r="B588">
        <v>43076</v>
      </c>
    </row>
    <row r="589" spans="1:2" x14ac:dyDescent="0.25">
      <c r="A589" t="s">
        <v>167</v>
      </c>
      <c r="B589">
        <v>43077</v>
      </c>
    </row>
    <row r="590" spans="1:2" x14ac:dyDescent="0.25">
      <c r="A590" t="s">
        <v>856</v>
      </c>
      <c r="B590">
        <v>43078</v>
      </c>
    </row>
    <row r="591" spans="1:2" x14ac:dyDescent="0.25">
      <c r="A591" t="s">
        <v>857</v>
      </c>
      <c r="B591">
        <v>43079</v>
      </c>
    </row>
    <row r="592" spans="1:2" x14ac:dyDescent="0.25">
      <c r="A592" t="s">
        <v>858</v>
      </c>
      <c r="B592">
        <v>43080</v>
      </c>
    </row>
    <row r="593" spans="1:2" x14ac:dyDescent="0.25">
      <c r="A593" t="s">
        <v>859</v>
      </c>
      <c r="B593">
        <v>43087</v>
      </c>
    </row>
    <row r="594" spans="1:2" x14ac:dyDescent="0.25">
      <c r="A594" t="s">
        <v>154</v>
      </c>
      <c r="B594">
        <v>43088</v>
      </c>
    </row>
    <row r="595" spans="1:2" x14ac:dyDescent="0.25">
      <c r="A595" t="s">
        <v>155</v>
      </c>
      <c r="B595">
        <v>43089</v>
      </c>
    </row>
    <row r="596" spans="1:2" x14ac:dyDescent="0.25">
      <c r="A596" t="s">
        <v>860</v>
      </c>
      <c r="B596">
        <v>43093</v>
      </c>
    </row>
    <row r="597" spans="1:2" x14ac:dyDescent="0.25">
      <c r="A597" t="s">
        <v>861</v>
      </c>
      <c r="B597">
        <v>43101</v>
      </c>
    </row>
    <row r="598" spans="1:2" x14ac:dyDescent="0.25">
      <c r="A598" t="s">
        <v>862</v>
      </c>
      <c r="B598">
        <v>43102</v>
      </c>
    </row>
    <row r="599" spans="1:2" x14ac:dyDescent="0.25">
      <c r="A599" t="s">
        <v>863</v>
      </c>
      <c r="B599">
        <v>43103</v>
      </c>
    </row>
    <row r="600" spans="1:2" x14ac:dyDescent="0.25">
      <c r="A600" t="s">
        <v>792</v>
      </c>
      <c r="B600">
        <v>45540</v>
      </c>
    </row>
    <row r="601" spans="1:2" x14ac:dyDescent="0.25">
      <c r="A601" t="s">
        <v>793</v>
      </c>
      <c r="B601">
        <v>45541</v>
      </c>
    </row>
    <row r="602" spans="1:2" x14ac:dyDescent="0.25">
      <c r="A602" t="s">
        <v>794</v>
      </c>
      <c r="B602">
        <v>45542</v>
      </c>
    </row>
    <row r="603" spans="1:2" x14ac:dyDescent="0.25">
      <c r="A603" t="s">
        <v>795</v>
      </c>
      <c r="B603">
        <v>45543</v>
      </c>
    </row>
    <row r="604" spans="1:2" x14ac:dyDescent="0.25">
      <c r="A604" t="s">
        <v>798</v>
      </c>
      <c r="B604">
        <v>45544</v>
      </c>
    </row>
    <row r="605" spans="1:2" x14ac:dyDescent="0.25">
      <c r="A605" t="s">
        <v>799</v>
      </c>
      <c r="B605">
        <v>45545</v>
      </c>
    </row>
    <row r="606" spans="1:2" x14ac:dyDescent="0.25">
      <c r="A606" t="s">
        <v>800</v>
      </c>
      <c r="B606">
        <v>45546</v>
      </c>
    </row>
    <row r="607" spans="1:2" x14ac:dyDescent="0.25">
      <c r="A607" t="s">
        <v>801</v>
      </c>
      <c r="B607">
        <v>45550</v>
      </c>
    </row>
    <row r="608" spans="1:2" x14ac:dyDescent="0.25">
      <c r="A608" t="s">
        <v>802</v>
      </c>
      <c r="B608">
        <v>45551</v>
      </c>
    </row>
    <row r="609" spans="1:2" x14ac:dyDescent="0.25">
      <c r="A609" t="s">
        <v>803</v>
      </c>
      <c r="B609">
        <v>45552</v>
      </c>
    </row>
    <row r="610" spans="1:2" x14ac:dyDescent="0.25">
      <c r="A610" t="s">
        <v>864</v>
      </c>
      <c r="B610">
        <v>45553</v>
      </c>
    </row>
    <row r="611" spans="1:2" x14ac:dyDescent="0.25">
      <c r="A611" t="s">
        <v>865</v>
      </c>
      <c r="B611">
        <v>45554</v>
      </c>
    </row>
    <row r="612" spans="1:2" x14ac:dyDescent="0.25">
      <c r="A612" t="s">
        <v>866</v>
      </c>
      <c r="B612">
        <v>45555</v>
      </c>
    </row>
    <row r="613" spans="1:2" x14ac:dyDescent="0.25">
      <c r="A613" t="s">
        <v>867</v>
      </c>
      <c r="B613">
        <v>45556</v>
      </c>
    </row>
    <row r="614" spans="1:2" x14ac:dyDescent="0.25">
      <c r="A614" t="s">
        <v>711</v>
      </c>
      <c r="B614">
        <v>45570</v>
      </c>
    </row>
    <row r="615" spans="1:2" x14ac:dyDescent="0.25">
      <c r="A615" t="s">
        <v>712</v>
      </c>
      <c r="B615">
        <v>45571</v>
      </c>
    </row>
    <row r="616" spans="1:2" x14ac:dyDescent="0.25">
      <c r="A616" t="s">
        <v>810</v>
      </c>
      <c r="B616">
        <v>45573</v>
      </c>
    </row>
    <row r="617" spans="1:2" x14ac:dyDescent="0.25">
      <c r="A617" t="s">
        <v>811</v>
      </c>
      <c r="B617">
        <v>45574</v>
      </c>
    </row>
    <row r="618" spans="1:2" x14ac:dyDescent="0.25">
      <c r="A618" t="s">
        <v>812</v>
      </c>
      <c r="B618">
        <v>46571</v>
      </c>
    </row>
    <row r="619" spans="1:2" x14ac:dyDescent="0.25">
      <c r="A619" t="s">
        <v>813</v>
      </c>
      <c r="B619">
        <v>46572</v>
      </c>
    </row>
    <row r="620" spans="1:2" x14ac:dyDescent="0.25">
      <c r="A620" t="s">
        <v>804</v>
      </c>
      <c r="B620">
        <v>47815</v>
      </c>
    </row>
    <row r="621" spans="1:2" x14ac:dyDescent="0.25">
      <c r="A621" t="s">
        <v>805</v>
      </c>
      <c r="B621">
        <v>47816</v>
      </c>
    </row>
    <row r="622" spans="1:2" x14ac:dyDescent="0.25">
      <c r="A622" t="s">
        <v>808</v>
      </c>
      <c r="B622">
        <v>47817</v>
      </c>
    </row>
    <row r="623" spans="1:2" x14ac:dyDescent="0.25">
      <c r="A623" t="s">
        <v>809</v>
      </c>
      <c r="B623">
        <v>47818</v>
      </c>
    </row>
    <row r="624" spans="1:2" x14ac:dyDescent="0.25">
      <c r="A624" t="s">
        <v>1013</v>
      </c>
      <c r="B624">
        <v>47881</v>
      </c>
    </row>
    <row r="625" spans="1:2" x14ac:dyDescent="0.25">
      <c r="A625" t="s">
        <v>1014</v>
      </c>
      <c r="B625">
        <v>47882</v>
      </c>
    </row>
    <row r="626" spans="1:2" x14ac:dyDescent="0.25">
      <c r="A626" t="s">
        <v>1015</v>
      </c>
      <c r="B626">
        <v>47885</v>
      </c>
    </row>
    <row r="627" spans="1:2" x14ac:dyDescent="0.25">
      <c r="A627" t="s">
        <v>1016</v>
      </c>
      <c r="B627">
        <v>47886</v>
      </c>
    </row>
    <row r="628" spans="1:2" x14ac:dyDescent="0.25">
      <c r="A628" t="s">
        <v>1017</v>
      </c>
      <c r="B628">
        <v>47889</v>
      </c>
    </row>
    <row r="629" spans="1:2" x14ac:dyDescent="0.25">
      <c r="A629" t="s">
        <v>1018</v>
      </c>
      <c r="B629">
        <v>47890</v>
      </c>
    </row>
    <row r="630" spans="1:2" x14ac:dyDescent="0.25">
      <c r="A630" t="s">
        <v>1019</v>
      </c>
      <c r="B630">
        <v>47891</v>
      </c>
    </row>
    <row r="631" spans="1:2" x14ac:dyDescent="0.25">
      <c r="A631" t="s">
        <v>1020</v>
      </c>
      <c r="B631">
        <v>47892</v>
      </c>
    </row>
    <row r="632" spans="1:2" x14ac:dyDescent="0.25">
      <c r="A632" t="s">
        <v>1021</v>
      </c>
      <c r="B632">
        <v>47893</v>
      </c>
    </row>
    <row r="633" spans="1:2" x14ac:dyDescent="0.25">
      <c r="A633" t="s">
        <v>1022</v>
      </c>
      <c r="B633">
        <v>47894</v>
      </c>
    </row>
    <row r="634" spans="1:2" x14ac:dyDescent="0.25">
      <c r="A634" t="s">
        <v>814</v>
      </c>
      <c r="B634">
        <v>48328</v>
      </c>
    </row>
    <row r="635" spans="1:2" x14ac:dyDescent="0.25">
      <c r="A635" t="s">
        <v>815</v>
      </c>
      <c r="B635">
        <v>48330</v>
      </c>
    </row>
    <row r="636" spans="1:2" x14ac:dyDescent="0.25">
      <c r="A636" t="s">
        <v>816</v>
      </c>
      <c r="B636">
        <v>49191</v>
      </c>
    </row>
    <row r="637" spans="1:2" x14ac:dyDescent="0.25">
      <c r="A637" t="s">
        <v>817</v>
      </c>
      <c r="B637">
        <v>49192</v>
      </c>
    </row>
    <row r="638" spans="1:2" x14ac:dyDescent="0.25">
      <c r="A638" t="s">
        <v>818</v>
      </c>
      <c r="B638">
        <v>49193</v>
      </c>
    </row>
    <row r="639" spans="1:2" x14ac:dyDescent="0.25">
      <c r="A639" t="s">
        <v>819</v>
      </c>
      <c r="B639">
        <v>49194</v>
      </c>
    </row>
    <row r="640" spans="1:2" x14ac:dyDescent="0.25">
      <c r="A640" t="s">
        <v>820</v>
      </c>
      <c r="B640">
        <v>49195</v>
      </c>
    </row>
    <row r="641" spans="1:2" x14ac:dyDescent="0.25">
      <c r="A641" t="s">
        <v>821</v>
      </c>
      <c r="B641">
        <v>49196</v>
      </c>
    </row>
    <row r="642" spans="1:2" x14ac:dyDescent="0.25">
      <c r="A642" t="s">
        <v>503</v>
      </c>
      <c r="B642">
        <v>49678</v>
      </c>
    </row>
    <row r="643" spans="1:2" x14ac:dyDescent="0.25">
      <c r="A643" t="s">
        <v>504</v>
      </c>
      <c r="B643">
        <v>49679</v>
      </c>
    </row>
    <row r="644" spans="1:2" x14ac:dyDescent="0.25">
      <c r="A644" t="s">
        <v>822</v>
      </c>
      <c r="B644">
        <v>49680</v>
      </c>
    </row>
    <row r="645" spans="1:2" x14ac:dyDescent="0.25">
      <c r="A645" t="s">
        <v>823</v>
      </c>
      <c r="B645">
        <v>49681</v>
      </c>
    </row>
    <row r="646" spans="1:2" x14ac:dyDescent="0.25">
      <c r="A646" t="s">
        <v>824</v>
      </c>
      <c r="B646">
        <v>49845</v>
      </c>
    </row>
    <row r="647" spans="1:2" x14ac:dyDescent="0.25">
      <c r="A647" t="s">
        <v>825</v>
      </c>
      <c r="B647">
        <v>49846</v>
      </c>
    </row>
    <row r="648" spans="1:2" x14ac:dyDescent="0.25">
      <c r="A648" t="s">
        <v>826</v>
      </c>
      <c r="B648">
        <v>50270</v>
      </c>
    </row>
    <row r="649" spans="1:2" x14ac:dyDescent="0.25">
      <c r="A649" t="s">
        <v>827</v>
      </c>
      <c r="B649">
        <v>50271</v>
      </c>
    </row>
    <row r="650" spans="1:2" x14ac:dyDescent="0.25">
      <c r="A650" t="s">
        <v>828</v>
      </c>
      <c r="B650">
        <v>50280</v>
      </c>
    </row>
    <row r="651" spans="1:2" x14ac:dyDescent="0.25">
      <c r="A651" t="s">
        <v>829</v>
      </c>
      <c r="B651">
        <v>50283</v>
      </c>
    </row>
    <row r="652" spans="1:2" x14ac:dyDescent="0.25">
      <c r="A652" t="s">
        <v>717</v>
      </c>
      <c r="B652">
        <v>50289</v>
      </c>
    </row>
    <row r="653" spans="1:2" x14ac:dyDescent="0.25">
      <c r="A653" t="s">
        <v>718</v>
      </c>
      <c r="B653">
        <v>50290</v>
      </c>
    </row>
    <row r="654" spans="1:2" x14ac:dyDescent="0.25">
      <c r="A654" t="s">
        <v>719</v>
      </c>
      <c r="B654">
        <v>50610</v>
      </c>
    </row>
    <row r="655" spans="1:2" x14ac:dyDescent="0.25">
      <c r="A655" t="s">
        <v>720</v>
      </c>
      <c r="B655">
        <v>50613</v>
      </c>
    </row>
    <row r="656" spans="1:2" x14ac:dyDescent="0.25">
      <c r="A656" t="s">
        <v>721</v>
      </c>
      <c r="B656">
        <v>50614</v>
      </c>
    </row>
    <row r="657" spans="1:2" x14ac:dyDescent="0.25">
      <c r="A657" t="s">
        <v>722</v>
      </c>
      <c r="B657">
        <v>50615</v>
      </c>
    </row>
    <row r="658" spans="1:2" x14ac:dyDescent="0.25">
      <c r="A658" t="s">
        <v>723</v>
      </c>
      <c r="B658">
        <v>50616</v>
      </c>
    </row>
    <row r="659" spans="1:2" x14ac:dyDescent="0.25">
      <c r="A659" t="s">
        <v>724</v>
      </c>
      <c r="B659">
        <v>50617</v>
      </c>
    </row>
    <row r="660" spans="1:2" x14ac:dyDescent="0.25">
      <c r="A660" t="s">
        <v>725</v>
      </c>
      <c r="B660">
        <v>50618</v>
      </c>
    </row>
    <row r="661" spans="1:2" x14ac:dyDescent="0.25">
      <c r="A661" t="s">
        <v>726</v>
      </c>
      <c r="B661">
        <v>50619</v>
      </c>
    </row>
    <row r="662" spans="1:2" x14ac:dyDescent="0.25">
      <c r="A662" t="s">
        <v>152</v>
      </c>
      <c r="B662">
        <v>50620</v>
      </c>
    </row>
    <row r="663" spans="1:2" x14ac:dyDescent="0.25">
      <c r="A663" t="s">
        <v>153</v>
      </c>
      <c r="B663">
        <v>50621</v>
      </c>
    </row>
    <row r="664" spans="1:2" x14ac:dyDescent="0.25">
      <c r="A664" t="s">
        <v>665</v>
      </c>
      <c r="B664">
        <v>50652</v>
      </c>
    </row>
    <row r="665" spans="1:2" x14ac:dyDescent="0.25">
      <c r="A665" t="s">
        <v>666</v>
      </c>
      <c r="B665">
        <v>50653</v>
      </c>
    </row>
    <row r="666" spans="1:2" x14ac:dyDescent="0.25">
      <c r="A666" t="s">
        <v>667</v>
      </c>
      <c r="B666">
        <v>50654</v>
      </c>
    </row>
    <row r="667" spans="1:2" x14ac:dyDescent="0.25">
      <c r="A667" t="s">
        <v>668</v>
      </c>
      <c r="B667">
        <v>50655</v>
      </c>
    </row>
    <row r="668" spans="1:2" x14ac:dyDescent="0.25">
      <c r="A668" t="s">
        <v>669</v>
      </c>
      <c r="B668">
        <v>50656</v>
      </c>
    </row>
    <row r="669" spans="1:2" x14ac:dyDescent="0.25">
      <c r="A669" t="s">
        <v>670</v>
      </c>
      <c r="B669">
        <v>50665</v>
      </c>
    </row>
    <row r="670" spans="1:2" x14ac:dyDescent="0.25">
      <c r="A670" t="s">
        <v>671</v>
      </c>
      <c r="B670">
        <v>50666</v>
      </c>
    </row>
    <row r="671" spans="1:2" x14ac:dyDescent="0.25">
      <c r="A671" t="s">
        <v>672</v>
      </c>
      <c r="B671">
        <v>50672</v>
      </c>
    </row>
    <row r="672" spans="1:2" x14ac:dyDescent="0.25">
      <c r="A672" t="s">
        <v>673</v>
      </c>
      <c r="B672">
        <v>50673</v>
      </c>
    </row>
    <row r="673" spans="1:2" x14ac:dyDescent="0.25">
      <c r="A673" t="s">
        <v>674</v>
      </c>
      <c r="B673">
        <v>50677</v>
      </c>
    </row>
    <row r="674" spans="1:2" x14ac:dyDescent="0.25">
      <c r="A674" t="s">
        <v>675</v>
      </c>
      <c r="B674">
        <v>50682</v>
      </c>
    </row>
    <row r="675" spans="1:2" x14ac:dyDescent="0.25">
      <c r="A675" t="s">
        <v>676</v>
      </c>
      <c r="B675">
        <v>50683</v>
      </c>
    </row>
    <row r="676" spans="1:2" x14ac:dyDescent="0.25">
      <c r="A676" t="s">
        <v>677</v>
      </c>
      <c r="B676">
        <v>50684</v>
      </c>
    </row>
    <row r="677" spans="1:2" x14ac:dyDescent="0.25">
      <c r="A677" t="s">
        <v>678</v>
      </c>
      <c r="B677">
        <v>50685</v>
      </c>
    </row>
    <row r="678" spans="1:2" x14ac:dyDescent="0.25">
      <c r="A678" t="s">
        <v>679</v>
      </c>
      <c r="B678">
        <v>50687</v>
      </c>
    </row>
    <row r="679" spans="1:2" x14ac:dyDescent="0.25">
      <c r="A679" t="s">
        <v>680</v>
      </c>
      <c r="B679">
        <v>50690</v>
      </c>
    </row>
    <row r="680" spans="1:2" x14ac:dyDescent="0.25">
      <c r="A680" t="s">
        <v>681</v>
      </c>
      <c r="B680">
        <v>50695</v>
      </c>
    </row>
    <row r="681" spans="1:2" x14ac:dyDescent="0.25">
      <c r="A681" t="s">
        <v>682</v>
      </c>
      <c r="B681">
        <v>50696</v>
      </c>
    </row>
    <row r="682" spans="1:2" x14ac:dyDescent="0.25">
      <c r="A682" t="s">
        <v>683</v>
      </c>
      <c r="B682">
        <v>50697</v>
      </c>
    </row>
    <row r="683" spans="1:2" x14ac:dyDescent="0.25">
      <c r="A683" t="s">
        <v>684</v>
      </c>
      <c r="B683">
        <v>50698</v>
      </c>
    </row>
    <row r="684" spans="1:2" x14ac:dyDescent="0.25">
      <c r="A684" t="s">
        <v>134</v>
      </c>
      <c r="B684">
        <v>50701</v>
      </c>
    </row>
    <row r="685" spans="1:2" x14ac:dyDescent="0.25">
      <c r="A685" t="s">
        <v>135</v>
      </c>
      <c r="B685">
        <v>50702</v>
      </c>
    </row>
    <row r="686" spans="1:2" x14ac:dyDescent="0.25">
      <c r="A686" t="s">
        <v>136</v>
      </c>
      <c r="B686">
        <v>50709</v>
      </c>
    </row>
    <row r="687" spans="1:2" x14ac:dyDescent="0.25">
      <c r="A687" t="s">
        <v>138</v>
      </c>
      <c r="B687">
        <v>50710</v>
      </c>
    </row>
    <row r="688" spans="1:2" x14ac:dyDescent="0.25">
      <c r="A688" t="s">
        <v>139</v>
      </c>
      <c r="B688">
        <v>50714</v>
      </c>
    </row>
    <row r="689" spans="1:2" x14ac:dyDescent="0.25">
      <c r="A689" t="s">
        <v>141</v>
      </c>
      <c r="B689">
        <v>50715</v>
      </c>
    </row>
    <row r="690" spans="1:2" x14ac:dyDescent="0.25">
      <c r="A690" t="s">
        <v>142</v>
      </c>
      <c r="B690">
        <v>50720</v>
      </c>
    </row>
    <row r="691" spans="1:2" x14ac:dyDescent="0.25">
      <c r="A691" t="s">
        <v>143</v>
      </c>
      <c r="B691">
        <v>50724</v>
      </c>
    </row>
    <row r="692" spans="1:2" x14ac:dyDescent="0.25">
      <c r="A692" t="s">
        <v>144</v>
      </c>
      <c r="B692">
        <v>50725</v>
      </c>
    </row>
    <row r="693" spans="1:2" x14ac:dyDescent="0.25">
      <c r="A693" t="s">
        <v>145</v>
      </c>
      <c r="B693">
        <v>50726</v>
      </c>
    </row>
    <row r="694" spans="1:2" x14ac:dyDescent="0.25">
      <c r="A694" t="s">
        <v>146</v>
      </c>
      <c r="B694">
        <v>50728</v>
      </c>
    </row>
    <row r="695" spans="1:2" x14ac:dyDescent="0.25">
      <c r="A695" t="s">
        <v>147</v>
      </c>
      <c r="B695">
        <v>50729</v>
      </c>
    </row>
    <row r="696" spans="1:2" x14ac:dyDescent="0.25">
      <c r="A696" t="s">
        <v>148</v>
      </c>
      <c r="B696">
        <v>50731</v>
      </c>
    </row>
    <row r="697" spans="1:2" x14ac:dyDescent="0.25">
      <c r="A697" t="s">
        <v>149</v>
      </c>
      <c r="B697">
        <v>50732</v>
      </c>
    </row>
    <row r="698" spans="1:2" x14ac:dyDescent="0.25">
      <c r="A698" t="s">
        <v>150</v>
      </c>
      <c r="B698">
        <v>50733</v>
      </c>
    </row>
    <row r="699" spans="1:2" x14ac:dyDescent="0.25">
      <c r="A699" t="s">
        <v>151</v>
      </c>
      <c r="B699">
        <v>50734</v>
      </c>
    </row>
    <row r="700" spans="1:2" x14ac:dyDescent="0.25">
      <c r="A700" t="s">
        <v>204</v>
      </c>
      <c r="B700">
        <v>50737</v>
      </c>
    </row>
    <row r="701" spans="1:2" x14ac:dyDescent="0.25">
      <c r="A701" t="s">
        <v>205</v>
      </c>
      <c r="B701">
        <v>50738</v>
      </c>
    </row>
    <row r="702" spans="1:2" x14ac:dyDescent="0.25">
      <c r="A702" t="s">
        <v>701</v>
      </c>
      <c r="B702">
        <v>50739</v>
      </c>
    </row>
    <row r="703" spans="1:2" x14ac:dyDescent="0.25">
      <c r="A703" t="s">
        <v>702</v>
      </c>
      <c r="B703">
        <v>50740</v>
      </c>
    </row>
    <row r="704" spans="1:2" x14ac:dyDescent="0.25">
      <c r="A704" t="s">
        <v>206</v>
      </c>
      <c r="B704">
        <v>50742</v>
      </c>
    </row>
    <row r="705" spans="1:2" x14ac:dyDescent="0.25">
      <c r="A705" t="s">
        <v>207</v>
      </c>
      <c r="B705">
        <v>50743</v>
      </c>
    </row>
    <row r="706" spans="1:2" x14ac:dyDescent="0.25">
      <c r="A706" t="s">
        <v>208</v>
      </c>
      <c r="B706">
        <v>50744</v>
      </c>
    </row>
    <row r="707" spans="1:2" x14ac:dyDescent="0.25">
      <c r="A707" t="s">
        <v>209</v>
      </c>
      <c r="B707">
        <v>50745</v>
      </c>
    </row>
    <row r="708" spans="1:2" x14ac:dyDescent="0.25">
      <c r="A708" t="s">
        <v>210</v>
      </c>
      <c r="B708">
        <v>50746</v>
      </c>
    </row>
    <row r="709" spans="1:2" x14ac:dyDescent="0.25">
      <c r="A709" t="s">
        <v>211</v>
      </c>
      <c r="B709">
        <v>50747</v>
      </c>
    </row>
    <row r="710" spans="1:2" x14ac:dyDescent="0.25">
      <c r="A710" t="s">
        <v>212</v>
      </c>
      <c r="B710">
        <v>50748</v>
      </c>
    </row>
    <row r="711" spans="1:2" x14ac:dyDescent="0.25">
      <c r="A711" t="s">
        <v>213</v>
      </c>
      <c r="B711">
        <v>50749</v>
      </c>
    </row>
    <row r="712" spans="1:2" x14ac:dyDescent="0.25">
      <c r="A712" t="s">
        <v>214</v>
      </c>
      <c r="B712">
        <v>50750</v>
      </c>
    </row>
    <row r="713" spans="1:2" x14ac:dyDescent="0.25">
      <c r="A713" t="s">
        <v>215</v>
      </c>
      <c r="B713">
        <v>50753</v>
      </c>
    </row>
    <row r="714" spans="1:2" x14ac:dyDescent="0.25">
      <c r="A714" t="s">
        <v>216</v>
      </c>
      <c r="B714">
        <v>50754</v>
      </c>
    </row>
    <row r="715" spans="1:2" x14ac:dyDescent="0.25">
      <c r="A715" t="s">
        <v>217</v>
      </c>
      <c r="B715">
        <v>50757</v>
      </c>
    </row>
    <row r="716" spans="1:2" x14ac:dyDescent="0.25">
      <c r="A716" t="s">
        <v>218</v>
      </c>
      <c r="B716">
        <v>50758</v>
      </c>
    </row>
    <row r="717" spans="1:2" x14ac:dyDescent="0.25">
      <c r="A717" t="s">
        <v>219</v>
      </c>
      <c r="B717">
        <v>50760</v>
      </c>
    </row>
    <row r="718" spans="1:2" x14ac:dyDescent="0.25">
      <c r="A718" t="s">
        <v>220</v>
      </c>
      <c r="B718">
        <v>50762</v>
      </c>
    </row>
    <row r="719" spans="1:2" x14ac:dyDescent="0.25">
      <c r="A719" t="s">
        <v>221</v>
      </c>
      <c r="B719">
        <v>50763</v>
      </c>
    </row>
    <row r="720" spans="1:2" x14ac:dyDescent="0.25">
      <c r="A720" t="s">
        <v>222</v>
      </c>
      <c r="B720">
        <v>50765</v>
      </c>
    </row>
    <row r="721" spans="1:2" x14ac:dyDescent="0.25">
      <c r="A721" t="s">
        <v>223</v>
      </c>
      <c r="B721">
        <v>50766</v>
      </c>
    </row>
    <row r="722" spans="1:2" x14ac:dyDescent="0.25">
      <c r="A722" t="s">
        <v>224</v>
      </c>
      <c r="B722">
        <v>50767</v>
      </c>
    </row>
    <row r="723" spans="1:2" x14ac:dyDescent="0.25">
      <c r="A723" t="s">
        <v>225</v>
      </c>
      <c r="B723">
        <v>50768</v>
      </c>
    </row>
    <row r="724" spans="1:2" x14ac:dyDescent="0.25">
      <c r="A724" t="s">
        <v>226</v>
      </c>
      <c r="B724">
        <v>50769</v>
      </c>
    </row>
    <row r="725" spans="1:2" x14ac:dyDescent="0.25">
      <c r="A725" t="s">
        <v>227</v>
      </c>
      <c r="B725">
        <v>50772</v>
      </c>
    </row>
    <row r="726" spans="1:2" x14ac:dyDescent="0.25">
      <c r="A726" t="s">
        <v>228</v>
      </c>
      <c r="B726">
        <v>50773</v>
      </c>
    </row>
    <row r="727" spans="1:2" x14ac:dyDescent="0.25">
      <c r="A727" t="s">
        <v>229</v>
      </c>
      <c r="B727">
        <v>50774</v>
      </c>
    </row>
    <row r="728" spans="1:2" x14ac:dyDescent="0.25">
      <c r="A728" t="s">
        <v>230</v>
      </c>
      <c r="B728">
        <v>50776</v>
      </c>
    </row>
    <row r="729" spans="1:2" x14ac:dyDescent="0.25">
      <c r="A729" t="s">
        <v>231</v>
      </c>
      <c r="B729">
        <v>50777</v>
      </c>
    </row>
    <row r="730" spans="1:2" x14ac:dyDescent="0.25">
      <c r="A730" t="s">
        <v>232</v>
      </c>
      <c r="B730">
        <v>50778</v>
      </c>
    </row>
    <row r="731" spans="1:2" x14ac:dyDescent="0.25">
      <c r="A731" t="s">
        <v>233</v>
      </c>
      <c r="B731">
        <v>50779</v>
      </c>
    </row>
    <row r="732" spans="1:2" x14ac:dyDescent="0.25">
      <c r="A732" t="s">
        <v>234</v>
      </c>
      <c r="B732">
        <v>50780</v>
      </c>
    </row>
    <row r="733" spans="1:2" x14ac:dyDescent="0.25">
      <c r="A733" t="s">
        <v>235</v>
      </c>
      <c r="B733">
        <v>50781</v>
      </c>
    </row>
    <row r="734" spans="1:2" x14ac:dyDescent="0.25">
      <c r="A734" t="s">
        <v>236</v>
      </c>
      <c r="B734">
        <v>51027</v>
      </c>
    </row>
    <row r="735" spans="1:2" x14ac:dyDescent="0.25">
      <c r="A735" t="s">
        <v>237</v>
      </c>
      <c r="B735">
        <v>51028</v>
      </c>
    </row>
    <row r="736" spans="1:2" x14ac:dyDescent="0.25">
      <c r="A736" t="s">
        <v>238</v>
      </c>
      <c r="B736">
        <v>52055</v>
      </c>
    </row>
    <row r="737" spans="1:2" x14ac:dyDescent="0.25">
      <c r="A737" t="s">
        <v>239</v>
      </c>
      <c r="B737">
        <v>52056</v>
      </c>
    </row>
    <row r="738" spans="1:2" x14ac:dyDescent="0.25">
      <c r="A738" t="s">
        <v>240</v>
      </c>
      <c r="B738">
        <v>52365</v>
      </c>
    </row>
    <row r="739" spans="1:2" x14ac:dyDescent="0.25">
      <c r="A739" t="s">
        <v>241</v>
      </c>
      <c r="B739">
        <v>52367</v>
      </c>
    </row>
    <row r="740" spans="1:2" x14ac:dyDescent="0.25">
      <c r="A740" t="s">
        <v>242</v>
      </c>
      <c r="B740">
        <v>52373</v>
      </c>
    </row>
    <row r="741" spans="1:2" x14ac:dyDescent="0.25">
      <c r="A741" t="s">
        <v>243</v>
      </c>
      <c r="B741">
        <v>52378</v>
      </c>
    </row>
    <row r="742" spans="1:2" x14ac:dyDescent="0.25">
      <c r="A742" t="s">
        <v>830</v>
      </c>
      <c r="B742">
        <v>52379</v>
      </c>
    </row>
    <row r="743" spans="1:2" x14ac:dyDescent="0.25">
      <c r="A743" t="s">
        <v>831</v>
      </c>
      <c r="B743">
        <v>52380</v>
      </c>
    </row>
    <row r="744" spans="1:2" x14ac:dyDescent="0.25">
      <c r="A744" t="s">
        <v>244</v>
      </c>
      <c r="B744">
        <v>52381</v>
      </c>
    </row>
    <row r="745" spans="1:2" x14ac:dyDescent="0.25">
      <c r="A745" t="s">
        <v>245</v>
      </c>
      <c r="B745">
        <v>52387</v>
      </c>
    </row>
    <row r="746" spans="1:2" x14ac:dyDescent="0.25">
      <c r="A746" t="s">
        <v>246</v>
      </c>
      <c r="B746">
        <v>52388</v>
      </c>
    </row>
    <row r="747" spans="1:2" x14ac:dyDescent="0.25">
      <c r="A747" t="s">
        <v>247</v>
      </c>
      <c r="B747">
        <v>52390</v>
      </c>
    </row>
    <row r="748" spans="1:2" x14ac:dyDescent="0.25">
      <c r="A748" t="s">
        <v>248</v>
      </c>
      <c r="B748">
        <v>52395</v>
      </c>
    </row>
    <row r="749" spans="1:2" x14ac:dyDescent="0.25">
      <c r="A749" t="s">
        <v>249</v>
      </c>
      <c r="B749">
        <v>52396</v>
      </c>
    </row>
    <row r="750" spans="1:2" x14ac:dyDescent="0.25">
      <c r="A750" t="s">
        <v>250</v>
      </c>
      <c r="B750">
        <v>52397</v>
      </c>
    </row>
    <row r="751" spans="1:2" x14ac:dyDescent="0.25">
      <c r="A751" t="s">
        <v>251</v>
      </c>
      <c r="B751">
        <v>52398</v>
      </c>
    </row>
    <row r="752" spans="1:2" x14ac:dyDescent="0.25">
      <c r="A752" t="s">
        <v>252</v>
      </c>
      <c r="B752">
        <v>52399</v>
      </c>
    </row>
    <row r="753" spans="1:2" x14ac:dyDescent="0.25">
      <c r="A753" t="s">
        <v>253</v>
      </c>
      <c r="B753">
        <v>52400</v>
      </c>
    </row>
    <row r="754" spans="1:2" x14ac:dyDescent="0.25">
      <c r="A754" t="s">
        <v>254</v>
      </c>
      <c r="B754">
        <v>52401</v>
      </c>
    </row>
    <row r="755" spans="1:2" x14ac:dyDescent="0.25">
      <c r="A755" t="s">
        <v>255</v>
      </c>
      <c r="B755">
        <v>52402</v>
      </c>
    </row>
    <row r="756" spans="1:2" x14ac:dyDescent="0.25">
      <c r="A756" t="s">
        <v>256</v>
      </c>
      <c r="B756">
        <v>52403</v>
      </c>
    </row>
    <row r="757" spans="1:2" x14ac:dyDescent="0.25">
      <c r="A757" t="s">
        <v>257</v>
      </c>
      <c r="B757">
        <v>52404</v>
      </c>
    </row>
    <row r="758" spans="1:2" x14ac:dyDescent="0.25">
      <c r="A758" t="s">
        <v>258</v>
      </c>
      <c r="B758">
        <v>52407</v>
      </c>
    </row>
    <row r="759" spans="1:2" x14ac:dyDescent="0.25">
      <c r="A759" t="s">
        <v>259</v>
      </c>
      <c r="B759">
        <v>52414</v>
      </c>
    </row>
    <row r="760" spans="1:2" x14ac:dyDescent="0.25">
      <c r="A760" t="s">
        <v>260</v>
      </c>
      <c r="B760">
        <v>52415</v>
      </c>
    </row>
    <row r="761" spans="1:2" x14ac:dyDescent="0.25">
      <c r="A761" t="s">
        <v>261</v>
      </c>
      <c r="B761">
        <v>52421</v>
      </c>
    </row>
    <row r="762" spans="1:2" x14ac:dyDescent="0.25">
      <c r="A762" t="s">
        <v>262</v>
      </c>
      <c r="B762">
        <v>52423</v>
      </c>
    </row>
    <row r="763" spans="1:2" x14ac:dyDescent="0.25">
      <c r="A763" t="s">
        <v>263</v>
      </c>
      <c r="B763">
        <v>52424</v>
      </c>
    </row>
    <row r="764" spans="1:2" x14ac:dyDescent="0.25">
      <c r="A764" t="s">
        <v>264</v>
      </c>
      <c r="B764">
        <v>52425</v>
      </c>
    </row>
    <row r="765" spans="1:2" x14ac:dyDescent="0.25">
      <c r="A765" t="s">
        <v>265</v>
      </c>
      <c r="B765">
        <v>52426</v>
      </c>
    </row>
    <row r="766" spans="1:2" x14ac:dyDescent="0.25">
      <c r="A766" t="s">
        <v>266</v>
      </c>
      <c r="B766">
        <v>52427</v>
      </c>
    </row>
    <row r="767" spans="1:2" x14ac:dyDescent="0.25">
      <c r="A767" t="s">
        <v>267</v>
      </c>
      <c r="B767">
        <v>52428</v>
      </c>
    </row>
    <row r="768" spans="1:2" x14ac:dyDescent="0.25">
      <c r="A768" t="s">
        <v>271</v>
      </c>
      <c r="B768">
        <v>52429</v>
      </c>
    </row>
    <row r="769" spans="1:2" x14ac:dyDescent="0.25">
      <c r="A769" t="s">
        <v>272</v>
      </c>
      <c r="B769">
        <v>52430</v>
      </c>
    </row>
    <row r="770" spans="1:2" x14ac:dyDescent="0.25">
      <c r="A770" t="s">
        <v>273</v>
      </c>
      <c r="B770">
        <v>52431</v>
      </c>
    </row>
    <row r="771" spans="1:2" x14ac:dyDescent="0.25">
      <c r="A771" t="s">
        <v>274</v>
      </c>
      <c r="B771">
        <v>52440</v>
      </c>
    </row>
    <row r="772" spans="1:2" x14ac:dyDescent="0.25">
      <c r="A772" t="s">
        <v>275</v>
      </c>
      <c r="B772">
        <v>52441</v>
      </c>
    </row>
    <row r="773" spans="1:2" x14ac:dyDescent="0.25">
      <c r="A773" t="s">
        <v>276</v>
      </c>
      <c r="B773">
        <v>52442</v>
      </c>
    </row>
    <row r="774" spans="1:2" x14ac:dyDescent="0.25">
      <c r="A774" t="s">
        <v>277</v>
      </c>
      <c r="B774">
        <v>52443</v>
      </c>
    </row>
    <row r="775" spans="1:2" x14ac:dyDescent="0.25">
      <c r="A775" t="s">
        <v>278</v>
      </c>
      <c r="B775">
        <v>52444</v>
      </c>
    </row>
    <row r="776" spans="1:2" x14ac:dyDescent="0.25">
      <c r="A776" t="s">
        <v>279</v>
      </c>
      <c r="B776">
        <v>52445</v>
      </c>
    </row>
    <row r="777" spans="1:2" x14ac:dyDescent="0.25">
      <c r="A777" t="s">
        <v>280</v>
      </c>
      <c r="B777">
        <v>52446</v>
      </c>
    </row>
    <row r="778" spans="1:2" x14ac:dyDescent="0.25">
      <c r="A778" t="s">
        <v>281</v>
      </c>
      <c r="B778">
        <v>52447</v>
      </c>
    </row>
    <row r="779" spans="1:2" x14ac:dyDescent="0.25">
      <c r="A779" t="s">
        <v>282</v>
      </c>
      <c r="B779">
        <v>52448</v>
      </c>
    </row>
    <row r="780" spans="1:2" x14ac:dyDescent="0.25">
      <c r="A780" t="s">
        <v>283</v>
      </c>
      <c r="B780">
        <v>52449</v>
      </c>
    </row>
    <row r="781" spans="1:2" x14ac:dyDescent="0.25">
      <c r="A781" t="s">
        <v>284</v>
      </c>
      <c r="B781">
        <v>52450</v>
      </c>
    </row>
    <row r="782" spans="1:2" x14ac:dyDescent="0.25">
      <c r="A782" t="s">
        <v>132</v>
      </c>
      <c r="B782">
        <v>52451</v>
      </c>
    </row>
    <row r="783" spans="1:2" x14ac:dyDescent="0.25">
      <c r="A783" t="s">
        <v>133</v>
      </c>
      <c r="B783">
        <v>52452</v>
      </c>
    </row>
    <row r="784" spans="1:2" x14ac:dyDescent="0.25">
      <c r="A784" t="s">
        <v>289</v>
      </c>
      <c r="B784">
        <v>52453</v>
      </c>
    </row>
    <row r="785" spans="1:2" x14ac:dyDescent="0.25">
      <c r="A785" t="s">
        <v>290</v>
      </c>
      <c r="B785">
        <v>52454</v>
      </c>
    </row>
    <row r="786" spans="1:2" x14ac:dyDescent="0.25">
      <c r="A786" t="s">
        <v>292</v>
      </c>
      <c r="B786">
        <v>52455</v>
      </c>
    </row>
    <row r="787" spans="1:2" x14ac:dyDescent="0.25">
      <c r="A787" t="s">
        <v>293</v>
      </c>
      <c r="B787">
        <v>52456</v>
      </c>
    </row>
    <row r="788" spans="1:2" x14ac:dyDescent="0.25">
      <c r="A788" t="s">
        <v>294</v>
      </c>
      <c r="B788">
        <v>52457</v>
      </c>
    </row>
    <row r="789" spans="1:2" x14ac:dyDescent="0.25">
      <c r="A789" t="s">
        <v>295</v>
      </c>
      <c r="B789">
        <v>52458</v>
      </c>
    </row>
    <row r="790" spans="1:2" x14ac:dyDescent="0.25">
      <c r="A790" t="s">
        <v>296</v>
      </c>
      <c r="B790">
        <v>52459</v>
      </c>
    </row>
    <row r="791" spans="1:2" x14ac:dyDescent="0.25">
      <c r="A791" t="s">
        <v>297</v>
      </c>
      <c r="B791">
        <v>52461</v>
      </c>
    </row>
    <row r="792" spans="1:2" x14ac:dyDescent="0.25">
      <c r="A792" t="s">
        <v>298</v>
      </c>
      <c r="B792">
        <v>52462</v>
      </c>
    </row>
    <row r="793" spans="1:2" x14ac:dyDescent="0.25">
      <c r="A793" t="s">
        <v>299</v>
      </c>
      <c r="B793">
        <v>52463</v>
      </c>
    </row>
    <row r="794" spans="1:2" x14ac:dyDescent="0.25">
      <c r="A794" t="s">
        <v>300</v>
      </c>
      <c r="B794">
        <v>52464</v>
      </c>
    </row>
    <row r="795" spans="1:2" x14ac:dyDescent="0.25">
      <c r="A795" t="s">
        <v>301</v>
      </c>
      <c r="B795">
        <v>52465</v>
      </c>
    </row>
    <row r="796" spans="1:2" x14ac:dyDescent="0.25">
      <c r="A796" t="s">
        <v>302</v>
      </c>
      <c r="B796">
        <v>52471</v>
      </c>
    </row>
    <row r="797" spans="1:2" x14ac:dyDescent="0.25">
      <c r="A797" t="s">
        <v>303</v>
      </c>
      <c r="B797">
        <v>52472</v>
      </c>
    </row>
    <row r="798" spans="1:2" x14ac:dyDescent="0.25">
      <c r="A798" t="s">
        <v>304</v>
      </c>
      <c r="B798">
        <v>52473</v>
      </c>
    </row>
    <row r="799" spans="1:2" x14ac:dyDescent="0.25">
      <c r="A799" t="s">
        <v>305</v>
      </c>
      <c r="B799">
        <v>52478</v>
      </c>
    </row>
    <row r="800" spans="1:2" x14ac:dyDescent="0.25">
      <c r="A800" t="s">
        <v>306</v>
      </c>
      <c r="B800">
        <v>52481</v>
      </c>
    </row>
    <row r="801" spans="1:2" x14ac:dyDescent="0.25">
      <c r="A801" t="s">
        <v>307</v>
      </c>
      <c r="B801">
        <v>52495</v>
      </c>
    </row>
    <row r="802" spans="1:2" x14ac:dyDescent="0.25">
      <c r="A802" t="s">
        <v>308</v>
      </c>
      <c r="B802">
        <v>52497</v>
      </c>
    </row>
    <row r="803" spans="1:2" x14ac:dyDescent="0.25">
      <c r="A803" t="s">
        <v>309</v>
      </c>
      <c r="B803">
        <v>52498</v>
      </c>
    </row>
    <row r="804" spans="1:2" x14ac:dyDescent="0.25">
      <c r="A804" t="s">
        <v>310</v>
      </c>
      <c r="B804">
        <v>52499</v>
      </c>
    </row>
    <row r="805" spans="1:2" x14ac:dyDescent="0.25">
      <c r="A805" t="s">
        <v>311</v>
      </c>
      <c r="B805">
        <v>52501</v>
      </c>
    </row>
    <row r="806" spans="1:2" x14ac:dyDescent="0.25">
      <c r="A806" t="s">
        <v>312</v>
      </c>
      <c r="B806">
        <v>52504</v>
      </c>
    </row>
    <row r="807" spans="1:2" x14ac:dyDescent="0.25">
      <c r="A807" t="s">
        <v>313</v>
      </c>
      <c r="B807">
        <v>52506</v>
      </c>
    </row>
    <row r="808" spans="1:2" x14ac:dyDescent="0.25">
      <c r="A808" t="s">
        <v>314</v>
      </c>
      <c r="B808">
        <v>52509</v>
      </c>
    </row>
    <row r="809" spans="1:2" x14ac:dyDescent="0.25">
      <c r="A809" t="s">
        <v>315</v>
      </c>
      <c r="B809">
        <v>52510</v>
      </c>
    </row>
    <row r="810" spans="1:2" x14ac:dyDescent="0.25">
      <c r="A810" t="s">
        <v>316</v>
      </c>
      <c r="B810">
        <v>52511</v>
      </c>
    </row>
    <row r="811" spans="1:2" x14ac:dyDescent="0.25">
      <c r="A811" t="s">
        <v>317</v>
      </c>
      <c r="B811">
        <v>52519</v>
      </c>
    </row>
    <row r="812" spans="1:2" x14ac:dyDescent="0.25">
      <c r="A812" t="s">
        <v>318</v>
      </c>
      <c r="B812">
        <v>52520</v>
      </c>
    </row>
    <row r="813" spans="1:2" x14ac:dyDescent="0.25">
      <c r="A813" t="s">
        <v>319</v>
      </c>
      <c r="B813">
        <v>52522</v>
      </c>
    </row>
    <row r="814" spans="1:2" x14ac:dyDescent="0.25">
      <c r="A814" t="s">
        <v>320</v>
      </c>
      <c r="B814">
        <v>52523</v>
      </c>
    </row>
    <row r="815" spans="1:2" x14ac:dyDescent="0.25">
      <c r="A815" t="s">
        <v>321</v>
      </c>
      <c r="B815">
        <v>52524</v>
      </c>
    </row>
    <row r="816" spans="1:2" x14ac:dyDescent="0.25">
      <c r="A816" t="s">
        <v>322</v>
      </c>
      <c r="B816">
        <v>52525</v>
      </c>
    </row>
    <row r="817" spans="1:2" x14ac:dyDescent="0.25">
      <c r="A817" t="s">
        <v>323</v>
      </c>
      <c r="B817">
        <v>52526</v>
      </c>
    </row>
    <row r="818" spans="1:2" x14ac:dyDescent="0.25">
      <c r="A818" t="s">
        <v>324</v>
      </c>
      <c r="B818">
        <v>52527</v>
      </c>
    </row>
    <row r="819" spans="1:2" x14ac:dyDescent="0.25">
      <c r="A819" t="s">
        <v>325</v>
      </c>
      <c r="B819">
        <v>52529</v>
      </c>
    </row>
    <row r="820" spans="1:2" x14ac:dyDescent="0.25">
      <c r="A820" t="s">
        <v>326</v>
      </c>
      <c r="B820">
        <v>52530</v>
      </c>
    </row>
    <row r="821" spans="1:2" x14ac:dyDescent="0.25">
      <c r="A821" t="s">
        <v>327</v>
      </c>
      <c r="B821">
        <v>52537</v>
      </c>
    </row>
    <row r="822" spans="1:2" x14ac:dyDescent="0.25">
      <c r="A822" t="s">
        <v>1065</v>
      </c>
      <c r="B822">
        <v>52538</v>
      </c>
    </row>
    <row r="823" spans="1:2" x14ac:dyDescent="0.25">
      <c r="A823" t="s">
        <v>1066</v>
      </c>
      <c r="B823">
        <v>52539</v>
      </c>
    </row>
    <row r="824" spans="1:2" x14ac:dyDescent="0.25">
      <c r="A824" t="s">
        <v>328</v>
      </c>
      <c r="B824">
        <v>52540</v>
      </c>
    </row>
    <row r="825" spans="1:2" x14ac:dyDescent="0.25">
      <c r="A825" t="s">
        <v>329</v>
      </c>
      <c r="B825">
        <v>52541</v>
      </c>
    </row>
    <row r="826" spans="1:2" x14ac:dyDescent="0.25">
      <c r="A826" t="s">
        <v>330</v>
      </c>
      <c r="B826">
        <v>52542</v>
      </c>
    </row>
    <row r="827" spans="1:2" x14ac:dyDescent="0.25">
      <c r="A827" t="s">
        <v>331</v>
      </c>
      <c r="B827">
        <v>52543</v>
      </c>
    </row>
    <row r="828" spans="1:2" x14ac:dyDescent="0.25">
      <c r="A828" t="s">
        <v>332</v>
      </c>
      <c r="B828">
        <v>52544</v>
      </c>
    </row>
    <row r="829" spans="1:2" x14ac:dyDescent="0.25">
      <c r="A829" t="s">
        <v>333</v>
      </c>
      <c r="B829">
        <v>52545</v>
      </c>
    </row>
    <row r="830" spans="1:2" x14ac:dyDescent="0.25">
      <c r="A830" t="s">
        <v>334</v>
      </c>
      <c r="B830">
        <v>52546</v>
      </c>
    </row>
    <row r="831" spans="1:2" x14ac:dyDescent="0.25">
      <c r="A831" t="s">
        <v>335</v>
      </c>
      <c r="B831">
        <v>52547</v>
      </c>
    </row>
    <row r="832" spans="1:2" x14ac:dyDescent="0.25">
      <c r="A832" t="s">
        <v>336</v>
      </c>
      <c r="B832">
        <v>52549</v>
      </c>
    </row>
    <row r="833" spans="1:2" x14ac:dyDescent="0.25">
      <c r="A833" t="s">
        <v>337</v>
      </c>
      <c r="B833">
        <v>52550</v>
      </c>
    </row>
    <row r="834" spans="1:2" x14ac:dyDescent="0.25">
      <c r="A834" t="s">
        <v>338</v>
      </c>
      <c r="B834">
        <v>52552</v>
      </c>
    </row>
    <row r="835" spans="1:2" x14ac:dyDescent="0.25">
      <c r="A835" t="s">
        <v>339</v>
      </c>
      <c r="B835">
        <v>52563</v>
      </c>
    </row>
    <row r="836" spans="1:2" x14ac:dyDescent="0.25">
      <c r="A836" t="s">
        <v>340</v>
      </c>
      <c r="B836">
        <v>52564</v>
      </c>
    </row>
    <row r="837" spans="1:2" x14ac:dyDescent="0.25">
      <c r="A837" t="s">
        <v>341</v>
      </c>
      <c r="B837">
        <v>52565</v>
      </c>
    </row>
    <row r="838" spans="1:2" x14ac:dyDescent="0.25">
      <c r="A838" t="s">
        <v>342</v>
      </c>
      <c r="B838">
        <v>52566</v>
      </c>
    </row>
    <row r="839" spans="1:2" x14ac:dyDescent="0.25">
      <c r="A839" t="s">
        <v>343</v>
      </c>
      <c r="B839">
        <v>52567</v>
      </c>
    </row>
    <row r="840" spans="1:2" x14ac:dyDescent="0.25">
      <c r="A840" t="s">
        <v>344</v>
      </c>
      <c r="B840">
        <v>52569</v>
      </c>
    </row>
    <row r="841" spans="1:2" x14ac:dyDescent="0.25">
      <c r="A841" t="s">
        <v>345</v>
      </c>
      <c r="B841">
        <v>52574</v>
      </c>
    </row>
    <row r="842" spans="1:2" x14ac:dyDescent="0.25">
      <c r="A842" t="s">
        <v>346</v>
      </c>
      <c r="B842">
        <v>52575</v>
      </c>
    </row>
    <row r="843" spans="1:2" x14ac:dyDescent="0.25">
      <c r="A843" t="s">
        <v>347</v>
      </c>
      <c r="B843">
        <v>52577</v>
      </c>
    </row>
    <row r="844" spans="1:2" x14ac:dyDescent="0.25">
      <c r="A844" t="s">
        <v>350</v>
      </c>
      <c r="B844">
        <v>52578</v>
      </c>
    </row>
    <row r="845" spans="1:2" x14ac:dyDescent="0.25">
      <c r="A845" t="s">
        <v>351</v>
      </c>
      <c r="B845">
        <v>52579</v>
      </c>
    </row>
    <row r="846" spans="1:2" x14ac:dyDescent="0.25">
      <c r="A846" t="s">
        <v>352</v>
      </c>
      <c r="B846">
        <v>52580</v>
      </c>
    </row>
    <row r="847" spans="1:2" x14ac:dyDescent="0.25">
      <c r="A847" t="s">
        <v>353</v>
      </c>
      <c r="B847">
        <v>52581</v>
      </c>
    </row>
    <row r="848" spans="1:2" x14ac:dyDescent="0.25">
      <c r="A848" t="s">
        <v>354</v>
      </c>
      <c r="B848">
        <v>52582</v>
      </c>
    </row>
    <row r="849" spans="1:2" x14ac:dyDescent="0.25">
      <c r="A849" t="s">
        <v>355</v>
      </c>
      <c r="B849">
        <v>52585</v>
      </c>
    </row>
    <row r="850" spans="1:2" x14ac:dyDescent="0.25">
      <c r="A850" t="s">
        <v>356</v>
      </c>
      <c r="B850">
        <v>52586</v>
      </c>
    </row>
    <row r="851" spans="1:2" x14ac:dyDescent="0.25">
      <c r="A851" t="s">
        <v>357</v>
      </c>
      <c r="B851">
        <v>52591</v>
      </c>
    </row>
    <row r="852" spans="1:2" x14ac:dyDescent="0.25">
      <c r="A852" t="s">
        <v>358</v>
      </c>
      <c r="B852">
        <v>52592</v>
      </c>
    </row>
    <row r="853" spans="1:2" x14ac:dyDescent="0.25">
      <c r="A853" t="s">
        <v>359</v>
      </c>
      <c r="B853">
        <v>52594</v>
      </c>
    </row>
    <row r="854" spans="1:2" x14ac:dyDescent="0.25">
      <c r="A854" t="s">
        <v>457</v>
      </c>
      <c r="B854">
        <v>52595</v>
      </c>
    </row>
    <row r="855" spans="1:2" x14ac:dyDescent="0.25">
      <c r="A855" t="s">
        <v>460</v>
      </c>
      <c r="B855">
        <v>52596</v>
      </c>
    </row>
    <row r="856" spans="1:2" x14ac:dyDescent="0.25">
      <c r="A856" t="s">
        <v>461</v>
      </c>
      <c r="B856">
        <v>52597</v>
      </c>
    </row>
    <row r="857" spans="1:2" x14ac:dyDescent="0.25">
      <c r="A857" t="s">
        <v>462</v>
      </c>
      <c r="B857">
        <v>52598</v>
      </c>
    </row>
    <row r="858" spans="1:2" x14ac:dyDescent="0.25">
      <c r="A858" t="s">
        <v>463</v>
      </c>
      <c r="B858">
        <v>52599</v>
      </c>
    </row>
    <row r="859" spans="1:2" x14ac:dyDescent="0.25">
      <c r="A859" t="s">
        <v>464</v>
      </c>
      <c r="B859">
        <v>52600</v>
      </c>
    </row>
    <row r="860" spans="1:2" x14ac:dyDescent="0.25">
      <c r="A860" t="s">
        <v>465</v>
      </c>
      <c r="B860">
        <v>52601</v>
      </c>
    </row>
    <row r="861" spans="1:2" x14ac:dyDescent="0.25">
      <c r="A861" t="s">
        <v>466</v>
      </c>
      <c r="B861">
        <v>52602</v>
      </c>
    </row>
    <row r="862" spans="1:2" x14ac:dyDescent="0.25">
      <c r="A862" t="s">
        <v>1067</v>
      </c>
      <c r="B862">
        <v>52603</v>
      </c>
    </row>
    <row r="863" spans="1:2" x14ac:dyDescent="0.25">
      <c r="A863" t="s">
        <v>1068</v>
      </c>
      <c r="B863">
        <v>52604</v>
      </c>
    </row>
    <row r="864" spans="1:2" x14ac:dyDescent="0.25">
      <c r="A864" t="s">
        <v>469</v>
      </c>
      <c r="B864">
        <v>52605</v>
      </c>
    </row>
    <row r="865" spans="1:2" x14ac:dyDescent="0.25">
      <c r="A865" t="s">
        <v>470</v>
      </c>
      <c r="B865">
        <v>52606</v>
      </c>
    </row>
    <row r="866" spans="1:2" x14ac:dyDescent="0.25">
      <c r="A866" t="s">
        <v>472</v>
      </c>
      <c r="B866">
        <v>52607</v>
      </c>
    </row>
    <row r="867" spans="1:2" x14ac:dyDescent="0.25">
      <c r="A867" t="s">
        <v>473</v>
      </c>
      <c r="B867">
        <v>52608</v>
      </c>
    </row>
    <row r="868" spans="1:2" x14ac:dyDescent="0.25">
      <c r="A868" t="s">
        <v>474</v>
      </c>
      <c r="B868">
        <v>52609</v>
      </c>
    </row>
    <row r="869" spans="1:2" x14ac:dyDescent="0.25">
      <c r="A869" t="s">
        <v>653</v>
      </c>
      <c r="B869">
        <v>52612</v>
      </c>
    </row>
    <row r="870" spans="1:2" x14ac:dyDescent="0.25">
      <c r="A870" t="s">
        <v>654</v>
      </c>
      <c r="B870">
        <v>52613</v>
      </c>
    </row>
    <row r="871" spans="1:2" x14ac:dyDescent="0.25">
      <c r="A871" t="s">
        <v>655</v>
      </c>
      <c r="B871">
        <v>52614</v>
      </c>
    </row>
    <row r="872" spans="1:2" x14ac:dyDescent="0.25">
      <c r="A872" t="s">
        <v>656</v>
      </c>
      <c r="B872">
        <v>52615</v>
      </c>
    </row>
    <row r="873" spans="1:2" x14ac:dyDescent="0.25">
      <c r="A873" t="s">
        <v>657</v>
      </c>
      <c r="B873">
        <v>52617</v>
      </c>
    </row>
    <row r="874" spans="1:2" x14ac:dyDescent="0.25">
      <c r="A874" t="s">
        <v>658</v>
      </c>
      <c r="B874">
        <v>52618</v>
      </c>
    </row>
    <row r="875" spans="1:2" x14ac:dyDescent="0.25">
      <c r="A875" t="s">
        <v>687</v>
      </c>
      <c r="B875">
        <v>52619</v>
      </c>
    </row>
    <row r="876" spans="1:2" x14ac:dyDescent="0.25">
      <c r="A876" t="s">
        <v>688</v>
      </c>
      <c r="B876">
        <v>52620</v>
      </c>
    </row>
    <row r="877" spans="1:2" x14ac:dyDescent="0.25">
      <c r="A877" t="s">
        <v>697</v>
      </c>
      <c r="B877">
        <v>52621</v>
      </c>
    </row>
    <row r="878" spans="1:2" x14ac:dyDescent="0.25">
      <c r="A878" t="s">
        <v>698</v>
      </c>
      <c r="B878">
        <v>52622</v>
      </c>
    </row>
    <row r="879" spans="1:2" x14ac:dyDescent="0.25">
      <c r="A879" t="s">
        <v>727</v>
      </c>
      <c r="B879">
        <v>52625</v>
      </c>
    </row>
    <row r="880" spans="1:2" x14ac:dyDescent="0.25">
      <c r="A880" t="s">
        <v>728</v>
      </c>
      <c r="B880">
        <v>52627</v>
      </c>
    </row>
    <row r="881" spans="1:2" x14ac:dyDescent="0.25">
      <c r="A881" t="s">
        <v>729</v>
      </c>
      <c r="B881">
        <v>52630</v>
      </c>
    </row>
    <row r="882" spans="1:2" x14ac:dyDescent="0.25">
      <c r="A882" t="s">
        <v>730</v>
      </c>
      <c r="B882">
        <v>52631</v>
      </c>
    </row>
    <row r="883" spans="1:2" x14ac:dyDescent="0.25">
      <c r="A883" t="s">
        <v>731</v>
      </c>
      <c r="B883">
        <v>52632</v>
      </c>
    </row>
    <row r="884" spans="1:2" x14ac:dyDescent="0.25">
      <c r="A884" t="s">
        <v>732</v>
      </c>
      <c r="B884">
        <v>52633</v>
      </c>
    </row>
    <row r="885" spans="1:2" x14ac:dyDescent="0.25">
      <c r="A885" t="s">
        <v>733</v>
      </c>
      <c r="B885">
        <v>52634</v>
      </c>
    </row>
    <row r="886" spans="1:2" x14ac:dyDescent="0.25">
      <c r="A886" t="s">
        <v>734</v>
      </c>
      <c r="B886">
        <v>52635</v>
      </c>
    </row>
    <row r="887" spans="1:2" x14ac:dyDescent="0.25">
      <c r="A887" t="s">
        <v>735</v>
      </c>
      <c r="B887">
        <v>52636</v>
      </c>
    </row>
    <row r="888" spans="1:2" x14ac:dyDescent="0.25">
      <c r="A888" t="s">
        <v>736</v>
      </c>
      <c r="B888">
        <v>52637</v>
      </c>
    </row>
    <row r="889" spans="1:2" x14ac:dyDescent="0.25">
      <c r="A889" t="s">
        <v>747</v>
      </c>
      <c r="B889">
        <v>52638</v>
      </c>
    </row>
    <row r="890" spans="1:2" x14ac:dyDescent="0.25">
      <c r="A890" t="s">
        <v>748</v>
      </c>
      <c r="B890">
        <v>52639</v>
      </c>
    </row>
    <row r="891" spans="1:2" x14ac:dyDescent="0.25">
      <c r="A891" t="s">
        <v>749</v>
      </c>
      <c r="B891">
        <v>52640</v>
      </c>
    </row>
    <row r="892" spans="1:2" x14ac:dyDescent="0.25">
      <c r="A892" t="s">
        <v>750</v>
      </c>
      <c r="B892">
        <v>52641</v>
      </c>
    </row>
    <row r="893" spans="1:2" x14ac:dyDescent="0.25">
      <c r="A893" t="s">
        <v>751</v>
      </c>
      <c r="B893">
        <v>52644</v>
      </c>
    </row>
    <row r="894" spans="1:2" x14ac:dyDescent="0.25">
      <c r="A894" t="s">
        <v>752</v>
      </c>
      <c r="B894">
        <v>52645</v>
      </c>
    </row>
    <row r="895" spans="1:2" x14ac:dyDescent="0.25">
      <c r="A895" t="s">
        <v>753</v>
      </c>
      <c r="B895">
        <v>52646</v>
      </c>
    </row>
    <row r="896" spans="1:2" x14ac:dyDescent="0.25">
      <c r="A896" t="s">
        <v>754</v>
      </c>
      <c r="B896">
        <v>52647</v>
      </c>
    </row>
    <row r="897" spans="1:2" x14ac:dyDescent="0.25">
      <c r="A897" t="s">
        <v>755</v>
      </c>
      <c r="B897">
        <v>52648</v>
      </c>
    </row>
    <row r="898" spans="1:2" x14ac:dyDescent="0.25">
      <c r="A898" t="s">
        <v>756</v>
      </c>
      <c r="B898">
        <v>52649</v>
      </c>
    </row>
    <row r="899" spans="1:2" x14ac:dyDescent="0.25">
      <c r="A899" t="s">
        <v>757</v>
      </c>
      <c r="B899">
        <v>52650</v>
      </c>
    </row>
    <row r="900" spans="1:2" x14ac:dyDescent="0.25">
      <c r="A900" t="s">
        <v>758</v>
      </c>
      <c r="B900">
        <v>52651</v>
      </c>
    </row>
    <row r="901" spans="1:2" x14ac:dyDescent="0.25">
      <c r="A901" t="s">
        <v>868</v>
      </c>
      <c r="B901">
        <v>52652</v>
      </c>
    </row>
    <row r="902" spans="1:2" x14ac:dyDescent="0.25">
      <c r="A902" t="s">
        <v>1069</v>
      </c>
      <c r="B902">
        <v>52653</v>
      </c>
    </row>
    <row r="903" spans="1:2" x14ac:dyDescent="0.25">
      <c r="A903" t="s">
        <v>1070</v>
      </c>
      <c r="B903">
        <v>52654</v>
      </c>
    </row>
    <row r="904" spans="1:2" x14ac:dyDescent="0.25">
      <c r="A904" t="s">
        <v>869</v>
      </c>
      <c r="B904">
        <v>52655</v>
      </c>
    </row>
    <row r="905" spans="1:2" x14ac:dyDescent="0.25">
      <c r="A905" t="s">
        <v>870</v>
      </c>
      <c r="B905">
        <v>52656</v>
      </c>
    </row>
    <row r="906" spans="1:2" x14ac:dyDescent="0.25">
      <c r="A906" t="s">
        <v>871</v>
      </c>
      <c r="B906">
        <v>52657</v>
      </c>
    </row>
    <row r="907" spans="1:2" x14ac:dyDescent="0.25">
      <c r="A907" t="s">
        <v>872</v>
      </c>
      <c r="B907">
        <v>52659</v>
      </c>
    </row>
    <row r="908" spans="1:2" x14ac:dyDescent="0.25">
      <c r="A908" t="s">
        <v>873</v>
      </c>
      <c r="B908">
        <v>52664</v>
      </c>
    </row>
    <row r="909" spans="1:2" x14ac:dyDescent="0.25">
      <c r="A909" t="s">
        <v>874</v>
      </c>
      <c r="B909">
        <v>52665</v>
      </c>
    </row>
    <row r="910" spans="1:2" x14ac:dyDescent="0.25">
      <c r="A910" t="s">
        <v>875</v>
      </c>
      <c r="B910">
        <v>52666</v>
      </c>
    </row>
    <row r="911" spans="1:2" x14ac:dyDescent="0.25">
      <c r="A911" t="s">
        <v>876</v>
      </c>
      <c r="B911">
        <v>52667</v>
      </c>
    </row>
    <row r="912" spans="1:2" x14ac:dyDescent="0.25">
      <c r="A912" t="s">
        <v>877</v>
      </c>
      <c r="B912">
        <v>52668</v>
      </c>
    </row>
    <row r="913" spans="1:2" x14ac:dyDescent="0.25">
      <c r="A913" t="s">
        <v>878</v>
      </c>
      <c r="B913">
        <v>52670</v>
      </c>
    </row>
    <row r="914" spans="1:2" x14ac:dyDescent="0.25">
      <c r="A914" t="s">
        <v>879</v>
      </c>
      <c r="B914">
        <v>52671</v>
      </c>
    </row>
    <row r="915" spans="1:2" x14ac:dyDescent="0.25">
      <c r="A915" t="s">
        <v>880</v>
      </c>
      <c r="B915">
        <v>52672</v>
      </c>
    </row>
    <row r="916" spans="1:2" x14ac:dyDescent="0.25">
      <c r="A916" t="s">
        <v>881</v>
      </c>
      <c r="B916">
        <v>52675</v>
      </c>
    </row>
    <row r="917" spans="1:2" x14ac:dyDescent="0.25">
      <c r="A917" t="s">
        <v>884</v>
      </c>
      <c r="B917">
        <v>52682</v>
      </c>
    </row>
    <row r="918" spans="1:2" x14ac:dyDescent="0.25">
      <c r="A918" t="s">
        <v>885</v>
      </c>
      <c r="B918">
        <v>52684</v>
      </c>
    </row>
    <row r="919" spans="1:2" x14ac:dyDescent="0.25">
      <c r="A919" t="s">
        <v>886</v>
      </c>
      <c r="B919">
        <v>52687</v>
      </c>
    </row>
    <row r="920" spans="1:2" x14ac:dyDescent="0.25">
      <c r="A920" t="s">
        <v>887</v>
      </c>
      <c r="B920">
        <v>52688</v>
      </c>
    </row>
    <row r="921" spans="1:2" x14ac:dyDescent="0.25">
      <c r="A921" t="s">
        <v>888</v>
      </c>
      <c r="B921">
        <v>52690</v>
      </c>
    </row>
    <row r="922" spans="1:2" x14ac:dyDescent="0.25">
      <c r="A922" t="s">
        <v>889</v>
      </c>
      <c r="B922">
        <v>52691</v>
      </c>
    </row>
    <row r="923" spans="1:2" x14ac:dyDescent="0.25">
      <c r="A923" t="s">
        <v>890</v>
      </c>
      <c r="B923">
        <v>52698</v>
      </c>
    </row>
    <row r="924" spans="1:2" x14ac:dyDescent="0.25">
      <c r="A924" t="s">
        <v>891</v>
      </c>
      <c r="B924">
        <v>52699</v>
      </c>
    </row>
    <row r="925" spans="1:2" x14ac:dyDescent="0.25">
      <c r="A925" t="s">
        <v>892</v>
      </c>
      <c r="B925">
        <v>52700</v>
      </c>
    </row>
    <row r="926" spans="1:2" x14ac:dyDescent="0.25">
      <c r="A926" t="s">
        <v>893</v>
      </c>
      <c r="B926">
        <v>52701</v>
      </c>
    </row>
    <row r="927" spans="1:2" x14ac:dyDescent="0.25">
      <c r="A927" t="s">
        <v>894</v>
      </c>
      <c r="B927">
        <v>52704</v>
      </c>
    </row>
    <row r="928" spans="1:2" x14ac:dyDescent="0.25">
      <c r="A928" t="s">
        <v>895</v>
      </c>
      <c r="B928">
        <v>52705</v>
      </c>
    </row>
    <row r="929" spans="1:2" x14ac:dyDescent="0.25">
      <c r="A929" t="s">
        <v>896</v>
      </c>
      <c r="B929">
        <v>52706</v>
      </c>
    </row>
    <row r="930" spans="1:2" x14ac:dyDescent="0.25">
      <c r="A930" t="s">
        <v>897</v>
      </c>
      <c r="B930">
        <v>52707</v>
      </c>
    </row>
    <row r="931" spans="1:2" x14ac:dyDescent="0.25">
      <c r="A931" t="s">
        <v>898</v>
      </c>
      <c r="B931">
        <v>52708</v>
      </c>
    </row>
    <row r="932" spans="1:2" x14ac:dyDescent="0.25">
      <c r="A932" t="s">
        <v>899</v>
      </c>
      <c r="B932">
        <v>52709</v>
      </c>
    </row>
    <row r="933" spans="1:2" x14ac:dyDescent="0.25">
      <c r="A933" t="s">
        <v>900</v>
      </c>
      <c r="B933">
        <v>52711</v>
      </c>
    </row>
    <row r="934" spans="1:2" x14ac:dyDescent="0.25">
      <c r="A934" t="s">
        <v>901</v>
      </c>
      <c r="B934">
        <v>52712</v>
      </c>
    </row>
    <row r="935" spans="1:2" x14ac:dyDescent="0.25">
      <c r="A935" t="s">
        <v>902</v>
      </c>
      <c r="B935">
        <v>52715</v>
      </c>
    </row>
    <row r="936" spans="1:2" x14ac:dyDescent="0.25">
      <c r="A936" t="s">
        <v>903</v>
      </c>
      <c r="B936">
        <v>52716</v>
      </c>
    </row>
    <row r="937" spans="1:2" x14ac:dyDescent="0.25">
      <c r="A937" t="s">
        <v>904</v>
      </c>
      <c r="B937">
        <v>52718</v>
      </c>
    </row>
    <row r="938" spans="1:2" x14ac:dyDescent="0.25">
      <c r="A938" t="s">
        <v>905</v>
      </c>
      <c r="B938">
        <v>52719</v>
      </c>
    </row>
    <row r="939" spans="1:2" x14ac:dyDescent="0.25">
      <c r="A939" t="s">
        <v>906</v>
      </c>
      <c r="B939">
        <v>52720</v>
      </c>
    </row>
    <row r="940" spans="1:2" x14ac:dyDescent="0.25">
      <c r="A940" t="s">
        <v>907</v>
      </c>
      <c r="B940">
        <v>52725</v>
      </c>
    </row>
    <row r="941" spans="1:2" x14ac:dyDescent="0.25">
      <c r="A941" t="s">
        <v>908</v>
      </c>
      <c r="B941">
        <v>52726</v>
      </c>
    </row>
    <row r="942" spans="1:2" x14ac:dyDescent="0.25">
      <c r="A942" t="s">
        <v>685</v>
      </c>
      <c r="B942">
        <v>52727</v>
      </c>
    </row>
    <row r="943" spans="1:2" x14ac:dyDescent="0.25">
      <c r="A943" t="s">
        <v>686</v>
      </c>
      <c r="B943">
        <v>52728</v>
      </c>
    </row>
    <row r="944" spans="1:2" x14ac:dyDescent="0.25">
      <c r="A944" t="s">
        <v>909</v>
      </c>
      <c r="B944">
        <v>52731</v>
      </c>
    </row>
    <row r="945" spans="1:2" x14ac:dyDescent="0.25">
      <c r="A945" t="s">
        <v>910</v>
      </c>
      <c r="B945">
        <v>52732</v>
      </c>
    </row>
    <row r="946" spans="1:2" x14ac:dyDescent="0.25">
      <c r="A946" t="s">
        <v>911</v>
      </c>
      <c r="B946">
        <v>52733</v>
      </c>
    </row>
    <row r="947" spans="1:2" x14ac:dyDescent="0.25">
      <c r="A947" t="s">
        <v>912</v>
      </c>
      <c r="B947">
        <v>52734</v>
      </c>
    </row>
    <row r="948" spans="1:2" x14ac:dyDescent="0.25">
      <c r="A948" t="s">
        <v>913</v>
      </c>
      <c r="B948">
        <v>52736</v>
      </c>
    </row>
    <row r="949" spans="1:2" x14ac:dyDescent="0.25">
      <c r="A949" t="s">
        <v>914</v>
      </c>
      <c r="B949">
        <v>52737</v>
      </c>
    </row>
    <row r="950" spans="1:2" x14ac:dyDescent="0.25">
      <c r="A950" t="s">
        <v>915</v>
      </c>
      <c r="B950">
        <v>52738</v>
      </c>
    </row>
    <row r="951" spans="1:2" x14ac:dyDescent="0.25">
      <c r="A951" t="s">
        <v>916</v>
      </c>
      <c r="B951">
        <v>52739</v>
      </c>
    </row>
    <row r="952" spans="1:2" x14ac:dyDescent="0.25">
      <c r="A952" t="s">
        <v>917</v>
      </c>
      <c r="B952">
        <v>52742</v>
      </c>
    </row>
    <row r="953" spans="1:2" x14ac:dyDescent="0.25">
      <c r="A953" t="s">
        <v>918</v>
      </c>
      <c r="B953">
        <v>52750</v>
      </c>
    </row>
    <row r="954" spans="1:2" x14ac:dyDescent="0.25">
      <c r="A954" t="s">
        <v>919</v>
      </c>
      <c r="B954">
        <v>52751</v>
      </c>
    </row>
    <row r="955" spans="1:2" x14ac:dyDescent="0.25">
      <c r="A955" t="s">
        <v>920</v>
      </c>
      <c r="B955">
        <v>52752</v>
      </c>
    </row>
    <row r="956" spans="1:2" x14ac:dyDescent="0.25">
      <c r="A956" t="s">
        <v>921</v>
      </c>
      <c r="B956">
        <v>52753</v>
      </c>
    </row>
    <row r="957" spans="1:2" x14ac:dyDescent="0.25">
      <c r="A957" t="s">
        <v>922</v>
      </c>
      <c r="B957">
        <v>52754</v>
      </c>
    </row>
    <row r="958" spans="1:2" x14ac:dyDescent="0.25">
      <c r="A958" t="s">
        <v>923</v>
      </c>
      <c r="B958">
        <v>52755</v>
      </c>
    </row>
    <row r="959" spans="1:2" x14ac:dyDescent="0.25">
      <c r="A959" t="s">
        <v>924</v>
      </c>
      <c r="B959">
        <v>52761</v>
      </c>
    </row>
    <row r="960" spans="1:2" x14ac:dyDescent="0.25">
      <c r="A960" t="s">
        <v>925</v>
      </c>
      <c r="B960">
        <v>52762</v>
      </c>
    </row>
    <row r="961" spans="1:2" x14ac:dyDescent="0.25">
      <c r="A961" t="s">
        <v>926</v>
      </c>
      <c r="B961">
        <v>52763</v>
      </c>
    </row>
    <row r="962" spans="1:2" x14ac:dyDescent="0.25">
      <c r="A962" t="s">
        <v>927</v>
      </c>
      <c r="B962">
        <v>52764</v>
      </c>
    </row>
    <row r="963" spans="1:2" x14ac:dyDescent="0.25">
      <c r="A963" t="s">
        <v>928</v>
      </c>
      <c r="B963">
        <v>52766</v>
      </c>
    </row>
    <row r="964" spans="1:2" x14ac:dyDescent="0.25">
      <c r="A964" t="s">
        <v>929</v>
      </c>
      <c r="B964">
        <v>52767</v>
      </c>
    </row>
    <row r="965" spans="1:2" x14ac:dyDescent="0.25">
      <c r="A965" t="s">
        <v>930</v>
      </c>
      <c r="B965">
        <v>52768</v>
      </c>
    </row>
    <row r="966" spans="1:2" x14ac:dyDescent="0.25">
      <c r="A966" t="s">
        <v>931</v>
      </c>
      <c r="B966">
        <v>52769</v>
      </c>
    </row>
    <row r="967" spans="1:2" x14ac:dyDescent="0.25">
      <c r="A967" t="s">
        <v>932</v>
      </c>
      <c r="B967">
        <v>52770</v>
      </c>
    </row>
    <row r="968" spans="1:2" x14ac:dyDescent="0.25">
      <c r="A968" t="s">
        <v>933</v>
      </c>
      <c r="B968">
        <v>52771</v>
      </c>
    </row>
    <row r="969" spans="1:2" x14ac:dyDescent="0.25">
      <c r="A969" t="s">
        <v>934</v>
      </c>
      <c r="B969">
        <v>52772</v>
      </c>
    </row>
    <row r="970" spans="1:2" x14ac:dyDescent="0.25">
      <c r="A970" t="s">
        <v>935</v>
      </c>
      <c r="B970">
        <v>52773</v>
      </c>
    </row>
    <row r="971" spans="1:2" x14ac:dyDescent="0.25">
      <c r="A971" t="s">
        <v>936</v>
      </c>
      <c r="B971">
        <v>52774</v>
      </c>
    </row>
    <row r="972" spans="1:2" x14ac:dyDescent="0.25">
      <c r="A972" t="s">
        <v>937</v>
      </c>
      <c r="B972">
        <v>52775</v>
      </c>
    </row>
    <row r="973" spans="1:2" x14ac:dyDescent="0.25">
      <c r="A973" t="s">
        <v>938</v>
      </c>
      <c r="B973">
        <v>52776</v>
      </c>
    </row>
    <row r="974" spans="1:2" x14ac:dyDescent="0.25">
      <c r="A974" t="s">
        <v>939</v>
      </c>
      <c r="B974">
        <v>52777</v>
      </c>
    </row>
    <row r="975" spans="1:2" x14ac:dyDescent="0.25">
      <c r="A975" t="s">
        <v>940</v>
      </c>
      <c r="B975">
        <v>52778</v>
      </c>
    </row>
    <row r="976" spans="1:2" x14ac:dyDescent="0.25">
      <c r="A976" t="s">
        <v>941</v>
      </c>
      <c r="B976">
        <v>52779</v>
      </c>
    </row>
    <row r="977" spans="1:2" x14ac:dyDescent="0.25">
      <c r="A977" t="s">
        <v>942</v>
      </c>
      <c r="B977">
        <v>52780</v>
      </c>
    </row>
    <row r="978" spans="1:2" x14ac:dyDescent="0.25">
      <c r="A978" t="s">
        <v>943</v>
      </c>
      <c r="B978">
        <v>52781</v>
      </c>
    </row>
    <row r="979" spans="1:2" x14ac:dyDescent="0.25">
      <c r="A979" t="s">
        <v>944</v>
      </c>
      <c r="B979">
        <v>52782</v>
      </c>
    </row>
    <row r="980" spans="1:2" x14ac:dyDescent="0.25">
      <c r="A980" t="s">
        <v>945</v>
      </c>
      <c r="B980">
        <v>52783</v>
      </c>
    </row>
    <row r="981" spans="1:2" x14ac:dyDescent="0.25">
      <c r="A981" t="s">
        <v>946</v>
      </c>
      <c r="B981">
        <v>52784</v>
      </c>
    </row>
    <row r="982" spans="1:2" x14ac:dyDescent="0.25">
      <c r="A982" t="s">
        <v>663</v>
      </c>
      <c r="B982">
        <v>52785</v>
      </c>
    </row>
    <row r="983" spans="1:2" x14ac:dyDescent="0.25">
      <c r="A983" t="s">
        <v>664</v>
      </c>
      <c r="B983">
        <v>52786</v>
      </c>
    </row>
    <row r="984" spans="1:2" x14ac:dyDescent="0.25">
      <c r="A984" t="s">
        <v>947</v>
      </c>
      <c r="B984">
        <v>52787</v>
      </c>
    </row>
    <row r="985" spans="1:2" x14ac:dyDescent="0.25">
      <c r="A985" t="s">
        <v>948</v>
      </c>
      <c r="B985">
        <v>52789</v>
      </c>
    </row>
    <row r="986" spans="1:2" x14ac:dyDescent="0.25">
      <c r="A986" t="s">
        <v>949</v>
      </c>
      <c r="B986">
        <v>52790</v>
      </c>
    </row>
    <row r="987" spans="1:2" x14ac:dyDescent="0.25">
      <c r="A987" t="s">
        <v>950</v>
      </c>
      <c r="B987">
        <v>52791</v>
      </c>
    </row>
    <row r="988" spans="1:2" x14ac:dyDescent="0.25">
      <c r="A988" t="s">
        <v>951</v>
      </c>
      <c r="B988">
        <v>52792</v>
      </c>
    </row>
    <row r="989" spans="1:2" x14ac:dyDescent="0.25">
      <c r="A989" t="s">
        <v>952</v>
      </c>
      <c r="B989">
        <v>52793</v>
      </c>
    </row>
    <row r="990" spans="1:2" x14ac:dyDescent="0.25">
      <c r="A990" t="s">
        <v>953</v>
      </c>
      <c r="B990">
        <v>52794</v>
      </c>
    </row>
    <row r="991" spans="1:2" x14ac:dyDescent="0.25">
      <c r="A991" t="s">
        <v>954</v>
      </c>
      <c r="B991">
        <v>52795</v>
      </c>
    </row>
    <row r="992" spans="1:2" x14ac:dyDescent="0.25">
      <c r="A992" t="s">
        <v>955</v>
      </c>
      <c r="B992">
        <v>52796</v>
      </c>
    </row>
    <row r="993" spans="1:2" x14ac:dyDescent="0.25">
      <c r="A993" t="s">
        <v>956</v>
      </c>
      <c r="B993">
        <v>52797</v>
      </c>
    </row>
    <row r="994" spans="1:2" x14ac:dyDescent="0.25">
      <c r="A994" t="s">
        <v>957</v>
      </c>
      <c r="B994">
        <v>52798</v>
      </c>
    </row>
    <row r="995" spans="1:2" x14ac:dyDescent="0.25">
      <c r="A995" t="s">
        <v>958</v>
      </c>
      <c r="B995">
        <v>52799</v>
      </c>
    </row>
    <row r="996" spans="1:2" x14ac:dyDescent="0.25">
      <c r="A996" t="s">
        <v>959</v>
      </c>
      <c r="B996">
        <v>52802</v>
      </c>
    </row>
    <row r="997" spans="1:2" x14ac:dyDescent="0.25">
      <c r="A997" t="s">
        <v>960</v>
      </c>
      <c r="B997">
        <v>52803</v>
      </c>
    </row>
    <row r="998" spans="1:2" x14ac:dyDescent="0.25">
      <c r="A998" t="s">
        <v>961</v>
      </c>
      <c r="B998">
        <v>52804</v>
      </c>
    </row>
    <row r="999" spans="1:2" x14ac:dyDescent="0.25">
      <c r="A999" t="s">
        <v>962</v>
      </c>
      <c r="B999">
        <v>52805</v>
      </c>
    </row>
    <row r="1000" spans="1:2" x14ac:dyDescent="0.25">
      <c r="A1000" t="s">
        <v>963</v>
      </c>
      <c r="B1000">
        <v>52806</v>
      </c>
    </row>
    <row r="1001" spans="1:2" x14ac:dyDescent="0.25">
      <c r="A1001" t="s">
        <v>964</v>
      </c>
      <c r="B1001">
        <v>52807</v>
      </c>
    </row>
    <row r="1002" spans="1:2" x14ac:dyDescent="0.25">
      <c r="A1002" t="s">
        <v>965</v>
      </c>
      <c r="B1002">
        <v>52810</v>
      </c>
    </row>
    <row r="1003" spans="1:2" x14ac:dyDescent="0.25">
      <c r="A1003" t="s">
        <v>966</v>
      </c>
      <c r="B1003">
        <v>52811</v>
      </c>
    </row>
    <row r="1004" spans="1:2" x14ac:dyDescent="0.25">
      <c r="A1004" t="s">
        <v>967</v>
      </c>
      <c r="B1004">
        <v>52812</v>
      </c>
    </row>
    <row r="1005" spans="1:2" x14ac:dyDescent="0.25">
      <c r="A1005" t="s">
        <v>968</v>
      </c>
      <c r="B1005">
        <v>52813</v>
      </c>
    </row>
    <row r="1006" spans="1:2" x14ac:dyDescent="0.25">
      <c r="A1006" t="s">
        <v>969</v>
      </c>
      <c r="B1006">
        <v>52814</v>
      </c>
    </row>
    <row r="1007" spans="1:2" x14ac:dyDescent="0.25">
      <c r="A1007" t="s">
        <v>970</v>
      </c>
      <c r="B1007">
        <v>52815</v>
      </c>
    </row>
    <row r="1008" spans="1:2" x14ac:dyDescent="0.25">
      <c r="A1008" t="s">
        <v>991</v>
      </c>
      <c r="B1008">
        <v>55841</v>
      </c>
    </row>
    <row r="1009" spans="1:2" x14ac:dyDescent="0.25">
      <c r="A1009" t="s">
        <v>992</v>
      </c>
      <c r="B1009">
        <v>55846</v>
      </c>
    </row>
    <row r="1010" spans="1:2" x14ac:dyDescent="0.25">
      <c r="A1010" t="s">
        <v>993</v>
      </c>
      <c r="B1010">
        <v>55847</v>
      </c>
    </row>
    <row r="1011" spans="1:2" x14ac:dyDescent="0.25">
      <c r="A1011" t="s">
        <v>994</v>
      </c>
      <c r="B1011">
        <v>55848</v>
      </c>
    </row>
    <row r="1012" spans="1:2" x14ac:dyDescent="0.25">
      <c r="A1012" t="s">
        <v>995</v>
      </c>
      <c r="B1012">
        <v>55849</v>
      </c>
    </row>
    <row r="1013" spans="1:2" x14ac:dyDescent="0.25">
      <c r="A1013" t="s">
        <v>996</v>
      </c>
      <c r="B1013">
        <v>55852</v>
      </c>
    </row>
    <row r="1014" spans="1:2" x14ac:dyDescent="0.25">
      <c r="A1014" t="s">
        <v>997</v>
      </c>
      <c r="B1014">
        <v>55853</v>
      </c>
    </row>
    <row r="1015" spans="1:2" x14ac:dyDescent="0.25">
      <c r="A1015" t="s">
        <v>998</v>
      </c>
      <c r="B1015">
        <v>55856</v>
      </c>
    </row>
    <row r="1016" spans="1:2" x14ac:dyDescent="0.25">
      <c r="A1016" t="s">
        <v>999</v>
      </c>
      <c r="B1016">
        <v>55857</v>
      </c>
    </row>
    <row r="1017" spans="1:2" x14ac:dyDescent="0.25">
      <c r="A1017" t="s">
        <v>1000</v>
      </c>
      <c r="B1017">
        <v>55860</v>
      </c>
    </row>
    <row r="1018" spans="1:2" x14ac:dyDescent="0.25">
      <c r="A1018" t="s">
        <v>1001</v>
      </c>
      <c r="B1018">
        <v>55861</v>
      </c>
    </row>
    <row r="1019" spans="1:2" x14ac:dyDescent="0.25">
      <c r="A1019" t="s">
        <v>1002</v>
      </c>
      <c r="B1019">
        <v>55862</v>
      </c>
    </row>
    <row r="1020" spans="1:2" x14ac:dyDescent="0.25">
      <c r="A1020" t="s">
        <v>1003</v>
      </c>
      <c r="B1020">
        <v>57442</v>
      </c>
    </row>
    <row r="1021" spans="1:2" x14ac:dyDescent="0.25">
      <c r="A1021" t="s">
        <v>1004</v>
      </c>
      <c r="B1021">
        <v>57443</v>
      </c>
    </row>
    <row r="1022" spans="1:2" x14ac:dyDescent="0.25">
      <c r="A1022" t="s">
        <v>1071</v>
      </c>
      <c r="B1022">
        <v>441307</v>
      </c>
    </row>
    <row r="1023" spans="1:2" x14ac:dyDescent="0.25">
      <c r="A1023" t="s">
        <v>1072</v>
      </c>
      <c r="B1023">
        <v>441308</v>
      </c>
    </row>
    <row r="1024" spans="1:2" x14ac:dyDescent="0.25">
      <c r="A1024" t="s">
        <v>1073</v>
      </c>
      <c r="B1024">
        <v>441317</v>
      </c>
    </row>
    <row r="1025" spans="1:2" x14ac:dyDescent="0.25">
      <c r="A1025" t="s">
        <v>1074</v>
      </c>
      <c r="B1025">
        <v>441318</v>
      </c>
    </row>
    <row r="1026" spans="1:2" x14ac:dyDescent="0.25">
      <c r="A1026" t="s">
        <v>1075</v>
      </c>
      <c r="B1026">
        <v>441319</v>
      </c>
    </row>
    <row r="1027" spans="1:2" x14ac:dyDescent="0.25">
      <c r="A1027" t="s">
        <v>1076</v>
      </c>
      <c r="B1027">
        <v>441320</v>
      </c>
    </row>
    <row r="1028" spans="1:2" x14ac:dyDescent="0.25">
      <c r="A1028" t="s">
        <v>1077</v>
      </c>
      <c r="B1028">
        <v>441321</v>
      </c>
    </row>
    <row r="1029" spans="1:2" x14ac:dyDescent="0.25">
      <c r="A1029" t="s">
        <v>1078</v>
      </c>
      <c r="B1029">
        <v>441322</v>
      </c>
    </row>
    <row r="1030" spans="1:2" x14ac:dyDescent="0.25">
      <c r="A1030" t="s">
        <v>1079</v>
      </c>
      <c r="B1030">
        <v>441323</v>
      </c>
    </row>
    <row r="1031" spans="1:2" x14ac:dyDescent="0.25">
      <c r="A1031" t="s">
        <v>1080</v>
      </c>
      <c r="B1031">
        <v>441324</v>
      </c>
    </row>
    <row r="1032" spans="1:2" x14ac:dyDescent="0.25">
      <c r="A1032" t="s">
        <v>1081</v>
      </c>
      <c r="B1032">
        <v>441325</v>
      </c>
    </row>
    <row r="1033" spans="1:2" x14ac:dyDescent="0.25">
      <c r="A1033" t="s">
        <v>1082</v>
      </c>
      <c r="B1033">
        <v>441326</v>
      </c>
    </row>
    <row r="1034" spans="1:2" x14ac:dyDescent="0.25">
      <c r="A1034" t="s">
        <v>1083</v>
      </c>
      <c r="B1034">
        <v>441327</v>
      </c>
    </row>
    <row r="1035" spans="1:2" x14ac:dyDescent="0.25">
      <c r="A1035" t="s">
        <v>1084</v>
      </c>
      <c r="B1035">
        <v>441328</v>
      </c>
    </row>
    <row r="1036" spans="1:2" x14ac:dyDescent="0.25">
      <c r="A1036" t="s">
        <v>1085</v>
      </c>
      <c r="B1036">
        <v>441329</v>
      </c>
    </row>
    <row r="1037" spans="1:2" x14ac:dyDescent="0.25">
      <c r="A1037" t="s">
        <v>1086</v>
      </c>
      <c r="B1037">
        <v>441330</v>
      </c>
    </row>
    <row r="1038" spans="1:2" x14ac:dyDescent="0.25">
      <c r="A1038" t="s">
        <v>1087</v>
      </c>
      <c r="B1038">
        <v>441331</v>
      </c>
    </row>
    <row r="1039" spans="1:2" x14ac:dyDescent="0.25">
      <c r="A1039" t="s">
        <v>1088</v>
      </c>
      <c r="B1039">
        <v>441332</v>
      </c>
    </row>
    <row r="1040" spans="1:2" x14ac:dyDescent="0.25">
      <c r="A1040" t="s">
        <v>1089</v>
      </c>
      <c r="B1040">
        <v>441333</v>
      </c>
    </row>
    <row r="1041" spans="1:2" x14ac:dyDescent="0.25">
      <c r="A1041" t="s">
        <v>1090</v>
      </c>
      <c r="B1041">
        <v>441334</v>
      </c>
    </row>
    <row r="1042" spans="1:2" x14ac:dyDescent="0.25">
      <c r="A1042" t="s">
        <v>1091</v>
      </c>
      <c r="B1042">
        <v>441335</v>
      </c>
    </row>
    <row r="1043" spans="1:2" x14ac:dyDescent="0.25">
      <c r="A1043" t="s">
        <v>1092</v>
      </c>
      <c r="B1043">
        <v>441336</v>
      </c>
    </row>
    <row r="1044" spans="1:2" x14ac:dyDescent="0.25">
      <c r="A1044" t="s">
        <v>1093</v>
      </c>
      <c r="B1044">
        <v>441337</v>
      </c>
    </row>
    <row r="1045" spans="1:2" x14ac:dyDescent="0.25">
      <c r="A1045" t="s">
        <v>1094</v>
      </c>
      <c r="B1045">
        <v>441338</v>
      </c>
    </row>
    <row r="1046" spans="1:2" x14ac:dyDescent="0.25">
      <c r="A1046" t="s">
        <v>1095</v>
      </c>
      <c r="B1046">
        <v>441339</v>
      </c>
    </row>
    <row r="1047" spans="1:2" x14ac:dyDescent="0.25">
      <c r="A1047" t="s">
        <v>1096</v>
      </c>
      <c r="B1047">
        <v>441340</v>
      </c>
    </row>
    <row r="1048" spans="1:2" x14ac:dyDescent="0.25">
      <c r="A1048" t="s">
        <v>1097</v>
      </c>
      <c r="B1048">
        <v>441341</v>
      </c>
    </row>
    <row r="1049" spans="1:2" x14ac:dyDescent="0.25">
      <c r="A1049" t="s">
        <v>1098</v>
      </c>
      <c r="B1049">
        <v>441342</v>
      </c>
    </row>
    <row r="1050" spans="1:2" x14ac:dyDescent="0.25">
      <c r="A1050" t="s">
        <v>1099</v>
      </c>
      <c r="B1050">
        <v>441343</v>
      </c>
    </row>
    <row r="1051" spans="1:2" x14ac:dyDescent="0.25">
      <c r="A1051" t="s">
        <v>1100</v>
      </c>
      <c r="B1051">
        <v>441344</v>
      </c>
    </row>
    <row r="1052" spans="1:2" x14ac:dyDescent="0.25">
      <c r="A1052" t="s">
        <v>1101</v>
      </c>
      <c r="B1052">
        <v>441345</v>
      </c>
    </row>
    <row r="1053" spans="1:2" x14ac:dyDescent="0.25">
      <c r="A1053" t="s">
        <v>1102</v>
      </c>
      <c r="B1053">
        <v>441346</v>
      </c>
    </row>
    <row r="1054" spans="1:2" x14ac:dyDescent="0.25">
      <c r="A1054" t="s">
        <v>1103</v>
      </c>
      <c r="B1054">
        <v>441347</v>
      </c>
    </row>
    <row r="1055" spans="1:2" x14ac:dyDescent="0.25">
      <c r="A1055" t="s">
        <v>1104</v>
      </c>
      <c r="B1055">
        <v>441348</v>
      </c>
    </row>
    <row r="1056" spans="1:2" x14ac:dyDescent="0.25">
      <c r="A1056" t="s">
        <v>1105</v>
      </c>
      <c r="B1056">
        <v>441349</v>
      </c>
    </row>
    <row r="1057" spans="1:2" x14ac:dyDescent="0.25">
      <c r="A1057" t="s">
        <v>1106</v>
      </c>
      <c r="B1057">
        <v>441350</v>
      </c>
    </row>
    <row r="1058" spans="1:2" x14ac:dyDescent="0.25">
      <c r="A1058" t="s">
        <v>1107</v>
      </c>
      <c r="B1058">
        <v>441351</v>
      </c>
    </row>
    <row r="1059" spans="1:2" x14ac:dyDescent="0.25">
      <c r="A1059" t="s">
        <v>1108</v>
      </c>
      <c r="B1059">
        <v>441352</v>
      </c>
    </row>
    <row r="1060" spans="1:2" x14ac:dyDescent="0.25">
      <c r="A1060" t="s">
        <v>1109</v>
      </c>
      <c r="B1060">
        <v>441353</v>
      </c>
    </row>
    <row r="1061" spans="1:2" x14ac:dyDescent="0.25">
      <c r="A1061" t="s">
        <v>1110</v>
      </c>
      <c r="B1061">
        <v>441354</v>
      </c>
    </row>
    <row r="1062" spans="1:2" x14ac:dyDescent="0.25">
      <c r="A1062" t="s">
        <v>1111</v>
      </c>
      <c r="B1062">
        <v>441355</v>
      </c>
    </row>
    <row r="1063" spans="1:2" x14ac:dyDescent="0.25">
      <c r="A1063" t="s">
        <v>1112</v>
      </c>
      <c r="B1063">
        <v>441356</v>
      </c>
    </row>
    <row r="1064" spans="1:2" x14ac:dyDescent="0.25">
      <c r="A1064" t="s">
        <v>1113</v>
      </c>
      <c r="B1064">
        <v>441357</v>
      </c>
    </row>
    <row r="1065" spans="1:2" x14ac:dyDescent="0.25">
      <c r="A1065" t="s">
        <v>1114</v>
      </c>
      <c r="B1065">
        <v>441358</v>
      </c>
    </row>
    <row r="1066" spans="1:2" x14ac:dyDescent="0.25">
      <c r="A1066" t="s">
        <v>1115</v>
      </c>
      <c r="B1066">
        <v>441359</v>
      </c>
    </row>
    <row r="1067" spans="1:2" x14ac:dyDescent="0.25">
      <c r="A1067" t="s">
        <v>1116</v>
      </c>
      <c r="B1067">
        <v>441360</v>
      </c>
    </row>
    <row r="1068" spans="1:2" x14ac:dyDescent="0.25">
      <c r="A1068" t="s">
        <v>1117</v>
      </c>
      <c r="B1068">
        <v>441361</v>
      </c>
    </row>
    <row r="1069" spans="1:2" x14ac:dyDescent="0.25">
      <c r="A1069" t="s">
        <v>1118</v>
      </c>
      <c r="B1069">
        <v>441362</v>
      </c>
    </row>
    <row r="1070" spans="1:2" x14ac:dyDescent="0.25">
      <c r="A1070" t="s">
        <v>1119</v>
      </c>
      <c r="B1070">
        <v>441363</v>
      </c>
    </row>
    <row r="1071" spans="1:2" x14ac:dyDescent="0.25">
      <c r="A1071" t="s">
        <v>1120</v>
      </c>
      <c r="B1071">
        <v>441364</v>
      </c>
    </row>
    <row r="1072" spans="1:2" x14ac:dyDescent="0.25">
      <c r="A1072" t="s">
        <v>1121</v>
      </c>
      <c r="B1072">
        <v>441365</v>
      </c>
    </row>
    <row r="1073" spans="1:2" x14ac:dyDescent="0.25">
      <c r="A1073" t="s">
        <v>1122</v>
      </c>
      <c r="B1073">
        <v>441366</v>
      </c>
    </row>
    <row r="1074" spans="1:2" x14ac:dyDescent="0.25">
      <c r="A1074" t="s">
        <v>1123</v>
      </c>
      <c r="B1074">
        <v>441367</v>
      </c>
    </row>
    <row r="1075" spans="1:2" x14ac:dyDescent="0.25">
      <c r="A1075" t="s">
        <v>1124</v>
      </c>
      <c r="B1075">
        <v>441368</v>
      </c>
    </row>
    <row r="1076" spans="1:2" x14ac:dyDescent="0.25">
      <c r="A1076" t="s">
        <v>1125</v>
      </c>
      <c r="B1076">
        <v>441369</v>
      </c>
    </row>
    <row r="1077" spans="1:2" x14ac:dyDescent="0.25">
      <c r="A1077" t="s">
        <v>1126</v>
      </c>
      <c r="B1077">
        <v>441370</v>
      </c>
    </row>
    <row r="1078" spans="1:2" x14ac:dyDescent="0.25">
      <c r="A1078" t="s">
        <v>1127</v>
      </c>
      <c r="B1078">
        <v>441371</v>
      </c>
    </row>
    <row r="1079" spans="1:2" x14ac:dyDescent="0.25">
      <c r="A1079" t="s">
        <v>1128</v>
      </c>
      <c r="B1079">
        <v>441372</v>
      </c>
    </row>
    <row r="1080" spans="1:2" x14ac:dyDescent="0.25">
      <c r="A1080" t="s">
        <v>1129</v>
      </c>
      <c r="B1080">
        <v>441373</v>
      </c>
    </row>
    <row r="1081" spans="1:2" x14ac:dyDescent="0.25">
      <c r="A1081" t="s">
        <v>1130</v>
      </c>
      <c r="B1081">
        <v>441374</v>
      </c>
    </row>
    <row r="1082" spans="1:2" x14ac:dyDescent="0.25">
      <c r="A1082" t="s">
        <v>1131</v>
      </c>
      <c r="B1082">
        <v>441375</v>
      </c>
    </row>
    <row r="1083" spans="1:2" x14ac:dyDescent="0.25">
      <c r="A1083" t="s">
        <v>1132</v>
      </c>
      <c r="B1083">
        <v>441376</v>
      </c>
    </row>
    <row r="1084" spans="1:2" x14ac:dyDescent="0.25">
      <c r="A1084" t="s">
        <v>1133</v>
      </c>
      <c r="B1084">
        <v>441377</v>
      </c>
    </row>
    <row r="1085" spans="1:2" x14ac:dyDescent="0.25">
      <c r="A1085" t="s">
        <v>1134</v>
      </c>
      <c r="B1085">
        <v>441378</v>
      </c>
    </row>
    <row r="1086" spans="1:2" x14ac:dyDescent="0.25">
      <c r="A1086" t="s">
        <v>1135</v>
      </c>
      <c r="B1086">
        <v>441379</v>
      </c>
    </row>
    <row r="1087" spans="1:2" x14ac:dyDescent="0.25">
      <c r="A1087" t="s">
        <v>1136</v>
      </c>
      <c r="B1087">
        <v>441380</v>
      </c>
    </row>
    <row r="1088" spans="1:2" x14ac:dyDescent="0.25">
      <c r="A1088" t="s">
        <v>1137</v>
      </c>
      <c r="B1088">
        <v>441381</v>
      </c>
    </row>
    <row r="1089" spans="1:2" x14ac:dyDescent="0.25">
      <c r="A1089" t="s">
        <v>1138</v>
      </c>
      <c r="B1089">
        <v>441382</v>
      </c>
    </row>
    <row r="1090" spans="1:2" x14ac:dyDescent="0.25">
      <c r="A1090" t="s">
        <v>1139</v>
      </c>
      <c r="B1090">
        <v>441383</v>
      </c>
    </row>
    <row r="1091" spans="1:2" x14ac:dyDescent="0.25">
      <c r="A1091" t="s">
        <v>1140</v>
      </c>
      <c r="B1091">
        <v>441384</v>
      </c>
    </row>
    <row r="1092" spans="1:2" x14ac:dyDescent="0.25">
      <c r="A1092" t="s">
        <v>1141</v>
      </c>
      <c r="B1092">
        <v>441385</v>
      </c>
    </row>
    <row r="1093" spans="1:2" x14ac:dyDescent="0.25">
      <c r="A1093" t="s">
        <v>1142</v>
      </c>
      <c r="B1093">
        <v>441386</v>
      </c>
    </row>
    <row r="1094" spans="1:2" x14ac:dyDescent="0.25">
      <c r="A1094" t="s">
        <v>1143</v>
      </c>
      <c r="B1094">
        <v>441387</v>
      </c>
    </row>
    <row r="1095" spans="1:2" x14ac:dyDescent="0.25">
      <c r="A1095" t="s">
        <v>1144</v>
      </c>
      <c r="B1095">
        <v>441388</v>
      </c>
    </row>
    <row r="1096" spans="1:2" x14ac:dyDescent="0.25">
      <c r="A1096" t="s">
        <v>1145</v>
      </c>
      <c r="B1096">
        <v>441389</v>
      </c>
    </row>
    <row r="1097" spans="1:2" x14ac:dyDescent="0.25">
      <c r="A1097" t="s">
        <v>1146</v>
      </c>
      <c r="B1097">
        <v>441390</v>
      </c>
    </row>
    <row r="1098" spans="1:2" x14ac:dyDescent="0.25">
      <c r="A1098" t="s">
        <v>1147</v>
      </c>
      <c r="B1098">
        <v>441391</v>
      </c>
    </row>
    <row r="1099" spans="1:2" x14ac:dyDescent="0.25">
      <c r="A1099" t="s">
        <v>1148</v>
      </c>
      <c r="B1099">
        <v>441392</v>
      </c>
    </row>
    <row r="1100" spans="1:2" x14ac:dyDescent="0.25">
      <c r="A1100" t="s">
        <v>1149</v>
      </c>
      <c r="B1100">
        <v>441393</v>
      </c>
    </row>
    <row r="1101" spans="1:2" x14ac:dyDescent="0.25">
      <c r="A1101" t="s">
        <v>1150</v>
      </c>
      <c r="B1101">
        <v>441394</v>
      </c>
    </row>
    <row r="1102" spans="1:2" x14ac:dyDescent="0.25">
      <c r="A1102" t="s">
        <v>1151</v>
      </c>
      <c r="B1102">
        <v>441395</v>
      </c>
    </row>
    <row r="1103" spans="1:2" x14ac:dyDescent="0.25">
      <c r="A1103" t="s">
        <v>1152</v>
      </c>
      <c r="B1103">
        <v>441396</v>
      </c>
    </row>
    <row r="1104" spans="1:2" x14ac:dyDescent="0.25">
      <c r="A1104" t="s">
        <v>1153</v>
      </c>
      <c r="B1104">
        <v>441397</v>
      </c>
    </row>
    <row r="1105" spans="1:2" x14ac:dyDescent="0.25">
      <c r="A1105" t="s">
        <v>1154</v>
      </c>
      <c r="B1105">
        <v>441398</v>
      </c>
    </row>
    <row r="1106" spans="1:2" x14ac:dyDescent="0.25">
      <c r="A1106" t="s">
        <v>1155</v>
      </c>
      <c r="B1106">
        <v>441399</v>
      </c>
    </row>
    <row r="1107" spans="1:2" x14ac:dyDescent="0.25">
      <c r="A1107" t="s">
        <v>1156</v>
      </c>
      <c r="B1107">
        <v>441400</v>
      </c>
    </row>
    <row r="1108" spans="1:2" x14ac:dyDescent="0.25">
      <c r="A1108" t="s">
        <v>1157</v>
      </c>
      <c r="B1108">
        <v>441401</v>
      </c>
    </row>
    <row r="1109" spans="1:2" x14ac:dyDescent="0.25">
      <c r="A1109" t="s">
        <v>1158</v>
      </c>
      <c r="B1109">
        <v>441402</v>
      </c>
    </row>
    <row r="1110" spans="1:2" x14ac:dyDescent="0.25">
      <c r="A1110" t="s">
        <v>1159</v>
      </c>
      <c r="B1110">
        <v>441403</v>
      </c>
    </row>
    <row r="1111" spans="1:2" x14ac:dyDescent="0.25">
      <c r="A1111" t="s">
        <v>1160</v>
      </c>
      <c r="B1111">
        <v>441404</v>
      </c>
    </row>
    <row r="1112" spans="1:2" x14ac:dyDescent="0.25">
      <c r="A1112" t="s">
        <v>1161</v>
      </c>
      <c r="B1112">
        <v>441405</v>
      </c>
    </row>
    <row r="1113" spans="1:2" x14ac:dyDescent="0.25">
      <c r="A1113" t="s">
        <v>1162</v>
      </c>
      <c r="B1113">
        <v>441406</v>
      </c>
    </row>
    <row r="1114" spans="1:2" x14ac:dyDescent="0.25">
      <c r="A1114" t="s">
        <v>1163</v>
      </c>
      <c r="B1114">
        <v>441407</v>
      </c>
    </row>
    <row r="1115" spans="1:2" x14ac:dyDescent="0.25">
      <c r="A1115" t="s">
        <v>1164</v>
      </c>
      <c r="B1115">
        <v>441408</v>
      </c>
    </row>
    <row r="1116" spans="1:2" x14ac:dyDescent="0.25">
      <c r="A1116" t="s">
        <v>1165</v>
      </c>
      <c r="B1116">
        <v>441409</v>
      </c>
    </row>
    <row r="1117" spans="1:2" x14ac:dyDescent="0.25">
      <c r="A1117" t="s">
        <v>1166</v>
      </c>
      <c r="B1117">
        <v>441410</v>
      </c>
    </row>
    <row r="1118" spans="1:2" x14ac:dyDescent="0.25">
      <c r="A1118" t="s">
        <v>1167</v>
      </c>
      <c r="B1118">
        <v>441411</v>
      </c>
    </row>
    <row r="1119" spans="1:2" x14ac:dyDescent="0.25">
      <c r="A1119" t="s">
        <v>1168</v>
      </c>
      <c r="B1119">
        <v>441412</v>
      </c>
    </row>
    <row r="1120" spans="1:2" x14ac:dyDescent="0.25">
      <c r="A1120" t="s">
        <v>1169</v>
      </c>
      <c r="B1120">
        <v>441413</v>
      </c>
    </row>
    <row r="1121" spans="1:2" x14ac:dyDescent="0.25">
      <c r="A1121" t="s">
        <v>1170</v>
      </c>
      <c r="B1121">
        <v>441414</v>
      </c>
    </row>
    <row r="1122" spans="1:2" x14ac:dyDescent="0.25">
      <c r="A1122" t="s">
        <v>1171</v>
      </c>
      <c r="B1122">
        <v>441415</v>
      </c>
    </row>
    <row r="1123" spans="1:2" x14ac:dyDescent="0.25">
      <c r="A1123" t="s">
        <v>1172</v>
      </c>
      <c r="B1123">
        <v>441416</v>
      </c>
    </row>
    <row r="1124" spans="1:2" x14ac:dyDescent="0.25">
      <c r="A1124" t="s">
        <v>1173</v>
      </c>
      <c r="B1124">
        <v>441623</v>
      </c>
    </row>
    <row r="1125" spans="1:2" x14ac:dyDescent="0.25">
      <c r="A1125" t="s">
        <v>1174</v>
      </c>
      <c r="B1125">
        <v>441624</v>
      </c>
    </row>
    <row r="1126" spans="1:2" x14ac:dyDescent="0.25">
      <c r="A1126" t="s">
        <v>1175</v>
      </c>
      <c r="B1126">
        <v>441625</v>
      </c>
    </row>
    <row r="1127" spans="1:2" x14ac:dyDescent="0.25">
      <c r="A1127" t="s">
        <v>1176</v>
      </c>
      <c r="B1127">
        <v>441626</v>
      </c>
    </row>
    <row r="1128" spans="1:2" x14ac:dyDescent="0.25">
      <c r="A1128" t="s">
        <v>1177</v>
      </c>
      <c r="B1128">
        <v>441839</v>
      </c>
    </row>
    <row r="1129" spans="1:2" x14ac:dyDescent="0.25">
      <c r="A1129" t="s">
        <v>1178</v>
      </c>
      <c r="B1129">
        <v>441840</v>
      </c>
    </row>
    <row r="1130" spans="1:2" x14ac:dyDescent="0.25">
      <c r="A1130" t="s">
        <v>1179</v>
      </c>
      <c r="B1130">
        <v>441841</v>
      </c>
    </row>
    <row r="1131" spans="1:2" x14ac:dyDescent="0.25">
      <c r="A1131" t="s">
        <v>1180</v>
      </c>
      <c r="B1131">
        <v>441842</v>
      </c>
    </row>
    <row r="1132" spans="1:2" x14ac:dyDescent="0.25">
      <c r="A1132" t="s">
        <v>1181</v>
      </c>
      <c r="B1132">
        <v>441843</v>
      </c>
    </row>
    <row r="1133" spans="1:2" x14ac:dyDescent="0.25">
      <c r="A1133" t="s">
        <v>1182</v>
      </c>
      <c r="B1133">
        <v>441844</v>
      </c>
    </row>
    <row r="1134" spans="1:2" x14ac:dyDescent="0.25">
      <c r="A1134" t="s">
        <v>1183</v>
      </c>
      <c r="B1134">
        <v>441976</v>
      </c>
    </row>
    <row r="1135" spans="1:2" x14ac:dyDescent="0.25">
      <c r="A1135" t="s">
        <v>1184</v>
      </c>
      <c r="B1135">
        <v>441978</v>
      </c>
    </row>
    <row r="1136" spans="1:2" x14ac:dyDescent="0.25">
      <c r="A1136" t="s">
        <v>1185</v>
      </c>
      <c r="B1136">
        <v>442273</v>
      </c>
    </row>
    <row r="1137" spans="1:2" x14ac:dyDescent="0.25">
      <c r="A1137" t="s">
        <v>1186</v>
      </c>
      <c r="B1137">
        <v>442274</v>
      </c>
    </row>
    <row r="1138" spans="1:2" x14ac:dyDescent="0.25">
      <c r="A1138" t="s">
        <v>1187</v>
      </c>
      <c r="B1138">
        <v>442415</v>
      </c>
    </row>
    <row r="1139" spans="1:2" x14ac:dyDescent="0.25">
      <c r="A1139" t="s">
        <v>1188</v>
      </c>
      <c r="B1139">
        <v>442416</v>
      </c>
    </row>
    <row r="1140" spans="1:2" x14ac:dyDescent="0.25">
      <c r="A1140" t="s">
        <v>1250</v>
      </c>
      <c r="B1140">
        <v>446531</v>
      </c>
    </row>
    <row r="1141" spans="1:2" x14ac:dyDescent="0.25">
      <c r="A1141" t="s">
        <v>1251</v>
      </c>
      <c r="B1141">
        <v>446534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dimension ref="A1:B4"/>
  <sheetViews>
    <sheetView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>
        <v>436953</v>
      </c>
    </row>
    <row r="3" spans="1:2" x14ac:dyDescent="0.25">
      <c r="A3" t="s">
        <v>48</v>
      </c>
      <c r="B3">
        <v>13</v>
      </c>
    </row>
    <row r="4" spans="1:2" x14ac:dyDescent="0.25">
      <c r="A4" t="s">
        <v>49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dimension ref="A1:AD780"/>
  <sheetViews>
    <sheetView topLeftCell="I1" workbookViewId="0">
      <pane ySplit="1" topLeftCell="A81" activePane="bottomLeft" state="frozen"/>
      <selection activeCell="B1" sqref="B1"/>
      <selection pane="bottomLeft" activeCell="M95" sqref="M95"/>
    </sheetView>
  </sheetViews>
  <sheetFormatPr defaultRowHeight="15" x14ac:dyDescent="0.25"/>
  <cols>
    <col min="1" max="1" width="12.42578125" customWidth="1"/>
    <col min="2" max="2" width="18.85546875" style="16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8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1191</v>
      </c>
      <c r="B1" s="13" t="s">
        <v>1192</v>
      </c>
      <c r="C1" t="s">
        <v>1193</v>
      </c>
      <c r="D1" t="s">
        <v>1194</v>
      </c>
      <c r="E1" t="s">
        <v>1195</v>
      </c>
      <c r="F1" t="s">
        <v>1196</v>
      </c>
      <c r="G1" t="s">
        <v>1197</v>
      </c>
      <c r="H1" t="s">
        <v>1198</v>
      </c>
      <c r="I1" t="s">
        <v>1199</v>
      </c>
      <c r="J1" t="s">
        <v>1200</v>
      </c>
      <c r="K1" t="s">
        <v>1201</v>
      </c>
      <c r="L1" t="s">
        <v>1202</v>
      </c>
      <c r="M1" t="s">
        <v>1203</v>
      </c>
      <c r="N1" t="s">
        <v>1204</v>
      </c>
      <c r="O1" t="s">
        <v>1205</v>
      </c>
      <c r="P1" s="18" t="s">
        <v>1206</v>
      </c>
      <c r="Q1" t="s">
        <v>1207</v>
      </c>
      <c r="R1" t="s">
        <v>1208</v>
      </c>
      <c r="S1" t="s">
        <v>1209</v>
      </c>
      <c r="T1" t="s">
        <v>1246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1100381471</v>
      </c>
      <c r="B2" s="13">
        <v>112501013263</v>
      </c>
      <c r="C2">
        <v>1200000002147620</v>
      </c>
      <c r="D2">
        <v>400444642</v>
      </c>
      <c r="E2" t="s">
        <v>1210</v>
      </c>
      <c r="F2" t="s">
        <v>1244</v>
      </c>
      <c r="G2" t="s">
        <v>1215</v>
      </c>
      <c r="H2" t="s">
        <v>1216</v>
      </c>
      <c r="I2" t="s">
        <v>1253</v>
      </c>
      <c r="K2">
        <v>9581</v>
      </c>
      <c r="L2">
        <v>1</v>
      </c>
      <c r="M2">
        <v>2072.9499999999998</v>
      </c>
      <c r="N2" s="6">
        <v>45658.391030092593</v>
      </c>
      <c r="O2" s="6">
        <v>45658.391030092593</v>
      </c>
      <c r="P2" s="18">
        <v>45658.391030092593</v>
      </c>
      <c r="Q2" s="7" t="s">
        <v>1245</v>
      </c>
      <c r="R2" t="s">
        <v>1212</v>
      </c>
      <c r="S2">
        <v>0</v>
      </c>
      <c r="T2">
        <f t="shared" ref="T2:T65" si="0">IF(A2&lt;&gt;"",L2*M2,"")</f>
        <v>2072.9499999999998</v>
      </c>
      <c r="AA2" s="10"/>
    </row>
    <row r="3" spans="1:30" x14ac:dyDescent="0.25">
      <c r="A3">
        <v>1100381471</v>
      </c>
      <c r="B3" s="13">
        <v>112501013263</v>
      </c>
      <c r="C3" s="10">
        <v>1200000002147620</v>
      </c>
      <c r="D3" s="10">
        <v>400444643</v>
      </c>
      <c r="E3" s="10" t="s">
        <v>1210</v>
      </c>
      <c r="F3" s="10" t="s">
        <v>1244</v>
      </c>
      <c r="G3" s="10" t="s">
        <v>1215</v>
      </c>
      <c r="H3" s="10" t="s">
        <v>1216</v>
      </c>
      <c r="I3" s="10" t="s">
        <v>1253</v>
      </c>
      <c r="J3" s="10"/>
      <c r="K3" s="10">
        <v>9581</v>
      </c>
      <c r="L3" s="10">
        <v>1</v>
      </c>
      <c r="M3" s="10">
        <v>2072.9499999999998</v>
      </c>
      <c r="N3" s="6">
        <v>45658.391030092593</v>
      </c>
      <c r="O3" s="6">
        <v>45658.391030092593</v>
      </c>
      <c r="P3" s="18">
        <v>45658.391030092593</v>
      </c>
      <c r="Q3" s="7" t="s">
        <v>1245</v>
      </c>
      <c r="R3" s="10" t="s">
        <v>1212</v>
      </c>
      <c r="S3" s="10">
        <v>0</v>
      </c>
      <c r="T3" s="10">
        <f t="shared" si="0"/>
        <v>2072.9499999999998</v>
      </c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1100381471</v>
      </c>
      <c r="B4" s="13">
        <v>112501013263</v>
      </c>
      <c r="C4" s="10">
        <v>1200000002147620</v>
      </c>
      <c r="D4" s="10">
        <v>400444644</v>
      </c>
      <c r="E4" s="10" t="s">
        <v>1210</v>
      </c>
      <c r="F4" s="10" t="s">
        <v>1244</v>
      </c>
      <c r="G4" s="10" t="s">
        <v>1215</v>
      </c>
      <c r="H4" s="10" t="s">
        <v>1216</v>
      </c>
      <c r="I4" s="10" t="s">
        <v>1253</v>
      </c>
      <c r="J4" s="10"/>
      <c r="K4" s="10">
        <v>9581</v>
      </c>
      <c r="L4" s="10">
        <v>1</v>
      </c>
      <c r="M4" s="10">
        <v>2072.9499999999998</v>
      </c>
      <c r="N4" s="6">
        <v>45658.391030092593</v>
      </c>
      <c r="O4" s="6">
        <v>45658.391030092593</v>
      </c>
      <c r="P4" s="18">
        <v>45658.391030092593</v>
      </c>
      <c r="Q4" s="7" t="s">
        <v>1245</v>
      </c>
      <c r="R4" s="10" t="s">
        <v>1212</v>
      </c>
      <c r="S4" s="10">
        <v>0</v>
      </c>
      <c r="T4" s="10">
        <f t="shared" si="0"/>
        <v>2072.9499999999998</v>
      </c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1100381471</v>
      </c>
      <c r="B5" s="13">
        <v>112501013263</v>
      </c>
      <c r="C5" s="10">
        <v>1200000002147620</v>
      </c>
      <c r="D5" s="10">
        <v>400444645</v>
      </c>
      <c r="E5" s="10" t="s">
        <v>1210</v>
      </c>
      <c r="F5" s="10" t="s">
        <v>1244</v>
      </c>
      <c r="G5" s="10" t="s">
        <v>1215</v>
      </c>
      <c r="H5" s="10" t="s">
        <v>1216</v>
      </c>
      <c r="I5" s="10" t="s">
        <v>1253</v>
      </c>
      <c r="J5" s="10"/>
      <c r="K5" s="10">
        <v>9581</v>
      </c>
      <c r="L5" s="10">
        <v>17</v>
      </c>
      <c r="M5" s="10">
        <v>2072.9499999999998</v>
      </c>
      <c r="N5" s="6">
        <v>45658.391030092593</v>
      </c>
      <c r="O5" s="6">
        <v>45658.391030092593</v>
      </c>
      <c r="P5" s="18">
        <v>45658.391030092593</v>
      </c>
      <c r="Q5" s="7" t="s">
        <v>1245</v>
      </c>
      <c r="R5" s="10" t="s">
        <v>1212</v>
      </c>
      <c r="S5" s="10">
        <v>0</v>
      </c>
      <c r="T5" s="10">
        <f t="shared" si="0"/>
        <v>35240.149999999994</v>
      </c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1100381471</v>
      </c>
      <c r="B6" s="13">
        <v>112501013263</v>
      </c>
      <c r="C6" s="10">
        <v>1200000002147620</v>
      </c>
      <c r="D6" s="10">
        <v>400444646</v>
      </c>
      <c r="E6" s="10" t="s">
        <v>1210</v>
      </c>
      <c r="F6" s="10" t="s">
        <v>1244</v>
      </c>
      <c r="G6" s="10" t="s">
        <v>1215</v>
      </c>
      <c r="H6" s="10" t="s">
        <v>1216</v>
      </c>
      <c r="I6" s="10" t="s">
        <v>1253</v>
      </c>
      <c r="J6" s="10"/>
      <c r="K6" s="10">
        <v>9581</v>
      </c>
      <c r="L6" s="10">
        <v>2</v>
      </c>
      <c r="M6" s="10">
        <v>2073</v>
      </c>
      <c r="N6" s="6">
        <v>45658.391030092593</v>
      </c>
      <c r="O6" s="6">
        <v>45658.391030092593</v>
      </c>
      <c r="P6" s="18">
        <v>45658.391030092593</v>
      </c>
      <c r="Q6" s="7" t="s">
        <v>1245</v>
      </c>
      <c r="R6" s="10" t="s">
        <v>1212</v>
      </c>
      <c r="S6" s="10">
        <v>0</v>
      </c>
      <c r="T6" s="10">
        <f t="shared" si="0"/>
        <v>4146</v>
      </c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A7">
        <v>1100381471</v>
      </c>
      <c r="B7" s="13">
        <v>112501013263</v>
      </c>
      <c r="C7" s="10">
        <v>1200000002147620</v>
      </c>
      <c r="D7" s="10">
        <v>400444647</v>
      </c>
      <c r="E7" s="10" t="s">
        <v>1210</v>
      </c>
      <c r="F7" s="10" t="s">
        <v>1244</v>
      </c>
      <c r="G7" s="10" t="s">
        <v>1215</v>
      </c>
      <c r="H7" s="10" t="s">
        <v>1216</v>
      </c>
      <c r="I7" s="10" t="s">
        <v>1253</v>
      </c>
      <c r="J7" s="10"/>
      <c r="K7" s="10">
        <v>9581</v>
      </c>
      <c r="L7" s="10">
        <v>12</v>
      </c>
      <c r="M7" s="10">
        <v>2073</v>
      </c>
      <c r="N7" s="6">
        <v>45658.391030092593</v>
      </c>
      <c r="O7" s="6">
        <v>45658.391030092593</v>
      </c>
      <c r="P7" s="18">
        <v>45658.391030092593</v>
      </c>
      <c r="Q7" s="7" t="s">
        <v>1245</v>
      </c>
      <c r="R7" s="10" t="s">
        <v>1212</v>
      </c>
      <c r="S7" s="10">
        <v>0</v>
      </c>
      <c r="T7" s="10">
        <f t="shared" si="0"/>
        <v>24876</v>
      </c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A8">
        <v>1100381471</v>
      </c>
      <c r="B8" s="13">
        <v>112501013263</v>
      </c>
      <c r="C8" s="10">
        <v>1200000002147620</v>
      </c>
      <c r="D8" s="10">
        <v>400444648</v>
      </c>
      <c r="E8" s="10" t="s">
        <v>1210</v>
      </c>
      <c r="F8" s="10" t="s">
        <v>1244</v>
      </c>
      <c r="G8" s="10" t="s">
        <v>1215</v>
      </c>
      <c r="H8" s="10" t="s">
        <v>1216</v>
      </c>
      <c r="I8" s="10" t="s">
        <v>1253</v>
      </c>
      <c r="J8" s="10"/>
      <c r="K8" s="10">
        <v>9581</v>
      </c>
      <c r="L8" s="10">
        <v>24</v>
      </c>
      <c r="M8" s="10">
        <v>2073</v>
      </c>
      <c r="N8" s="6">
        <v>45658.391030092593</v>
      </c>
      <c r="O8" s="6">
        <v>45658.391030092593</v>
      </c>
      <c r="P8" s="18">
        <v>45658.391030092593</v>
      </c>
      <c r="Q8" s="7" t="s">
        <v>1245</v>
      </c>
      <c r="R8" s="10" t="s">
        <v>1212</v>
      </c>
      <c r="S8" s="10">
        <v>0</v>
      </c>
      <c r="T8" s="10">
        <f t="shared" si="0"/>
        <v>49752</v>
      </c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A9">
        <v>1100381471</v>
      </c>
      <c r="B9" s="13">
        <v>112501013263</v>
      </c>
      <c r="C9" s="10">
        <v>1200000002147620</v>
      </c>
      <c r="D9" s="10">
        <v>400444649</v>
      </c>
      <c r="E9" s="10" t="s">
        <v>1210</v>
      </c>
      <c r="F9" s="10" t="s">
        <v>1244</v>
      </c>
      <c r="G9" s="10" t="s">
        <v>1215</v>
      </c>
      <c r="H9" s="10" t="s">
        <v>1216</v>
      </c>
      <c r="I9" s="10" t="s">
        <v>1253</v>
      </c>
      <c r="J9" s="10"/>
      <c r="K9" s="10">
        <v>9581</v>
      </c>
      <c r="L9" s="10">
        <v>28</v>
      </c>
      <c r="M9" s="10">
        <v>2073</v>
      </c>
      <c r="N9" s="6">
        <v>45658.391030092593</v>
      </c>
      <c r="O9" s="6">
        <v>45658.391030092593</v>
      </c>
      <c r="P9" s="18">
        <v>45658.391030092593</v>
      </c>
      <c r="Q9" s="7" t="s">
        <v>1245</v>
      </c>
      <c r="R9" s="10" t="s">
        <v>1212</v>
      </c>
      <c r="S9" s="10">
        <v>0</v>
      </c>
      <c r="T9" s="10">
        <f t="shared" si="0"/>
        <v>58044</v>
      </c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A10">
        <v>1100381471</v>
      </c>
      <c r="B10" s="13">
        <v>112501013263</v>
      </c>
      <c r="C10">
        <v>1200000002147620</v>
      </c>
      <c r="D10">
        <v>400444650</v>
      </c>
      <c r="E10" t="s">
        <v>1210</v>
      </c>
      <c r="F10" t="s">
        <v>1244</v>
      </c>
      <c r="G10" t="s">
        <v>1215</v>
      </c>
      <c r="H10" t="s">
        <v>1216</v>
      </c>
      <c r="I10" t="s">
        <v>1253</v>
      </c>
      <c r="K10">
        <v>9581</v>
      </c>
      <c r="L10">
        <v>1</v>
      </c>
      <c r="M10">
        <v>2073</v>
      </c>
      <c r="N10" s="6">
        <v>45658.391030092593</v>
      </c>
      <c r="O10" s="6">
        <v>45658.391030092593</v>
      </c>
      <c r="P10" s="18">
        <v>45658.391030092593</v>
      </c>
      <c r="Q10" s="7" t="s">
        <v>1245</v>
      </c>
      <c r="R10" t="s">
        <v>1212</v>
      </c>
      <c r="S10">
        <v>0</v>
      </c>
      <c r="T10" s="10">
        <f t="shared" si="0"/>
        <v>2073</v>
      </c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A11">
        <v>1100381471</v>
      </c>
      <c r="B11" s="13">
        <v>112501013263</v>
      </c>
      <c r="C11">
        <v>1200000002147620</v>
      </c>
      <c r="D11">
        <v>400444651</v>
      </c>
      <c r="E11" t="s">
        <v>1210</v>
      </c>
      <c r="F11" t="s">
        <v>1244</v>
      </c>
      <c r="G11" t="s">
        <v>1215</v>
      </c>
      <c r="H11" t="s">
        <v>1216</v>
      </c>
      <c r="I11" t="s">
        <v>1253</v>
      </c>
      <c r="K11">
        <v>9581</v>
      </c>
      <c r="L11">
        <v>36</v>
      </c>
      <c r="M11">
        <v>2073</v>
      </c>
      <c r="N11" s="6">
        <v>45658.391030092593</v>
      </c>
      <c r="O11" s="6">
        <v>45658.391030092593</v>
      </c>
      <c r="P11" s="18">
        <v>45658.391030092593</v>
      </c>
      <c r="Q11" s="7" t="s">
        <v>1245</v>
      </c>
      <c r="R11" t="s">
        <v>1212</v>
      </c>
      <c r="S11">
        <v>0</v>
      </c>
      <c r="T11" s="10">
        <f t="shared" si="0"/>
        <v>74628</v>
      </c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A12">
        <v>1100381471</v>
      </c>
      <c r="B12" s="13">
        <v>112501016153</v>
      </c>
      <c r="C12">
        <v>1000000004630650</v>
      </c>
      <c r="D12">
        <v>620903</v>
      </c>
      <c r="E12" t="s">
        <v>1213</v>
      </c>
      <c r="F12" t="s">
        <v>1244</v>
      </c>
      <c r="G12" t="s">
        <v>1215</v>
      </c>
      <c r="H12" t="s">
        <v>1211</v>
      </c>
      <c r="I12" t="s">
        <v>1255</v>
      </c>
      <c r="K12">
        <v>4749</v>
      </c>
      <c r="L12">
        <v>3</v>
      </c>
      <c r="M12">
        <v>782</v>
      </c>
      <c r="N12" s="6">
        <v>45658.399062500001</v>
      </c>
      <c r="O12" s="6">
        <v>45658.399062500001</v>
      </c>
      <c r="P12" s="18">
        <v>45658.399062500001</v>
      </c>
      <c r="Q12" s="7" t="s">
        <v>1245</v>
      </c>
      <c r="R12" t="s">
        <v>1212</v>
      </c>
      <c r="S12">
        <v>0</v>
      </c>
      <c r="T12" s="10">
        <f t="shared" si="0"/>
        <v>2346</v>
      </c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A13">
        <v>1100381471</v>
      </c>
      <c r="B13" s="13">
        <v>112501016153</v>
      </c>
      <c r="C13" s="10">
        <v>1000000004630650</v>
      </c>
      <c r="D13" s="10">
        <v>620904</v>
      </c>
      <c r="E13" s="10" t="s">
        <v>1213</v>
      </c>
      <c r="F13" s="10" t="s">
        <v>1244</v>
      </c>
      <c r="G13" s="10" t="s">
        <v>1215</v>
      </c>
      <c r="H13" s="10" t="s">
        <v>1211</v>
      </c>
      <c r="I13" s="10" t="s">
        <v>1255</v>
      </c>
      <c r="J13" s="10"/>
      <c r="K13" s="10">
        <v>4749</v>
      </c>
      <c r="L13" s="10">
        <v>50</v>
      </c>
      <c r="M13" s="10">
        <v>782</v>
      </c>
      <c r="N13" s="6">
        <v>45658.399062500001</v>
      </c>
      <c r="O13" s="6">
        <v>45658.399062500001</v>
      </c>
      <c r="P13" s="6">
        <v>45658.399062500001</v>
      </c>
      <c r="Q13" s="7" t="s">
        <v>1245</v>
      </c>
      <c r="R13" s="10" t="s">
        <v>1212</v>
      </c>
      <c r="S13" s="10">
        <v>0</v>
      </c>
      <c r="T13" s="10">
        <f t="shared" si="0"/>
        <v>39100</v>
      </c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A14">
        <v>1100381471</v>
      </c>
      <c r="B14" s="13">
        <v>112501016153</v>
      </c>
      <c r="C14">
        <v>1000000004630650</v>
      </c>
      <c r="D14">
        <v>620905</v>
      </c>
      <c r="E14" t="s">
        <v>1213</v>
      </c>
      <c r="F14" t="s">
        <v>1244</v>
      </c>
      <c r="G14" t="s">
        <v>1215</v>
      </c>
      <c r="H14" t="s">
        <v>1211</v>
      </c>
      <c r="I14" t="s">
        <v>1255</v>
      </c>
      <c r="K14">
        <v>4749</v>
      </c>
      <c r="L14">
        <v>50</v>
      </c>
      <c r="M14">
        <v>782</v>
      </c>
      <c r="N14" s="6">
        <v>45658.399062500001</v>
      </c>
      <c r="O14" s="6">
        <v>45658.399062500001</v>
      </c>
      <c r="P14" s="18">
        <v>45658.399062500001</v>
      </c>
      <c r="Q14" s="7" t="s">
        <v>1245</v>
      </c>
      <c r="R14" t="s">
        <v>1212</v>
      </c>
      <c r="S14">
        <v>0</v>
      </c>
      <c r="T14" s="10">
        <f t="shared" si="0"/>
        <v>39100</v>
      </c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A15">
        <v>1100381471</v>
      </c>
      <c r="B15" s="13">
        <v>112501016153</v>
      </c>
      <c r="C15">
        <v>1000000004630650</v>
      </c>
      <c r="D15">
        <v>620906</v>
      </c>
      <c r="E15" t="s">
        <v>1213</v>
      </c>
      <c r="F15" t="s">
        <v>1244</v>
      </c>
      <c r="G15" t="s">
        <v>1215</v>
      </c>
      <c r="H15" t="s">
        <v>1211</v>
      </c>
      <c r="I15" t="s">
        <v>1255</v>
      </c>
      <c r="K15">
        <v>4749</v>
      </c>
      <c r="L15">
        <v>1</v>
      </c>
      <c r="M15">
        <v>782</v>
      </c>
      <c r="N15" s="6">
        <v>45658.399062500001</v>
      </c>
      <c r="O15" s="6">
        <v>45658.399062500001</v>
      </c>
      <c r="P15" s="18">
        <v>45658.399062500001</v>
      </c>
      <c r="Q15" s="7" t="s">
        <v>1245</v>
      </c>
      <c r="R15" t="s">
        <v>1212</v>
      </c>
      <c r="S15">
        <v>0</v>
      </c>
      <c r="T15" s="10">
        <f t="shared" si="0"/>
        <v>782</v>
      </c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A16">
        <v>1100381471</v>
      </c>
      <c r="B16" s="13">
        <v>112501016153</v>
      </c>
      <c r="C16" s="10">
        <v>1000000004630650</v>
      </c>
      <c r="D16" s="10">
        <v>620907</v>
      </c>
      <c r="E16" s="10" t="s">
        <v>1213</v>
      </c>
      <c r="F16" s="10" t="s">
        <v>1244</v>
      </c>
      <c r="G16" s="10" t="s">
        <v>1215</v>
      </c>
      <c r="H16" s="10" t="s">
        <v>1211</v>
      </c>
      <c r="I16" s="10" t="s">
        <v>1255</v>
      </c>
      <c r="J16" s="10"/>
      <c r="K16" s="10">
        <v>4749</v>
      </c>
      <c r="L16" s="10">
        <v>2</v>
      </c>
      <c r="M16" s="10">
        <v>782</v>
      </c>
      <c r="N16" s="6">
        <v>45658.399062500001</v>
      </c>
      <c r="O16" s="6">
        <v>45658.399062500001</v>
      </c>
      <c r="P16" s="18">
        <v>45658.399062500001</v>
      </c>
      <c r="Q16" s="7" t="s">
        <v>1245</v>
      </c>
      <c r="R16" s="10" t="s">
        <v>1212</v>
      </c>
      <c r="S16" s="10">
        <v>0</v>
      </c>
      <c r="T16" s="10">
        <f t="shared" si="0"/>
        <v>1564</v>
      </c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>
        <v>1100381471</v>
      </c>
      <c r="B17" s="13">
        <v>112501016153</v>
      </c>
      <c r="C17" s="10">
        <v>1000000004630650</v>
      </c>
      <c r="D17" s="10">
        <v>620908</v>
      </c>
      <c r="E17" s="10" t="s">
        <v>1213</v>
      </c>
      <c r="F17" s="10" t="s">
        <v>1244</v>
      </c>
      <c r="G17" s="10" t="s">
        <v>1215</v>
      </c>
      <c r="H17" s="10" t="s">
        <v>1211</v>
      </c>
      <c r="I17" s="10" t="s">
        <v>1255</v>
      </c>
      <c r="J17" s="10"/>
      <c r="K17" s="10">
        <v>4749</v>
      </c>
      <c r="L17" s="10">
        <v>5</v>
      </c>
      <c r="M17" s="10">
        <v>782</v>
      </c>
      <c r="N17" s="6">
        <v>45658.399062500001</v>
      </c>
      <c r="O17" s="6">
        <v>45658.399062500001</v>
      </c>
      <c r="P17" s="18">
        <v>45658.399062500001</v>
      </c>
      <c r="Q17" s="7" t="s">
        <v>1245</v>
      </c>
      <c r="R17" s="10" t="s">
        <v>1212</v>
      </c>
      <c r="S17" s="10">
        <v>0</v>
      </c>
      <c r="T17" s="10">
        <f t="shared" si="0"/>
        <v>3910</v>
      </c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>
        <v>1100381471</v>
      </c>
      <c r="B18" s="13">
        <v>112501016153</v>
      </c>
      <c r="C18" s="10">
        <v>1000000004630650</v>
      </c>
      <c r="D18" s="10">
        <v>620909</v>
      </c>
      <c r="E18" s="10" t="s">
        <v>1213</v>
      </c>
      <c r="F18" s="10" t="s">
        <v>1244</v>
      </c>
      <c r="G18" s="10" t="s">
        <v>1215</v>
      </c>
      <c r="H18" s="10" t="s">
        <v>1211</v>
      </c>
      <c r="I18" s="10" t="s">
        <v>1255</v>
      </c>
      <c r="J18" s="10"/>
      <c r="K18" s="10">
        <v>4749</v>
      </c>
      <c r="L18" s="10">
        <v>1</v>
      </c>
      <c r="M18" s="10">
        <v>782</v>
      </c>
      <c r="N18" s="6">
        <v>45658.399062500001</v>
      </c>
      <c r="O18" s="6">
        <v>45658.399062500001</v>
      </c>
      <c r="P18" s="18">
        <v>45658.399062500001</v>
      </c>
      <c r="Q18" s="7" t="s">
        <v>1245</v>
      </c>
      <c r="R18" s="10" t="s">
        <v>1212</v>
      </c>
      <c r="S18" s="10">
        <v>0</v>
      </c>
      <c r="T18" s="10">
        <f t="shared" si="0"/>
        <v>782</v>
      </c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>
        <v>1100381471</v>
      </c>
      <c r="B19" s="13">
        <v>112501016153</v>
      </c>
      <c r="C19" s="10">
        <v>1000000004630650</v>
      </c>
      <c r="D19" s="10">
        <v>620910</v>
      </c>
      <c r="E19" s="10" t="s">
        <v>1213</v>
      </c>
      <c r="F19" s="10" t="s">
        <v>1244</v>
      </c>
      <c r="G19" s="10" t="s">
        <v>1215</v>
      </c>
      <c r="H19" s="10" t="s">
        <v>1211</v>
      </c>
      <c r="I19" s="10" t="s">
        <v>1255</v>
      </c>
      <c r="J19" s="10"/>
      <c r="K19" s="10">
        <v>4749</v>
      </c>
      <c r="L19" s="10">
        <v>1</v>
      </c>
      <c r="M19" s="10">
        <v>782</v>
      </c>
      <c r="N19" s="6">
        <v>45658.399062500001</v>
      </c>
      <c r="O19" s="6">
        <v>45658.399062500001</v>
      </c>
      <c r="P19" s="18">
        <v>45658.399062500001</v>
      </c>
      <c r="Q19" s="7" t="s">
        <v>1245</v>
      </c>
      <c r="R19" s="10" t="s">
        <v>1212</v>
      </c>
      <c r="S19" s="10">
        <v>0</v>
      </c>
      <c r="T19" s="10">
        <f t="shared" si="0"/>
        <v>782</v>
      </c>
      <c r="U19" s="10"/>
      <c r="V19" s="10"/>
      <c r="W19" s="10"/>
      <c r="X19" s="10"/>
      <c r="Y19" s="10"/>
      <c r="Z19" s="10"/>
      <c r="AA19" s="10"/>
      <c r="AB19" s="10"/>
    </row>
    <row r="20" spans="1:28" x14ac:dyDescent="0.25">
      <c r="A20">
        <v>1100381471</v>
      </c>
      <c r="B20" s="13">
        <v>112501016153</v>
      </c>
      <c r="C20" s="10">
        <v>1000000004630650</v>
      </c>
      <c r="D20" s="10">
        <v>620911</v>
      </c>
      <c r="E20" s="10" t="s">
        <v>1213</v>
      </c>
      <c r="F20" s="10" t="s">
        <v>1244</v>
      </c>
      <c r="G20" s="10" t="s">
        <v>1215</v>
      </c>
      <c r="H20" s="10" t="s">
        <v>1211</v>
      </c>
      <c r="I20" s="10" t="s">
        <v>1255</v>
      </c>
      <c r="J20" s="10"/>
      <c r="K20" s="10">
        <v>4749</v>
      </c>
      <c r="L20" s="10">
        <v>1</v>
      </c>
      <c r="M20" s="10">
        <v>782</v>
      </c>
      <c r="N20" s="6">
        <v>45658.399062500001</v>
      </c>
      <c r="O20" s="6">
        <v>45658.399062500001</v>
      </c>
      <c r="P20" s="18">
        <v>45658.399062500001</v>
      </c>
      <c r="Q20" s="7" t="s">
        <v>1245</v>
      </c>
      <c r="R20" s="10" t="s">
        <v>1212</v>
      </c>
      <c r="S20" s="10">
        <v>0</v>
      </c>
      <c r="T20" s="10">
        <f t="shared" si="0"/>
        <v>782</v>
      </c>
      <c r="U20" s="10"/>
      <c r="V20" s="10"/>
      <c r="W20" s="10"/>
      <c r="X20" s="10"/>
      <c r="Y20" s="10"/>
      <c r="Z20" s="10"/>
      <c r="AA20" s="10"/>
      <c r="AB20" s="10"/>
    </row>
    <row r="21" spans="1:28" x14ac:dyDescent="0.25">
      <c r="A21">
        <v>1100381471</v>
      </c>
      <c r="B21" s="13">
        <v>112501016153</v>
      </c>
      <c r="C21" s="10">
        <v>1000000004630650</v>
      </c>
      <c r="D21" s="10">
        <v>620912</v>
      </c>
      <c r="E21" s="10" t="s">
        <v>1213</v>
      </c>
      <c r="F21" s="10" t="s">
        <v>1244</v>
      </c>
      <c r="G21" s="10" t="s">
        <v>1215</v>
      </c>
      <c r="H21" s="10" t="s">
        <v>1211</v>
      </c>
      <c r="I21" s="10" t="s">
        <v>1255</v>
      </c>
      <c r="J21" s="10"/>
      <c r="K21" s="10">
        <v>4749</v>
      </c>
      <c r="L21" s="10">
        <v>5</v>
      </c>
      <c r="M21" s="10">
        <v>782</v>
      </c>
      <c r="N21" s="6">
        <v>45658.399062500001</v>
      </c>
      <c r="O21" s="6">
        <v>45658.399062500001</v>
      </c>
      <c r="P21" s="18">
        <v>45658.399062500001</v>
      </c>
      <c r="Q21" s="7" t="s">
        <v>1245</v>
      </c>
      <c r="R21" s="10" t="s">
        <v>1212</v>
      </c>
      <c r="S21" s="10">
        <v>0</v>
      </c>
      <c r="T21" s="10">
        <f t="shared" si="0"/>
        <v>3910</v>
      </c>
      <c r="U21" s="10"/>
      <c r="V21" s="10"/>
      <c r="W21" s="10"/>
      <c r="X21" s="10"/>
      <c r="Y21" s="10"/>
      <c r="Z21" s="10"/>
      <c r="AA21" s="10"/>
      <c r="AB21" s="10"/>
    </row>
    <row r="22" spans="1:28" x14ac:dyDescent="0.25">
      <c r="A22">
        <v>1100381471</v>
      </c>
      <c r="B22" s="13">
        <v>112501016153</v>
      </c>
      <c r="C22">
        <v>1000000004630650</v>
      </c>
      <c r="D22">
        <v>620913</v>
      </c>
      <c r="E22" t="s">
        <v>1213</v>
      </c>
      <c r="F22" t="s">
        <v>1244</v>
      </c>
      <c r="G22" t="s">
        <v>1215</v>
      </c>
      <c r="H22" t="s">
        <v>1211</v>
      </c>
      <c r="I22" t="s">
        <v>1255</v>
      </c>
      <c r="K22">
        <v>4749</v>
      </c>
      <c r="L22">
        <v>455</v>
      </c>
      <c r="M22">
        <v>782</v>
      </c>
      <c r="N22" s="6">
        <v>45658.399062500001</v>
      </c>
      <c r="O22" s="6">
        <v>45658.399062500001</v>
      </c>
      <c r="P22" s="18">
        <v>45658.399062500001</v>
      </c>
      <c r="Q22" s="7" t="s">
        <v>1245</v>
      </c>
      <c r="R22" t="s">
        <v>1212</v>
      </c>
      <c r="S22">
        <v>0</v>
      </c>
      <c r="T22" s="10">
        <f t="shared" si="0"/>
        <v>355810</v>
      </c>
      <c r="U22" s="10"/>
      <c r="V22" s="10"/>
      <c r="W22" s="10"/>
      <c r="X22" s="10"/>
      <c r="Y22" s="10"/>
      <c r="Z22" s="10"/>
      <c r="AA22" s="10"/>
      <c r="AB22" s="10"/>
    </row>
    <row r="23" spans="1:28" x14ac:dyDescent="0.25">
      <c r="A23">
        <v>1100381471</v>
      </c>
      <c r="B23" s="13">
        <v>112501018193</v>
      </c>
      <c r="C23">
        <v>1200000007852280</v>
      </c>
      <c r="D23">
        <v>401710647</v>
      </c>
      <c r="E23" t="s">
        <v>1213</v>
      </c>
      <c r="F23" t="s">
        <v>1244</v>
      </c>
      <c r="G23" t="s">
        <v>1215</v>
      </c>
      <c r="H23" t="s">
        <v>1216</v>
      </c>
      <c r="I23" t="s">
        <v>1256</v>
      </c>
      <c r="K23">
        <v>19234</v>
      </c>
      <c r="L23">
        <v>4</v>
      </c>
      <c r="M23">
        <v>606.35</v>
      </c>
      <c r="N23" s="6">
        <v>45658.425439814811</v>
      </c>
      <c r="O23" s="6">
        <v>45658.425439814811</v>
      </c>
      <c r="P23" s="18">
        <v>45658.425439814811</v>
      </c>
      <c r="Q23" s="7" t="s">
        <v>1245</v>
      </c>
      <c r="R23" t="s">
        <v>1212</v>
      </c>
      <c r="S23">
        <v>0</v>
      </c>
      <c r="T23" s="10">
        <f t="shared" si="0"/>
        <v>2425.4</v>
      </c>
      <c r="U23" s="10"/>
      <c r="V23" s="10"/>
      <c r="W23" s="10"/>
      <c r="X23" s="10"/>
      <c r="Y23" s="10"/>
      <c r="Z23" s="10"/>
      <c r="AA23" s="10"/>
      <c r="AB23" s="10"/>
    </row>
    <row r="24" spans="1:28" x14ac:dyDescent="0.25">
      <c r="A24">
        <v>1100381471</v>
      </c>
      <c r="B24" s="13">
        <v>112501018193</v>
      </c>
      <c r="C24" s="10">
        <v>1200000007852280</v>
      </c>
      <c r="D24" s="10">
        <v>401710662</v>
      </c>
      <c r="E24" s="10" t="s">
        <v>1213</v>
      </c>
      <c r="F24" s="10" t="s">
        <v>1244</v>
      </c>
      <c r="G24" s="10" t="s">
        <v>1215</v>
      </c>
      <c r="H24" s="10" t="s">
        <v>1216</v>
      </c>
      <c r="I24" s="10" t="s">
        <v>1256</v>
      </c>
      <c r="J24" s="10"/>
      <c r="K24" s="10">
        <v>19234</v>
      </c>
      <c r="L24" s="10">
        <v>99</v>
      </c>
      <c r="M24" s="10">
        <v>606.35</v>
      </c>
      <c r="N24" s="6">
        <v>45658.425439814811</v>
      </c>
      <c r="O24" s="6">
        <v>45658.425439814811</v>
      </c>
      <c r="P24" s="18">
        <v>45658.425439814811</v>
      </c>
      <c r="Q24" s="7" t="s">
        <v>1245</v>
      </c>
      <c r="R24" s="10" t="s">
        <v>1212</v>
      </c>
      <c r="S24" s="10">
        <v>0</v>
      </c>
      <c r="T24" s="10">
        <f t="shared" si="0"/>
        <v>60028.65</v>
      </c>
      <c r="U24" s="10"/>
      <c r="V24" s="10"/>
      <c r="W24" s="10"/>
      <c r="X24" s="10"/>
      <c r="Y24" s="10"/>
      <c r="Z24" s="10"/>
      <c r="AA24" s="10"/>
      <c r="AB24" s="10"/>
    </row>
    <row r="25" spans="1:28" x14ac:dyDescent="0.25">
      <c r="A25">
        <v>1100381471</v>
      </c>
      <c r="B25" s="13">
        <v>112501018193</v>
      </c>
      <c r="C25">
        <v>1200000007852280</v>
      </c>
      <c r="D25">
        <v>401710707</v>
      </c>
      <c r="E25" t="s">
        <v>1213</v>
      </c>
      <c r="F25" t="s">
        <v>1244</v>
      </c>
      <c r="G25" t="s">
        <v>1215</v>
      </c>
      <c r="H25" t="s">
        <v>1216</v>
      </c>
      <c r="I25" t="s">
        <v>1256</v>
      </c>
      <c r="K25">
        <v>19234</v>
      </c>
      <c r="L25">
        <v>161</v>
      </c>
      <c r="M25">
        <v>606.35</v>
      </c>
      <c r="N25" s="6">
        <v>45658.425451388888</v>
      </c>
      <c r="O25" s="6">
        <v>45658.425451388888</v>
      </c>
      <c r="P25" s="18">
        <v>45658.425451388888</v>
      </c>
      <c r="Q25" s="7" t="s">
        <v>1245</v>
      </c>
      <c r="R25" t="s">
        <v>1212</v>
      </c>
      <c r="S25">
        <v>0</v>
      </c>
      <c r="T25" s="10">
        <f t="shared" si="0"/>
        <v>97622.35</v>
      </c>
      <c r="U25" s="10"/>
      <c r="V25" s="10"/>
      <c r="W25" s="10"/>
      <c r="X25" s="10"/>
      <c r="Y25" s="10"/>
      <c r="Z25" s="10"/>
      <c r="AA25" s="10"/>
      <c r="AB25" s="10"/>
    </row>
    <row r="26" spans="1:28" x14ac:dyDescent="0.25">
      <c r="A26">
        <v>1100381471</v>
      </c>
      <c r="B26" s="13">
        <v>412501018233</v>
      </c>
      <c r="C26">
        <v>1200000007572480</v>
      </c>
      <c r="D26">
        <v>401006249</v>
      </c>
      <c r="E26" t="s">
        <v>1210</v>
      </c>
      <c r="F26" t="s">
        <v>1244</v>
      </c>
      <c r="G26" t="s">
        <v>1215</v>
      </c>
      <c r="H26" t="s">
        <v>1211</v>
      </c>
      <c r="I26" t="s">
        <v>1256</v>
      </c>
      <c r="K26">
        <v>19234</v>
      </c>
      <c r="L26">
        <v>531</v>
      </c>
      <c r="M26">
        <v>602</v>
      </c>
      <c r="N26" s="6">
        <v>45658.404282407406</v>
      </c>
      <c r="O26" s="6">
        <v>45658.404282407406</v>
      </c>
      <c r="P26" s="18">
        <v>45658.404282407406</v>
      </c>
      <c r="Q26" s="7" t="s">
        <v>1245</v>
      </c>
      <c r="R26" t="s">
        <v>1212</v>
      </c>
      <c r="S26">
        <v>0</v>
      </c>
      <c r="T26" s="10">
        <f t="shared" si="0"/>
        <v>319662</v>
      </c>
      <c r="U26" s="10"/>
      <c r="V26" s="10"/>
      <c r="W26" s="10"/>
      <c r="X26" s="10"/>
      <c r="Y26" s="10"/>
      <c r="Z26" s="10"/>
      <c r="AA26" s="10"/>
      <c r="AB26" s="10"/>
    </row>
    <row r="27" spans="1:28" x14ac:dyDescent="0.25">
      <c r="A27">
        <v>1100381471</v>
      </c>
      <c r="B27" s="13">
        <v>912501015603</v>
      </c>
      <c r="C27">
        <v>1000000004139330</v>
      </c>
      <c r="D27">
        <v>513627</v>
      </c>
      <c r="E27" t="s">
        <v>1210</v>
      </c>
      <c r="F27" t="s">
        <v>1244</v>
      </c>
      <c r="G27" t="s">
        <v>1215</v>
      </c>
      <c r="H27" t="s">
        <v>1211</v>
      </c>
      <c r="I27" t="s">
        <v>1255</v>
      </c>
      <c r="K27">
        <v>4749</v>
      </c>
      <c r="L27">
        <v>1</v>
      </c>
      <c r="M27">
        <v>785.65</v>
      </c>
      <c r="N27" s="6">
        <v>45658.396249999998</v>
      </c>
      <c r="O27" s="6">
        <v>45658.396249999998</v>
      </c>
      <c r="P27" s="18">
        <v>45658.396249999998</v>
      </c>
      <c r="Q27" s="7" t="s">
        <v>1245</v>
      </c>
      <c r="R27" t="s">
        <v>1212</v>
      </c>
      <c r="S27">
        <v>0</v>
      </c>
      <c r="T27" s="10">
        <f t="shared" si="0"/>
        <v>785.65</v>
      </c>
      <c r="U27" s="10"/>
      <c r="V27" s="10"/>
      <c r="W27" s="10"/>
      <c r="X27" s="10"/>
      <c r="Y27" s="10"/>
      <c r="Z27" s="10"/>
      <c r="AA27" s="10"/>
      <c r="AB27" s="10"/>
    </row>
    <row r="28" spans="1:28" x14ac:dyDescent="0.25">
      <c r="A28">
        <v>1100381471</v>
      </c>
      <c r="B28" s="13">
        <v>912501015603</v>
      </c>
      <c r="C28" s="10">
        <v>1000000004139330</v>
      </c>
      <c r="D28" s="10">
        <v>513628</v>
      </c>
      <c r="E28" s="10" t="s">
        <v>1210</v>
      </c>
      <c r="F28" s="10" t="s">
        <v>1244</v>
      </c>
      <c r="G28" s="10" t="s">
        <v>1215</v>
      </c>
      <c r="H28" s="10" t="s">
        <v>1211</v>
      </c>
      <c r="I28" s="10" t="s">
        <v>1255</v>
      </c>
      <c r="J28" s="10"/>
      <c r="K28" s="10">
        <v>4749</v>
      </c>
      <c r="L28" s="10">
        <v>1</v>
      </c>
      <c r="M28" s="10">
        <v>785.65</v>
      </c>
      <c r="N28" s="6">
        <v>45658.396249999998</v>
      </c>
      <c r="O28" s="6">
        <v>45658.396249999998</v>
      </c>
      <c r="P28" s="18">
        <v>45658.396249999998</v>
      </c>
      <c r="Q28" s="7" t="s">
        <v>1245</v>
      </c>
      <c r="R28" s="10" t="s">
        <v>1212</v>
      </c>
      <c r="S28" s="10">
        <v>0</v>
      </c>
      <c r="T28" s="10">
        <f t="shared" si="0"/>
        <v>785.65</v>
      </c>
      <c r="U28" s="10"/>
      <c r="V28" s="10"/>
      <c r="W28" s="10"/>
      <c r="X28" s="10"/>
      <c r="Y28" s="10"/>
      <c r="Z28" s="10"/>
      <c r="AA28" s="10"/>
      <c r="AB28" s="10"/>
    </row>
    <row r="29" spans="1:28" x14ac:dyDescent="0.25">
      <c r="A29">
        <v>1100381471</v>
      </c>
      <c r="B29" s="13">
        <v>912501015603</v>
      </c>
      <c r="C29" s="10">
        <v>1000000004139330</v>
      </c>
      <c r="D29" s="10">
        <v>513629</v>
      </c>
      <c r="E29" s="10" t="s">
        <v>1210</v>
      </c>
      <c r="F29" s="10" t="s">
        <v>1244</v>
      </c>
      <c r="G29" s="10" t="s">
        <v>1215</v>
      </c>
      <c r="H29" s="10" t="s">
        <v>1211</v>
      </c>
      <c r="I29" s="10" t="s">
        <v>1255</v>
      </c>
      <c r="J29" s="10"/>
      <c r="K29" s="10">
        <v>4749</v>
      </c>
      <c r="L29" s="10">
        <v>12</v>
      </c>
      <c r="M29" s="10">
        <v>785.65</v>
      </c>
      <c r="N29" s="6">
        <v>45658.396249999998</v>
      </c>
      <c r="O29" s="6">
        <v>45658.396249999998</v>
      </c>
      <c r="P29" s="18">
        <v>45658.396249999998</v>
      </c>
      <c r="Q29" s="7" t="s">
        <v>1245</v>
      </c>
      <c r="R29" s="10" t="s">
        <v>1212</v>
      </c>
      <c r="S29" s="10">
        <v>0</v>
      </c>
      <c r="T29" s="10">
        <f t="shared" si="0"/>
        <v>9427.7999999999993</v>
      </c>
      <c r="U29" s="10"/>
      <c r="V29" s="10"/>
      <c r="W29" s="10"/>
      <c r="X29" s="10"/>
      <c r="Y29" s="10"/>
      <c r="Z29" s="10"/>
      <c r="AA29" s="10"/>
      <c r="AB29" s="10"/>
    </row>
    <row r="30" spans="1:28" x14ac:dyDescent="0.25">
      <c r="A30">
        <v>1100381471</v>
      </c>
      <c r="B30" s="13">
        <v>912501015603</v>
      </c>
      <c r="C30" s="10">
        <v>1000000004139330</v>
      </c>
      <c r="D30" s="10">
        <v>513630</v>
      </c>
      <c r="E30" s="10" t="s">
        <v>1210</v>
      </c>
      <c r="F30" s="10" t="s">
        <v>1244</v>
      </c>
      <c r="G30" s="10" t="s">
        <v>1215</v>
      </c>
      <c r="H30" s="10" t="s">
        <v>1211</v>
      </c>
      <c r="I30" s="10" t="s">
        <v>1255</v>
      </c>
      <c r="J30" s="10"/>
      <c r="K30" s="10">
        <v>4749</v>
      </c>
      <c r="L30" s="10">
        <v>19</v>
      </c>
      <c r="M30" s="10">
        <v>785.65</v>
      </c>
      <c r="N30" s="6">
        <v>45658.396249999998</v>
      </c>
      <c r="O30" s="6">
        <v>45658.396249999998</v>
      </c>
      <c r="P30" s="18">
        <v>45658.396249999998</v>
      </c>
      <c r="Q30" s="7" t="s">
        <v>1245</v>
      </c>
      <c r="R30" s="10" t="s">
        <v>1212</v>
      </c>
      <c r="S30" s="10">
        <v>0</v>
      </c>
      <c r="T30" s="10">
        <f t="shared" si="0"/>
        <v>14927.35</v>
      </c>
      <c r="U30" s="10"/>
      <c r="V30" s="10"/>
      <c r="W30" s="10"/>
      <c r="X30" s="10"/>
      <c r="Y30" s="10"/>
      <c r="Z30" s="10"/>
      <c r="AA30" s="10"/>
      <c r="AB30" s="10"/>
    </row>
    <row r="31" spans="1:28" x14ac:dyDescent="0.25">
      <c r="A31">
        <v>1100381471</v>
      </c>
      <c r="B31" s="13">
        <v>912501015603</v>
      </c>
      <c r="C31" s="10">
        <v>1000000004139330</v>
      </c>
      <c r="D31" s="10">
        <v>513631</v>
      </c>
      <c r="E31" s="10" t="s">
        <v>1210</v>
      </c>
      <c r="F31" s="10" t="s">
        <v>1244</v>
      </c>
      <c r="G31" s="10" t="s">
        <v>1215</v>
      </c>
      <c r="H31" s="10" t="s">
        <v>1211</v>
      </c>
      <c r="I31" s="10" t="s">
        <v>1255</v>
      </c>
      <c r="J31" s="10"/>
      <c r="K31" s="10">
        <v>4749</v>
      </c>
      <c r="L31" s="10">
        <v>1</v>
      </c>
      <c r="M31" s="10">
        <v>785.7</v>
      </c>
      <c r="N31" s="6">
        <v>45658.396249999998</v>
      </c>
      <c r="O31" s="6">
        <v>45658.396249999998</v>
      </c>
      <c r="P31" s="18">
        <v>45658.396249999998</v>
      </c>
      <c r="Q31" s="7" t="s">
        <v>1245</v>
      </c>
      <c r="R31" s="10" t="s">
        <v>1212</v>
      </c>
      <c r="S31" s="10">
        <v>0</v>
      </c>
      <c r="T31" s="10">
        <f t="shared" si="0"/>
        <v>785.7</v>
      </c>
      <c r="U31" s="10"/>
      <c r="V31" s="10"/>
      <c r="W31" s="10"/>
      <c r="X31" s="10"/>
      <c r="Y31" s="10"/>
      <c r="Z31" s="10"/>
      <c r="AA31" s="10"/>
      <c r="AB31" s="10"/>
    </row>
    <row r="32" spans="1:28" x14ac:dyDescent="0.25">
      <c r="A32">
        <v>1100381471</v>
      </c>
      <c r="B32" s="13">
        <v>912501015603</v>
      </c>
      <c r="C32" s="10">
        <v>1000000004139330</v>
      </c>
      <c r="D32" s="10">
        <v>513632</v>
      </c>
      <c r="E32" s="10" t="s">
        <v>1210</v>
      </c>
      <c r="F32" s="10" t="s">
        <v>1244</v>
      </c>
      <c r="G32" s="10" t="s">
        <v>1215</v>
      </c>
      <c r="H32" s="10" t="s">
        <v>1211</v>
      </c>
      <c r="I32" s="10" t="s">
        <v>1255</v>
      </c>
      <c r="J32" s="10"/>
      <c r="K32" s="10">
        <v>4749</v>
      </c>
      <c r="L32" s="10">
        <v>7</v>
      </c>
      <c r="M32" s="10">
        <v>785.7</v>
      </c>
      <c r="N32" s="6">
        <v>45658.396249999998</v>
      </c>
      <c r="O32" s="6">
        <v>45658.396249999998</v>
      </c>
      <c r="P32" s="18">
        <v>45658.396249999998</v>
      </c>
      <c r="Q32" s="7" t="s">
        <v>1245</v>
      </c>
      <c r="R32" s="10" t="s">
        <v>1212</v>
      </c>
      <c r="S32" s="10">
        <v>0</v>
      </c>
      <c r="T32" s="10">
        <f t="shared" si="0"/>
        <v>5499.9000000000005</v>
      </c>
      <c r="U32" s="10"/>
      <c r="V32" s="10"/>
      <c r="W32" s="10"/>
      <c r="X32" s="10"/>
      <c r="Y32" s="10"/>
      <c r="Z32" s="10"/>
      <c r="AA32" s="10"/>
      <c r="AB32" s="10"/>
    </row>
    <row r="33" spans="1:28" x14ac:dyDescent="0.25">
      <c r="A33">
        <v>1100381471</v>
      </c>
      <c r="B33" s="13">
        <v>912501015603</v>
      </c>
      <c r="C33" s="10">
        <v>1000000004139330</v>
      </c>
      <c r="D33" s="10">
        <v>513633</v>
      </c>
      <c r="E33" s="10" t="s">
        <v>1210</v>
      </c>
      <c r="F33" s="10" t="s">
        <v>1244</v>
      </c>
      <c r="G33" s="10" t="s">
        <v>1215</v>
      </c>
      <c r="H33" s="10" t="s">
        <v>1211</v>
      </c>
      <c r="I33" s="10" t="s">
        <v>1255</v>
      </c>
      <c r="J33" s="10"/>
      <c r="K33" s="10">
        <v>4749</v>
      </c>
      <c r="L33" s="10">
        <v>15</v>
      </c>
      <c r="M33" s="10">
        <v>785.7</v>
      </c>
      <c r="N33" s="6">
        <v>45658.396249999998</v>
      </c>
      <c r="O33" s="6">
        <v>45658.396249999998</v>
      </c>
      <c r="P33" s="18">
        <v>45658.396249999998</v>
      </c>
      <c r="Q33" s="7" t="s">
        <v>1245</v>
      </c>
      <c r="R33" s="10" t="s">
        <v>1212</v>
      </c>
      <c r="S33" s="10">
        <v>0</v>
      </c>
      <c r="T33" s="10">
        <f t="shared" si="0"/>
        <v>11785.5</v>
      </c>
      <c r="U33" s="10"/>
      <c r="V33" s="10"/>
      <c r="W33" s="10"/>
      <c r="X33" s="10"/>
      <c r="Y33" s="10"/>
      <c r="Z33" s="10"/>
      <c r="AA33" s="10"/>
      <c r="AB33" s="10"/>
    </row>
    <row r="34" spans="1:28" x14ac:dyDescent="0.25">
      <c r="A34">
        <v>1100381471</v>
      </c>
      <c r="B34" s="13">
        <v>912501015603</v>
      </c>
      <c r="C34">
        <v>1000000004139330</v>
      </c>
      <c r="D34">
        <v>513634</v>
      </c>
      <c r="E34" t="s">
        <v>1210</v>
      </c>
      <c r="F34" t="s">
        <v>1244</v>
      </c>
      <c r="G34" t="s">
        <v>1215</v>
      </c>
      <c r="H34" t="s">
        <v>1211</v>
      </c>
      <c r="I34" t="s">
        <v>1255</v>
      </c>
      <c r="K34">
        <v>4749</v>
      </c>
      <c r="L34">
        <v>56</v>
      </c>
      <c r="M34">
        <v>785.7</v>
      </c>
      <c r="N34" s="6">
        <v>45658.396249999998</v>
      </c>
      <c r="O34" s="6">
        <v>45658.396249999998</v>
      </c>
      <c r="P34" s="18">
        <v>45658.396249999998</v>
      </c>
      <c r="Q34" s="7" t="s">
        <v>1245</v>
      </c>
      <c r="R34" t="s">
        <v>1212</v>
      </c>
      <c r="S34">
        <v>0</v>
      </c>
      <c r="T34" s="10">
        <f t="shared" si="0"/>
        <v>43999.200000000004</v>
      </c>
      <c r="U34" s="10"/>
      <c r="V34" s="10"/>
      <c r="W34" s="10"/>
      <c r="X34" s="10"/>
      <c r="Y34" s="10"/>
      <c r="Z34" s="10"/>
      <c r="AA34" s="10"/>
      <c r="AB34" s="10"/>
    </row>
    <row r="35" spans="1:28" x14ac:dyDescent="0.25">
      <c r="A35">
        <v>1100381471</v>
      </c>
      <c r="B35" s="13">
        <v>912501015603</v>
      </c>
      <c r="C35">
        <v>1000000004139330</v>
      </c>
      <c r="D35">
        <v>513635</v>
      </c>
      <c r="E35" t="s">
        <v>1210</v>
      </c>
      <c r="F35" t="s">
        <v>1244</v>
      </c>
      <c r="G35" t="s">
        <v>1215</v>
      </c>
      <c r="H35" t="s">
        <v>1211</v>
      </c>
      <c r="I35" t="s">
        <v>1255</v>
      </c>
      <c r="K35">
        <v>4749</v>
      </c>
      <c r="L35">
        <v>2</v>
      </c>
      <c r="M35">
        <v>785.75</v>
      </c>
      <c r="N35" s="6">
        <v>45658.396249999998</v>
      </c>
      <c r="O35" s="6">
        <v>45658.396249999998</v>
      </c>
      <c r="P35" s="18">
        <v>45658.396249999998</v>
      </c>
      <c r="Q35" s="7" t="s">
        <v>1245</v>
      </c>
      <c r="R35" t="s">
        <v>1212</v>
      </c>
      <c r="S35">
        <v>0</v>
      </c>
      <c r="T35" s="10">
        <f t="shared" si="0"/>
        <v>1571.5</v>
      </c>
      <c r="U35" s="10"/>
      <c r="V35" s="10"/>
      <c r="W35" s="10"/>
      <c r="X35" s="10"/>
      <c r="Y35" s="10"/>
      <c r="Z35" s="10"/>
      <c r="AA35" s="10"/>
      <c r="AB35" s="10"/>
    </row>
    <row r="36" spans="1:28" x14ac:dyDescent="0.25">
      <c r="A36">
        <v>1100381471</v>
      </c>
      <c r="B36" s="13">
        <v>912501015603</v>
      </c>
      <c r="C36" s="10">
        <v>1000000004139330</v>
      </c>
      <c r="D36" s="10">
        <v>513636</v>
      </c>
      <c r="E36" s="10" t="s">
        <v>1210</v>
      </c>
      <c r="F36" s="10" t="s">
        <v>1244</v>
      </c>
      <c r="G36" s="10" t="s">
        <v>1215</v>
      </c>
      <c r="H36" s="10" t="s">
        <v>1211</v>
      </c>
      <c r="I36" s="10" t="s">
        <v>1255</v>
      </c>
      <c r="J36" s="10"/>
      <c r="K36" s="10">
        <v>4749</v>
      </c>
      <c r="L36" s="10">
        <v>7</v>
      </c>
      <c r="M36" s="10">
        <v>785.75</v>
      </c>
      <c r="N36" s="6">
        <v>45658.396249999998</v>
      </c>
      <c r="O36" s="6">
        <v>45658.396249999998</v>
      </c>
      <c r="P36" s="18">
        <v>45658.396249999998</v>
      </c>
      <c r="Q36" s="7" t="s">
        <v>1245</v>
      </c>
      <c r="R36" s="10" t="s">
        <v>1212</v>
      </c>
      <c r="S36" s="10">
        <v>0</v>
      </c>
      <c r="T36" s="10">
        <f t="shared" si="0"/>
        <v>5500.25</v>
      </c>
      <c r="U36" s="10"/>
      <c r="V36" s="10"/>
      <c r="W36" s="10"/>
      <c r="X36" s="10"/>
      <c r="Y36" s="10"/>
      <c r="Z36" s="10"/>
      <c r="AA36" s="10"/>
      <c r="AB36" s="10"/>
    </row>
    <row r="37" spans="1:28" x14ac:dyDescent="0.25">
      <c r="A37">
        <v>1100381471</v>
      </c>
      <c r="B37" s="13">
        <v>912501015603</v>
      </c>
      <c r="C37" s="10">
        <v>1000000004139330</v>
      </c>
      <c r="D37" s="10">
        <v>513637</v>
      </c>
      <c r="E37" s="10" t="s">
        <v>1210</v>
      </c>
      <c r="F37" s="10" t="s">
        <v>1244</v>
      </c>
      <c r="G37" s="10" t="s">
        <v>1215</v>
      </c>
      <c r="H37" s="10" t="s">
        <v>1211</v>
      </c>
      <c r="I37" s="10" t="s">
        <v>1255</v>
      </c>
      <c r="J37" s="10"/>
      <c r="K37" s="10">
        <v>4749</v>
      </c>
      <c r="L37" s="10">
        <v>2</v>
      </c>
      <c r="M37" s="10">
        <v>785.75</v>
      </c>
      <c r="N37" s="6">
        <v>45658.396249999998</v>
      </c>
      <c r="O37" s="6">
        <v>45658.396249999998</v>
      </c>
      <c r="P37" s="18">
        <v>45658.396249999998</v>
      </c>
      <c r="Q37" s="7" t="s">
        <v>1245</v>
      </c>
      <c r="R37" s="10" t="s">
        <v>1212</v>
      </c>
      <c r="S37" s="10">
        <v>0</v>
      </c>
      <c r="T37" s="10">
        <f t="shared" si="0"/>
        <v>1571.5</v>
      </c>
      <c r="U37" s="10"/>
      <c r="V37" s="10"/>
      <c r="W37" s="10"/>
      <c r="X37" s="10"/>
      <c r="Y37" s="10"/>
      <c r="Z37" s="10"/>
      <c r="AA37" s="10"/>
      <c r="AB37" s="10"/>
    </row>
    <row r="38" spans="1:28" x14ac:dyDescent="0.25">
      <c r="A38">
        <v>1100381471</v>
      </c>
      <c r="B38" s="13">
        <v>912501015603</v>
      </c>
      <c r="C38" s="10">
        <v>1000000004139330</v>
      </c>
      <c r="D38" s="10">
        <v>513638</v>
      </c>
      <c r="E38" s="10" t="s">
        <v>1210</v>
      </c>
      <c r="F38" s="10" t="s">
        <v>1244</v>
      </c>
      <c r="G38" s="10" t="s">
        <v>1215</v>
      </c>
      <c r="H38" s="10" t="s">
        <v>1211</v>
      </c>
      <c r="I38" s="10" t="s">
        <v>1255</v>
      </c>
      <c r="J38" s="10"/>
      <c r="K38" s="10">
        <v>4749</v>
      </c>
      <c r="L38" s="10">
        <v>56</v>
      </c>
      <c r="M38" s="10">
        <v>785.75</v>
      </c>
      <c r="N38" s="6">
        <v>45658.396249999998</v>
      </c>
      <c r="O38" s="6">
        <v>45658.396249999998</v>
      </c>
      <c r="P38" s="18">
        <v>45658.396249999998</v>
      </c>
      <c r="Q38" s="7" t="s">
        <v>1245</v>
      </c>
      <c r="R38" s="10" t="s">
        <v>1212</v>
      </c>
      <c r="S38" s="10">
        <v>0</v>
      </c>
      <c r="T38" s="10">
        <f t="shared" si="0"/>
        <v>44002</v>
      </c>
      <c r="U38" s="10"/>
      <c r="V38" s="10"/>
      <c r="W38" s="10"/>
      <c r="X38" s="10"/>
      <c r="Y38" s="10"/>
      <c r="Z38" s="10"/>
      <c r="AA38" s="10"/>
      <c r="AB38" s="10"/>
    </row>
    <row r="39" spans="1:28" x14ac:dyDescent="0.25">
      <c r="A39">
        <v>1100381471</v>
      </c>
      <c r="B39" s="13">
        <v>912501015603</v>
      </c>
      <c r="C39" s="10">
        <v>1000000004139330</v>
      </c>
      <c r="D39" s="10">
        <v>513639</v>
      </c>
      <c r="E39" s="10" t="s">
        <v>1210</v>
      </c>
      <c r="F39" s="10" t="s">
        <v>1244</v>
      </c>
      <c r="G39" s="10" t="s">
        <v>1215</v>
      </c>
      <c r="H39" s="10" t="s">
        <v>1211</v>
      </c>
      <c r="I39" s="10" t="s">
        <v>1255</v>
      </c>
      <c r="J39" s="10"/>
      <c r="K39" s="10">
        <v>4749</v>
      </c>
      <c r="L39" s="10">
        <v>2</v>
      </c>
      <c r="M39" s="10">
        <v>785.8</v>
      </c>
      <c r="N39" s="6">
        <v>45658.396249999998</v>
      </c>
      <c r="O39" s="6">
        <v>45658.396249999998</v>
      </c>
      <c r="P39" s="6">
        <v>45658.396249999998</v>
      </c>
      <c r="Q39" s="7" t="s">
        <v>1245</v>
      </c>
      <c r="R39" s="10" t="s">
        <v>1212</v>
      </c>
      <c r="S39" s="10">
        <v>0</v>
      </c>
      <c r="T39" s="10">
        <f t="shared" si="0"/>
        <v>1571.6</v>
      </c>
      <c r="U39" s="10"/>
      <c r="V39" s="10"/>
      <c r="W39" s="10"/>
      <c r="X39" s="10"/>
      <c r="Y39" s="10"/>
      <c r="Z39" s="10"/>
      <c r="AA39" s="10"/>
      <c r="AB39" s="10"/>
    </row>
    <row r="40" spans="1:28" x14ac:dyDescent="0.25">
      <c r="A40">
        <v>1100381471</v>
      </c>
      <c r="B40" s="13">
        <v>912501015603</v>
      </c>
      <c r="C40" s="10">
        <v>1000000004139330</v>
      </c>
      <c r="D40" s="10">
        <v>513640</v>
      </c>
      <c r="E40" s="10" t="s">
        <v>1210</v>
      </c>
      <c r="F40" s="10" t="s">
        <v>1244</v>
      </c>
      <c r="G40" s="10" t="s">
        <v>1215</v>
      </c>
      <c r="H40" s="10" t="s">
        <v>1211</v>
      </c>
      <c r="I40" s="10" t="s">
        <v>1255</v>
      </c>
      <c r="J40" s="10"/>
      <c r="K40" s="10">
        <v>4749</v>
      </c>
      <c r="L40" s="10">
        <v>68</v>
      </c>
      <c r="M40" s="10">
        <v>785.8</v>
      </c>
      <c r="N40" s="6">
        <v>45658.396249999998</v>
      </c>
      <c r="O40" s="6">
        <v>45658.396249999998</v>
      </c>
      <c r="P40" s="6">
        <v>45658.396249999998</v>
      </c>
      <c r="Q40" s="7" t="s">
        <v>1245</v>
      </c>
      <c r="R40" s="10" t="s">
        <v>1212</v>
      </c>
      <c r="S40" s="10">
        <v>0</v>
      </c>
      <c r="T40" s="10">
        <f t="shared" si="0"/>
        <v>53434.399999999994</v>
      </c>
      <c r="U40" s="10"/>
      <c r="V40" s="10"/>
      <c r="W40" s="10"/>
      <c r="X40" s="10"/>
      <c r="Y40" s="10"/>
      <c r="Z40" s="10"/>
      <c r="AA40" s="10"/>
      <c r="AB40" s="10"/>
    </row>
    <row r="41" spans="1:28" x14ac:dyDescent="0.25">
      <c r="A41">
        <v>1100381471</v>
      </c>
      <c r="B41" s="13">
        <v>912501015603</v>
      </c>
      <c r="C41" s="10">
        <v>1000000004139330</v>
      </c>
      <c r="D41" s="10">
        <v>513641</v>
      </c>
      <c r="E41" s="10" t="s">
        <v>1210</v>
      </c>
      <c r="F41" s="10" t="s">
        <v>1244</v>
      </c>
      <c r="G41" s="10" t="s">
        <v>1215</v>
      </c>
      <c r="H41" s="10" t="s">
        <v>1211</v>
      </c>
      <c r="I41" s="10" t="s">
        <v>1255</v>
      </c>
      <c r="J41" s="10"/>
      <c r="K41" s="10">
        <v>4749</v>
      </c>
      <c r="L41" s="10">
        <v>2</v>
      </c>
      <c r="M41" s="10">
        <v>785.8</v>
      </c>
      <c r="N41" s="6">
        <v>45658.396249999998</v>
      </c>
      <c r="O41" s="6">
        <v>45658.396249999998</v>
      </c>
      <c r="P41" s="6">
        <v>45658.396249999998</v>
      </c>
      <c r="Q41" s="7" t="s">
        <v>1245</v>
      </c>
      <c r="R41" s="10" t="s">
        <v>1212</v>
      </c>
      <c r="S41" s="10">
        <v>0</v>
      </c>
      <c r="T41" s="10">
        <f t="shared" si="0"/>
        <v>1571.6</v>
      </c>
      <c r="U41" s="10"/>
      <c r="V41" s="10"/>
      <c r="W41" s="10"/>
      <c r="X41" s="10"/>
      <c r="Y41" s="10"/>
      <c r="Z41" s="10"/>
      <c r="AA41" s="10"/>
      <c r="AB41" s="10"/>
    </row>
    <row r="42" spans="1:28" x14ac:dyDescent="0.25">
      <c r="A42">
        <v>1100381471</v>
      </c>
      <c r="B42" s="13">
        <v>912501015603</v>
      </c>
      <c r="C42" s="10">
        <v>1000000004139330</v>
      </c>
      <c r="D42" s="10">
        <v>513642</v>
      </c>
      <c r="E42" s="10" t="s">
        <v>1210</v>
      </c>
      <c r="F42" s="10" t="s">
        <v>1244</v>
      </c>
      <c r="G42" s="10" t="s">
        <v>1215</v>
      </c>
      <c r="H42" s="10" t="s">
        <v>1211</v>
      </c>
      <c r="I42" s="10" t="s">
        <v>1255</v>
      </c>
      <c r="J42" s="10"/>
      <c r="K42" s="10">
        <v>4749</v>
      </c>
      <c r="L42" s="10">
        <v>18</v>
      </c>
      <c r="M42" s="10">
        <v>785.85</v>
      </c>
      <c r="N42" s="6">
        <v>45658.396249999998</v>
      </c>
      <c r="O42" s="6">
        <v>45658.396249999998</v>
      </c>
      <c r="P42" s="18">
        <v>45658.396249999998</v>
      </c>
      <c r="Q42" s="7" t="s">
        <v>1245</v>
      </c>
      <c r="R42" s="10" t="s">
        <v>1212</v>
      </c>
      <c r="S42" s="10">
        <v>0</v>
      </c>
      <c r="T42" s="10">
        <f t="shared" si="0"/>
        <v>14145.300000000001</v>
      </c>
      <c r="U42" s="10"/>
      <c r="V42" s="10"/>
      <c r="W42" s="10"/>
      <c r="X42" s="10"/>
      <c r="Y42" s="10"/>
      <c r="Z42" s="10"/>
      <c r="AA42" s="10"/>
      <c r="AB42" s="10"/>
    </row>
    <row r="43" spans="1:28" x14ac:dyDescent="0.25">
      <c r="A43">
        <v>1100381471</v>
      </c>
      <c r="B43" s="13">
        <v>912501015603</v>
      </c>
      <c r="C43">
        <v>1000000004139330</v>
      </c>
      <c r="D43">
        <v>513643</v>
      </c>
      <c r="E43" t="s">
        <v>1210</v>
      </c>
      <c r="F43" t="s">
        <v>1244</v>
      </c>
      <c r="G43" t="s">
        <v>1215</v>
      </c>
      <c r="H43" t="s">
        <v>1211</v>
      </c>
      <c r="I43" t="s">
        <v>1255</v>
      </c>
      <c r="K43">
        <v>4749</v>
      </c>
      <c r="L43">
        <v>4</v>
      </c>
      <c r="M43">
        <v>785.85</v>
      </c>
      <c r="N43" s="6">
        <v>45658.396249999998</v>
      </c>
      <c r="O43" s="6">
        <v>45658.396249999998</v>
      </c>
      <c r="P43" s="18">
        <v>45658.396249999998</v>
      </c>
      <c r="Q43" s="7" t="s">
        <v>1245</v>
      </c>
      <c r="R43" t="s">
        <v>1212</v>
      </c>
      <c r="S43">
        <v>0</v>
      </c>
      <c r="T43" s="10">
        <f t="shared" si="0"/>
        <v>3143.4</v>
      </c>
      <c r="U43" s="10"/>
      <c r="V43" s="10"/>
      <c r="W43" s="10"/>
      <c r="X43" s="10"/>
      <c r="Y43" s="10"/>
      <c r="Z43" s="10"/>
      <c r="AA43" s="10"/>
      <c r="AB43" s="10"/>
    </row>
    <row r="44" spans="1:28" x14ac:dyDescent="0.25">
      <c r="A44">
        <v>1100381471</v>
      </c>
      <c r="B44" s="13">
        <v>912501015603</v>
      </c>
      <c r="C44">
        <v>1000000004139330</v>
      </c>
      <c r="D44">
        <v>513644</v>
      </c>
      <c r="E44" t="s">
        <v>1210</v>
      </c>
      <c r="F44" t="s">
        <v>1244</v>
      </c>
      <c r="G44" t="s">
        <v>1215</v>
      </c>
      <c r="H44" t="s">
        <v>1211</v>
      </c>
      <c r="I44" t="s">
        <v>1255</v>
      </c>
      <c r="K44">
        <v>4749</v>
      </c>
      <c r="L44">
        <v>11</v>
      </c>
      <c r="M44">
        <v>785.85</v>
      </c>
      <c r="N44" s="6">
        <v>45658.396249999998</v>
      </c>
      <c r="O44" s="6">
        <v>45658.396249999998</v>
      </c>
      <c r="P44" s="6">
        <v>45658.396249999998</v>
      </c>
      <c r="Q44" s="7" t="s">
        <v>1245</v>
      </c>
      <c r="R44" t="s">
        <v>1212</v>
      </c>
      <c r="S44">
        <v>0</v>
      </c>
      <c r="T44" s="10">
        <f t="shared" si="0"/>
        <v>8644.35</v>
      </c>
      <c r="U44" s="10"/>
      <c r="V44" s="10"/>
      <c r="W44" s="10"/>
      <c r="X44" s="10"/>
      <c r="Y44" s="10"/>
      <c r="Z44" s="10"/>
      <c r="AA44" s="10"/>
      <c r="AB44" s="10"/>
    </row>
    <row r="45" spans="1:28" x14ac:dyDescent="0.25">
      <c r="A45">
        <v>1100381471</v>
      </c>
      <c r="B45" s="17">
        <v>912501015603</v>
      </c>
      <c r="C45" s="11">
        <v>1000000004139330</v>
      </c>
      <c r="D45" s="11">
        <v>513645</v>
      </c>
      <c r="E45" s="11" t="s">
        <v>1210</v>
      </c>
      <c r="F45" s="11" t="s">
        <v>1244</v>
      </c>
      <c r="G45" s="11" t="s">
        <v>1215</v>
      </c>
      <c r="H45" s="11" t="s">
        <v>1211</v>
      </c>
      <c r="I45" s="11" t="s">
        <v>1255</v>
      </c>
      <c r="J45" s="11"/>
      <c r="K45" s="11">
        <v>4749</v>
      </c>
      <c r="L45" s="11">
        <v>38</v>
      </c>
      <c r="M45" s="11">
        <v>785.85</v>
      </c>
      <c r="N45" s="14">
        <v>45658.396249999998</v>
      </c>
      <c r="O45" s="14">
        <v>45658.396249999998</v>
      </c>
      <c r="P45" s="14">
        <v>45658.396249999998</v>
      </c>
      <c r="Q45" s="15" t="s">
        <v>1245</v>
      </c>
      <c r="R45" s="11" t="s">
        <v>1212</v>
      </c>
      <c r="S45" s="11">
        <v>0</v>
      </c>
      <c r="T45" s="11">
        <f t="shared" si="0"/>
        <v>29862.3</v>
      </c>
      <c r="U45" s="10"/>
      <c r="V45" s="10"/>
      <c r="W45" s="10"/>
      <c r="X45" s="10"/>
      <c r="Y45" s="10"/>
      <c r="Z45" s="10"/>
      <c r="AA45" s="10"/>
      <c r="AB45" s="10"/>
    </row>
    <row r="46" spans="1:28" x14ac:dyDescent="0.25">
      <c r="A46">
        <v>1100381471</v>
      </c>
      <c r="B46" s="17">
        <v>912501015603</v>
      </c>
      <c r="C46" s="11">
        <v>1000000004139330</v>
      </c>
      <c r="D46" s="11">
        <v>513646</v>
      </c>
      <c r="E46" s="11" t="s">
        <v>1210</v>
      </c>
      <c r="F46" s="11" t="s">
        <v>1244</v>
      </c>
      <c r="G46" s="11" t="s">
        <v>1215</v>
      </c>
      <c r="H46" s="11" t="s">
        <v>1211</v>
      </c>
      <c r="I46" s="11" t="s">
        <v>1255</v>
      </c>
      <c r="J46" s="11"/>
      <c r="K46" s="11">
        <v>4749</v>
      </c>
      <c r="L46" s="11">
        <v>4</v>
      </c>
      <c r="M46" s="11">
        <v>785.85</v>
      </c>
      <c r="N46" s="14">
        <v>45658.396249999998</v>
      </c>
      <c r="O46" s="14">
        <v>45658.396249999998</v>
      </c>
      <c r="P46" s="14">
        <v>45658.396249999998</v>
      </c>
      <c r="Q46" s="15" t="s">
        <v>1245</v>
      </c>
      <c r="R46" s="11" t="s">
        <v>1212</v>
      </c>
      <c r="S46" s="11">
        <v>0</v>
      </c>
      <c r="T46" s="11">
        <f t="shared" si="0"/>
        <v>3143.4</v>
      </c>
      <c r="U46" s="10"/>
      <c r="V46" s="10"/>
      <c r="W46" s="10"/>
      <c r="X46" s="10"/>
      <c r="Y46" s="10"/>
      <c r="Z46" s="10"/>
      <c r="AA46" s="10"/>
      <c r="AB46" s="10"/>
    </row>
    <row r="47" spans="1:28" x14ac:dyDescent="0.25">
      <c r="A47">
        <v>1100381471</v>
      </c>
      <c r="B47" s="17">
        <v>912501015603</v>
      </c>
      <c r="C47" s="11">
        <v>1000000004139330</v>
      </c>
      <c r="D47" s="11">
        <v>513647</v>
      </c>
      <c r="E47" s="11" t="s">
        <v>1210</v>
      </c>
      <c r="F47" s="11" t="s">
        <v>1244</v>
      </c>
      <c r="G47" s="11" t="s">
        <v>1215</v>
      </c>
      <c r="H47" s="11" t="s">
        <v>1211</v>
      </c>
      <c r="I47" s="11" t="s">
        <v>1255</v>
      </c>
      <c r="J47" s="11"/>
      <c r="K47" s="11">
        <v>4749</v>
      </c>
      <c r="L47" s="11">
        <v>11</v>
      </c>
      <c r="M47" s="11">
        <v>785.85</v>
      </c>
      <c r="N47" s="14">
        <v>45658.396249999998</v>
      </c>
      <c r="O47" s="14">
        <v>45658.396249999998</v>
      </c>
      <c r="P47" s="14">
        <v>45658.396249999998</v>
      </c>
      <c r="Q47" s="15" t="s">
        <v>1245</v>
      </c>
      <c r="R47" s="11" t="s">
        <v>1212</v>
      </c>
      <c r="S47" s="11">
        <v>0</v>
      </c>
      <c r="T47" s="11">
        <f t="shared" si="0"/>
        <v>8644.35</v>
      </c>
      <c r="U47" s="10"/>
      <c r="V47" s="10"/>
      <c r="W47" s="10"/>
      <c r="X47" s="10"/>
      <c r="Y47" s="10"/>
      <c r="Z47" s="10"/>
      <c r="AA47" s="10"/>
      <c r="AB47" s="10"/>
    </row>
    <row r="48" spans="1:28" x14ac:dyDescent="0.25">
      <c r="A48">
        <v>1100381471</v>
      </c>
      <c r="B48" s="17">
        <v>912501015603</v>
      </c>
      <c r="C48" s="11">
        <v>1000000004139330</v>
      </c>
      <c r="D48" s="11">
        <v>513648</v>
      </c>
      <c r="E48" s="11" t="s">
        <v>1210</v>
      </c>
      <c r="F48" s="11" t="s">
        <v>1244</v>
      </c>
      <c r="G48" s="11" t="s">
        <v>1215</v>
      </c>
      <c r="H48" s="11" t="s">
        <v>1211</v>
      </c>
      <c r="I48" s="11" t="s">
        <v>1255</v>
      </c>
      <c r="J48" s="11"/>
      <c r="K48" s="11">
        <v>4749</v>
      </c>
      <c r="L48" s="11">
        <v>4</v>
      </c>
      <c r="M48" s="11">
        <v>785.85</v>
      </c>
      <c r="N48" s="14">
        <v>45658.396249999998</v>
      </c>
      <c r="O48" s="14">
        <v>45658.396249999998</v>
      </c>
      <c r="P48" s="14">
        <v>45658.396249999998</v>
      </c>
      <c r="Q48" s="15" t="s">
        <v>1245</v>
      </c>
      <c r="R48" s="11" t="s">
        <v>1212</v>
      </c>
      <c r="S48" s="11">
        <v>0</v>
      </c>
      <c r="T48" s="11">
        <f t="shared" si="0"/>
        <v>3143.4</v>
      </c>
      <c r="U48" s="10"/>
      <c r="V48" s="10"/>
      <c r="W48" s="10"/>
      <c r="X48" s="10"/>
      <c r="Y48" s="10"/>
      <c r="Z48" s="10"/>
      <c r="AA48" s="10"/>
      <c r="AB48" s="10"/>
    </row>
    <row r="49" spans="1:28" x14ac:dyDescent="0.25">
      <c r="A49">
        <v>1100381471</v>
      </c>
      <c r="B49" s="13">
        <v>912501015603</v>
      </c>
      <c r="C49" s="10">
        <v>1000000004139330</v>
      </c>
      <c r="D49" s="10">
        <v>513649</v>
      </c>
      <c r="E49" s="10" t="s">
        <v>1210</v>
      </c>
      <c r="F49" s="10" t="s">
        <v>1244</v>
      </c>
      <c r="G49" s="10" t="s">
        <v>1215</v>
      </c>
      <c r="H49" s="10" t="s">
        <v>1211</v>
      </c>
      <c r="I49" s="10" t="s">
        <v>1255</v>
      </c>
      <c r="J49" s="10"/>
      <c r="K49" s="10">
        <v>4749</v>
      </c>
      <c r="L49" s="10">
        <v>2</v>
      </c>
      <c r="M49" s="10">
        <v>785.85</v>
      </c>
      <c r="N49" s="6">
        <v>45658.396249999998</v>
      </c>
      <c r="O49" s="6">
        <v>45658.396249999998</v>
      </c>
      <c r="P49" s="18">
        <v>45658.396249999998</v>
      </c>
      <c r="Q49" s="7" t="s">
        <v>1245</v>
      </c>
      <c r="R49" s="10" t="s">
        <v>1212</v>
      </c>
      <c r="S49" s="10">
        <v>0</v>
      </c>
      <c r="T49" s="10">
        <f t="shared" si="0"/>
        <v>1571.7</v>
      </c>
      <c r="U49" s="10"/>
      <c r="V49" s="10"/>
      <c r="W49" s="10"/>
      <c r="X49" s="10"/>
      <c r="Y49" s="10"/>
      <c r="Z49" s="10"/>
      <c r="AA49" s="10"/>
      <c r="AB49" s="10"/>
    </row>
    <row r="50" spans="1:28" x14ac:dyDescent="0.25">
      <c r="A50">
        <v>1100381471</v>
      </c>
      <c r="B50" s="13">
        <v>912501015603</v>
      </c>
      <c r="C50" s="10">
        <v>1000000004139330</v>
      </c>
      <c r="D50" s="10">
        <v>513650</v>
      </c>
      <c r="E50" s="10" t="s">
        <v>1210</v>
      </c>
      <c r="F50" s="10" t="s">
        <v>1244</v>
      </c>
      <c r="G50" s="10" t="s">
        <v>1215</v>
      </c>
      <c r="H50" s="10" t="s">
        <v>1211</v>
      </c>
      <c r="I50" s="10" t="s">
        <v>1255</v>
      </c>
      <c r="J50" s="10"/>
      <c r="K50" s="10">
        <v>4749</v>
      </c>
      <c r="L50" s="10">
        <v>14</v>
      </c>
      <c r="M50" s="10">
        <v>785.85</v>
      </c>
      <c r="N50" s="6">
        <v>45658.396249999998</v>
      </c>
      <c r="O50" s="6">
        <v>45658.396249999998</v>
      </c>
      <c r="P50" s="18">
        <v>45658.396249999998</v>
      </c>
      <c r="Q50" s="7" t="s">
        <v>1245</v>
      </c>
      <c r="R50" s="10" t="s">
        <v>1212</v>
      </c>
      <c r="S50" s="10">
        <v>0</v>
      </c>
      <c r="T50" s="10">
        <f t="shared" si="0"/>
        <v>11001.9</v>
      </c>
      <c r="U50" s="10"/>
      <c r="V50" s="10"/>
      <c r="W50" s="10"/>
      <c r="X50" s="10"/>
      <c r="Y50" s="10"/>
      <c r="Z50" s="10"/>
      <c r="AA50" s="10"/>
      <c r="AB50" s="10"/>
    </row>
    <row r="51" spans="1:28" x14ac:dyDescent="0.25">
      <c r="A51">
        <v>1100381471</v>
      </c>
      <c r="B51" s="13">
        <v>912501015603</v>
      </c>
      <c r="C51" s="10">
        <v>1000000004139330</v>
      </c>
      <c r="D51" s="10">
        <v>513651</v>
      </c>
      <c r="E51" s="10" t="s">
        <v>1210</v>
      </c>
      <c r="F51" s="10" t="s">
        <v>1244</v>
      </c>
      <c r="G51" s="10" t="s">
        <v>1215</v>
      </c>
      <c r="H51" s="10" t="s">
        <v>1211</v>
      </c>
      <c r="I51" s="10" t="s">
        <v>1255</v>
      </c>
      <c r="J51" s="10"/>
      <c r="K51" s="10">
        <v>4749</v>
      </c>
      <c r="L51" s="10">
        <v>1</v>
      </c>
      <c r="M51" s="10">
        <v>785.9</v>
      </c>
      <c r="N51" s="6">
        <v>45658.396249999998</v>
      </c>
      <c r="O51" s="6">
        <v>45658.396249999998</v>
      </c>
      <c r="P51" s="18">
        <v>45658.396249999998</v>
      </c>
      <c r="Q51" s="7" t="s">
        <v>1245</v>
      </c>
      <c r="R51" s="10" t="s">
        <v>1212</v>
      </c>
      <c r="S51" s="10">
        <v>0</v>
      </c>
      <c r="T51" s="10">
        <f t="shared" si="0"/>
        <v>785.9</v>
      </c>
      <c r="U51" s="10"/>
      <c r="V51" s="10"/>
      <c r="W51" s="10"/>
      <c r="X51" s="10"/>
      <c r="Y51" s="10"/>
      <c r="Z51" s="10"/>
      <c r="AA51" s="10"/>
      <c r="AB51" s="10"/>
    </row>
    <row r="52" spans="1:28" x14ac:dyDescent="0.25">
      <c r="A52">
        <v>1100381471</v>
      </c>
      <c r="B52" s="13">
        <v>912501015603</v>
      </c>
      <c r="C52">
        <v>1000000004139330</v>
      </c>
      <c r="D52">
        <v>513652</v>
      </c>
      <c r="E52" t="s">
        <v>1210</v>
      </c>
      <c r="F52" t="s">
        <v>1244</v>
      </c>
      <c r="G52" t="s">
        <v>1215</v>
      </c>
      <c r="H52" t="s">
        <v>1211</v>
      </c>
      <c r="I52" t="s">
        <v>1255</v>
      </c>
      <c r="K52">
        <v>4749</v>
      </c>
      <c r="L52">
        <v>1</v>
      </c>
      <c r="M52">
        <v>785.9</v>
      </c>
      <c r="N52" s="6">
        <v>45658.396249999998</v>
      </c>
      <c r="O52" s="6">
        <v>45658.396249999998</v>
      </c>
      <c r="P52" s="18">
        <v>45658.396249999998</v>
      </c>
      <c r="Q52" s="7" t="s">
        <v>1245</v>
      </c>
      <c r="R52" t="s">
        <v>1212</v>
      </c>
      <c r="S52">
        <v>0</v>
      </c>
      <c r="T52" s="10">
        <f t="shared" si="0"/>
        <v>785.9</v>
      </c>
      <c r="U52" s="10"/>
      <c r="V52" s="10"/>
      <c r="W52" s="10"/>
      <c r="X52" s="10"/>
      <c r="Y52" s="10"/>
      <c r="Z52" s="10"/>
      <c r="AA52" s="10"/>
      <c r="AB52" s="10"/>
    </row>
    <row r="53" spans="1:28" x14ac:dyDescent="0.25">
      <c r="A53">
        <v>1100381471</v>
      </c>
      <c r="B53" s="13">
        <v>912501015603</v>
      </c>
      <c r="C53">
        <v>1000000004139330</v>
      </c>
      <c r="D53">
        <v>513653</v>
      </c>
      <c r="E53" t="s">
        <v>1210</v>
      </c>
      <c r="F53" t="s">
        <v>1244</v>
      </c>
      <c r="G53" t="s">
        <v>1215</v>
      </c>
      <c r="H53" t="s">
        <v>1211</v>
      </c>
      <c r="I53" t="s">
        <v>1255</v>
      </c>
      <c r="K53">
        <v>4749</v>
      </c>
      <c r="L53">
        <v>63</v>
      </c>
      <c r="M53">
        <v>785.9</v>
      </c>
      <c r="N53" s="6">
        <v>45658.396249999998</v>
      </c>
      <c r="O53" s="6">
        <v>45658.396249999998</v>
      </c>
      <c r="P53" s="18">
        <v>45658.396249999998</v>
      </c>
      <c r="Q53" s="7" t="s">
        <v>1245</v>
      </c>
      <c r="R53" t="s">
        <v>1212</v>
      </c>
      <c r="S53">
        <v>0</v>
      </c>
      <c r="T53" s="10">
        <f t="shared" si="0"/>
        <v>49511.7</v>
      </c>
      <c r="U53" s="10"/>
      <c r="V53" s="10"/>
      <c r="W53" s="10"/>
      <c r="X53" s="10"/>
      <c r="Y53" s="10"/>
      <c r="Z53" s="10"/>
      <c r="AA53" s="10"/>
      <c r="AB53" s="10"/>
    </row>
    <row r="54" spans="1:28" x14ac:dyDescent="0.25">
      <c r="A54">
        <v>1100381471</v>
      </c>
      <c r="B54" s="13">
        <v>912501015603</v>
      </c>
      <c r="C54">
        <v>1000000004139330</v>
      </c>
      <c r="D54">
        <v>513654</v>
      </c>
      <c r="E54" t="s">
        <v>1210</v>
      </c>
      <c r="F54" t="s">
        <v>1244</v>
      </c>
      <c r="G54" t="s">
        <v>1215</v>
      </c>
      <c r="H54" t="s">
        <v>1211</v>
      </c>
      <c r="I54" t="s">
        <v>1255</v>
      </c>
      <c r="K54">
        <v>4749</v>
      </c>
      <c r="L54">
        <v>1</v>
      </c>
      <c r="M54">
        <v>785.9</v>
      </c>
      <c r="N54" s="6">
        <v>45658.396249999998</v>
      </c>
      <c r="O54" s="6">
        <v>45658.396249999998</v>
      </c>
      <c r="P54" s="18">
        <v>45658.396249999998</v>
      </c>
      <c r="Q54" s="7" t="s">
        <v>1245</v>
      </c>
      <c r="R54" t="s">
        <v>1212</v>
      </c>
      <c r="S54">
        <v>0</v>
      </c>
      <c r="T54" s="10">
        <f t="shared" si="0"/>
        <v>785.9</v>
      </c>
      <c r="U54" s="10"/>
      <c r="V54" s="10"/>
      <c r="W54" s="10"/>
      <c r="X54" s="10"/>
      <c r="Y54" s="10"/>
      <c r="Z54" s="10"/>
      <c r="AA54" s="10"/>
      <c r="AB54" s="10"/>
    </row>
    <row r="55" spans="1:28" x14ac:dyDescent="0.25">
      <c r="A55">
        <v>1100381471</v>
      </c>
      <c r="B55" s="13">
        <v>912501015603</v>
      </c>
      <c r="C55" s="10">
        <v>1000000004139330</v>
      </c>
      <c r="D55" s="10">
        <v>513655</v>
      </c>
      <c r="E55" s="10" t="s">
        <v>1210</v>
      </c>
      <c r="F55" s="10" t="s">
        <v>1244</v>
      </c>
      <c r="G55" s="10" t="s">
        <v>1215</v>
      </c>
      <c r="H55" s="10" t="s">
        <v>1211</v>
      </c>
      <c r="I55" s="10" t="s">
        <v>1255</v>
      </c>
      <c r="J55" s="10"/>
      <c r="K55" s="10">
        <v>4749</v>
      </c>
      <c r="L55" s="10">
        <v>9</v>
      </c>
      <c r="M55" s="10">
        <v>785.9</v>
      </c>
      <c r="N55" s="6">
        <v>45658.396249999998</v>
      </c>
      <c r="O55" s="6">
        <v>45658.396249999998</v>
      </c>
      <c r="P55" s="18">
        <v>45658.396249999998</v>
      </c>
      <c r="Q55" s="7" t="s">
        <v>1245</v>
      </c>
      <c r="R55" s="10" t="s">
        <v>1212</v>
      </c>
      <c r="S55" s="10">
        <v>0</v>
      </c>
      <c r="T55" s="10">
        <f t="shared" si="0"/>
        <v>7073.0999999999995</v>
      </c>
      <c r="U55" s="10"/>
      <c r="V55" s="10"/>
      <c r="W55" s="10"/>
      <c r="X55" s="10"/>
      <c r="Y55" s="10"/>
      <c r="Z55" s="10"/>
      <c r="AA55" s="10"/>
      <c r="AB55" s="10"/>
    </row>
    <row r="56" spans="1:28" x14ac:dyDescent="0.25">
      <c r="A56">
        <v>1100381471</v>
      </c>
      <c r="B56" s="13">
        <v>912501015603</v>
      </c>
      <c r="C56" s="10">
        <v>1000000004139330</v>
      </c>
      <c r="D56" s="10">
        <v>513656</v>
      </c>
      <c r="E56" s="10" t="s">
        <v>1210</v>
      </c>
      <c r="F56" s="10" t="s">
        <v>1244</v>
      </c>
      <c r="G56" s="10" t="s">
        <v>1215</v>
      </c>
      <c r="H56" s="10" t="s">
        <v>1211</v>
      </c>
      <c r="I56" s="10" t="s">
        <v>1255</v>
      </c>
      <c r="J56" s="10"/>
      <c r="K56" s="10">
        <v>4749</v>
      </c>
      <c r="L56" s="10">
        <v>1</v>
      </c>
      <c r="M56" s="10">
        <v>785.9</v>
      </c>
      <c r="N56" s="6">
        <v>45658.396249999998</v>
      </c>
      <c r="O56" s="6">
        <v>45658.396249999998</v>
      </c>
      <c r="P56" s="18">
        <v>45658.396249999998</v>
      </c>
      <c r="Q56" s="7" t="s">
        <v>1245</v>
      </c>
      <c r="R56" s="10" t="s">
        <v>1212</v>
      </c>
      <c r="S56" s="10">
        <v>0</v>
      </c>
      <c r="T56" s="10">
        <f t="shared" si="0"/>
        <v>785.9</v>
      </c>
      <c r="U56" s="10"/>
      <c r="V56" s="10"/>
      <c r="W56" s="10"/>
      <c r="X56" s="10"/>
      <c r="Y56" s="10"/>
      <c r="Z56" s="10"/>
      <c r="AA56" s="10"/>
      <c r="AB56" s="10"/>
    </row>
    <row r="57" spans="1:28" x14ac:dyDescent="0.25">
      <c r="A57">
        <v>1100381471</v>
      </c>
      <c r="B57" s="13">
        <v>912501015603</v>
      </c>
      <c r="C57" s="10">
        <v>1000000004139330</v>
      </c>
      <c r="D57" s="10">
        <v>513657</v>
      </c>
      <c r="E57" s="10" t="s">
        <v>1210</v>
      </c>
      <c r="F57" s="10" t="s">
        <v>1244</v>
      </c>
      <c r="G57" s="10" t="s">
        <v>1215</v>
      </c>
      <c r="H57" s="10" t="s">
        <v>1211</v>
      </c>
      <c r="I57" s="10" t="s">
        <v>1255</v>
      </c>
      <c r="J57" s="10"/>
      <c r="K57" s="10">
        <v>4749</v>
      </c>
      <c r="L57" s="10">
        <v>1</v>
      </c>
      <c r="M57" s="10">
        <v>785.9</v>
      </c>
      <c r="N57" s="6">
        <v>45658.396249999998</v>
      </c>
      <c r="O57" s="6">
        <v>45658.396261574075</v>
      </c>
      <c r="P57" s="18">
        <v>45658.396261574075</v>
      </c>
      <c r="Q57" s="7" t="s">
        <v>1245</v>
      </c>
      <c r="R57" s="10" t="s">
        <v>1212</v>
      </c>
      <c r="S57" s="10">
        <v>0</v>
      </c>
      <c r="T57" s="10">
        <f t="shared" si="0"/>
        <v>785.9</v>
      </c>
      <c r="U57" s="10"/>
      <c r="V57" s="10"/>
      <c r="W57" s="10"/>
      <c r="X57" s="10"/>
      <c r="Y57" s="10"/>
      <c r="Z57" s="10"/>
      <c r="AA57" s="10"/>
      <c r="AB57" s="10"/>
    </row>
    <row r="58" spans="1:28" x14ac:dyDescent="0.25">
      <c r="A58">
        <v>1100381471</v>
      </c>
      <c r="B58" s="13">
        <v>912501015603</v>
      </c>
      <c r="C58" s="10">
        <v>1000000004139330</v>
      </c>
      <c r="D58" s="10">
        <v>513658</v>
      </c>
      <c r="E58" s="10" t="s">
        <v>1210</v>
      </c>
      <c r="F58" s="10" t="s">
        <v>1244</v>
      </c>
      <c r="G58" s="10" t="s">
        <v>1215</v>
      </c>
      <c r="H58" s="10" t="s">
        <v>1211</v>
      </c>
      <c r="I58" s="10" t="s">
        <v>1255</v>
      </c>
      <c r="J58" s="10"/>
      <c r="K58" s="10">
        <v>4749</v>
      </c>
      <c r="L58" s="10">
        <v>9</v>
      </c>
      <c r="M58" s="10">
        <v>785.9</v>
      </c>
      <c r="N58" s="6">
        <v>45658.396249999998</v>
      </c>
      <c r="O58" s="6">
        <v>45658.396261574075</v>
      </c>
      <c r="P58" s="18">
        <v>45658.396261574075</v>
      </c>
      <c r="Q58" s="7" t="s">
        <v>1245</v>
      </c>
      <c r="R58" s="10" t="s">
        <v>1212</v>
      </c>
      <c r="S58" s="10">
        <v>0</v>
      </c>
      <c r="T58" s="10">
        <f t="shared" si="0"/>
        <v>7073.0999999999995</v>
      </c>
      <c r="U58" s="10"/>
      <c r="V58" s="10"/>
      <c r="W58" s="10"/>
      <c r="X58" s="10"/>
      <c r="Y58" s="10"/>
      <c r="Z58" s="10"/>
      <c r="AA58" s="10"/>
      <c r="AB58" s="10"/>
    </row>
    <row r="59" spans="1:28" x14ac:dyDescent="0.25">
      <c r="A59">
        <v>1100381471</v>
      </c>
      <c r="B59" s="13">
        <v>912501015603</v>
      </c>
      <c r="C59" s="10">
        <v>1000000004139330</v>
      </c>
      <c r="D59" s="10">
        <v>513659</v>
      </c>
      <c r="E59" s="10" t="s">
        <v>1210</v>
      </c>
      <c r="F59" s="10" t="s">
        <v>1244</v>
      </c>
      <c r="G59" s="10" t="s">
        <v>1215</v>
      </c>
      <c r="H59" s="10" t="s">
        <v>1211</v>
      </c>
      <c r="I59" s="10" t="s">
        <v>1255</v>
      </c>
      <c r="J59" s="10"/>
      <c r="K59" s="10">
        <v>4749</v>
      </c>
      <c r="L59" s="10">
        <v>1</v>
      </c>
      <c r="M59" s="10">
        <v>785.9</v>
      </c>
      <c r="N59" s="6">
        <v>45658.396249999998</v>
      </c>
      <c r="O59" s="6">
        <v>45658.396261574075</v>
      </c>
      <c r="P59" s="18">
        <v>45658.396261574075</v>
      </c>
      <c r="Q59" s="7" t="s">
        <v>1245</v>
      </c>
      <c r="R59" s="10" t="s">
        <v>1212</v>
      </c>
      <c r="S59" s="10">
        <v>0</v>
      </c>
      <c r="T59" s="10">
        <f t="shared" si="0"/>
        <v>785.9</v>
      </c>
      <c r="U59" s="10"/>
      <c r="V59" s="10"/>
      <c r="W59" s="10"/>
      <c r="X59" s="10"/>
      <c r="Y59" s="10"/>
      <c r="Z59" s="10"/>
      <c r="AA59" s="10"/>
      <c r="AB59" s="10"/>
    </row>
    <row r="60" spans="1:28" x14ac:dyDescent="0.25">
      <c r="A60">
        <v>1100381471</v>
      </c>
      <c r="B60" s="13">
        <v>912501015603</v>
      </c>
      <c r="C60" s="10">
        <v>1000000004139330</v>
      </c>
      <c r="D60" s="10">
        <v>513660</v>
      </c>
      <c r="E60" s="10" t="s">
        <v>1210</v>
      </c>
      <c r="F60" s="10" t="s">
        <v>1244</v>
      </c>
      <c r="G60" s="10" t="s">
        <v>1215</v>
      </c>
      <c r="H60" s="10" t="s">
        <v>1211</v>
      </c>
      <c r="I60" s="10" t="s">
        <v>1255</v>
      </c>
      <c r="J60" s="10"/>
      <c r="K60" s="10">
        <v>4749</v>
      </c>
      <c r="L60" s="10">
        <v>1</v>
      </c>
      <c r="M60" s="10">
        <v>785.9</v>
      </c>
      <c r="N60" s="6">
        <v>45658.396249999998</v>
      </c>
      <c r="O60" s="6">
        <v>45658.396261574075</v>
      </c>
      <c r="P60" s="18">
        <v>45658.396261574075</v>
      </c>
      <c r="Q60" s="7" t="s">
        <v>1245</v>
      </c>
      <c r="R60" s="10" t="s">
        <v>1212</v>
      </c>
      <c r="S60" s="10">
        <v>0</v>
      </c>
      <c r="T60" s="10">
        <f t="shared" si="0"/>
        <v>785.9</v>
      </c>
      <c r="U60" s="10"/>
      <c r="V60" s="10"/>
      <c r="W60" s="10"/>
      <c r="X60" s="10"/>
      <c r="Y60" s="10"/>
      <c r="Z60" s="10"/>
      <c r="AA60" s="10"/>
      <c r="AB60" s="10"/>
    </row>
    <row r="61" spans="1:28" x14ac:dyDescent="0.25">
      <c r="A61">
        <v>1100381471</v>
      </c>
      <c r="B61" s="17">
        <v>912501015603</v>
      </c>
      <c r="C61" s="11">
        <v>1000000004139330</v>
      </c>
      <c r="D61" s="11">
        <v>513661</v>
      </c>
      <c r="E61" s="11" t="s">
        <v>1210</v>
      </c>
      <c r="F61" s="11" t="s">
        <v>1244</v>
      </c>
      <c r="G61" s="11" t="s">
        <v>1215</v>
      </c>
      <c r="H61" s="11" t="s">
        <v>1211</v>
      </c>
      <c r="I61" s="11" t="s">
        <v>1255</v>
      </c>
      <c r="J61" s="11"/>
      <c r="K61" s="11">
        <v>4749</v>
      </c>
      <c r="L61" s="11">
        <v>9</v>
      </c>
      <c r="M61" s="11">
        <v>785.9</v>
      </c>
      <c r="N61" s="14">
        <v>45658.396249999998</v>
      </c>
      <c r="O61" s="14">
        <v>45658.396261574075</v>
      </c>
      <c r="P61" s="14">
        <v>45658.396261574075</v>
      </c>
      <c r="Q61" s="15" t="s">
        <v>1245</v>
      </c>
      <c r="R61" s="11" t="s">
        <v>1212</v>
      </c>
      <c r="S61" s="11">
        <v>0</v>
      </c>
      <c r="T61" s="11">
        <f t="shared" si="0"/>
        <v>7073.0999999999995</v>
      </c>
      <c r="U61" s="10"/>
      <c r="V61" s="10"/>
      <c r="W61" s="10"/>
      <c r="X61" s="10"/>
      <c r="Y61" s="10"/>
      <c r="Z61" s="10"/>
      <c r="AA61" s="10"/>
      <c r="AB61" s="10"/>
    </row>
    <row r="62" spans="1:28" x14ac:dyDescent="0.25">
      <c r="A62">
        <v>1100381471</v>
      </c>
      <c r="B62" s="17">
        <v>912501015603</v>
      </c>
      <c r="C62" s="11">
        <v>1000000004139330</v>
      </c>
      <c r="D62" s="11">
        <v>513662</v>
      </c>
      <c r="E62" s="11" t="s">
        <v>1210</v>
      </c>
      <c r="F62" s="11" t="s">
        <v>1244</v>
      </c>
      <c r="G62" s="11" t="s">
        <v>1215</v>
      </c>
      <c r="H62" s="11" t="s">
        <v>1211</v>
      </c>
      <c r="I62" s="11" t="s">
        <v>1255</v>
      </c>
      <c r="J62" s="11"/>
      <c r="K62" s="11">
        <v>4749</v>
      </c>
      <c r="L62" s="11">
        <v>1</v>
      </c>
      <c r="M62" s="11">
        <v>785.9</v>
      </c>
      <c r="N62" s="14">
        <v>45658.396249999998</v>
      </c>
      <c r="O62" s="14">
        <v>45658.396261574075</v>
      </c>
      <c r="P62" s="14">
        <v>45658.396261574075</v>
      </c>
      <c r="Q62" s="15" t="s">
        <v>1245</v>
      </c>
      <c r="R62" s="11" t="s">
        <v>1212</v>
      </c>
      <c r="S62" s="11">
        <v>0</v>
      </c>
      <c r="T62" s="11">
        <f t="shared" si="0"/>
        <v>785.9</v>
      </c>
      <c r="U62" s="10"/>
      <c r="V62" s="10"/>
      <c r="W62" s="10"/>
      <c r="X62" s="10"/>
      <c r="Y62" s="10"/>
      <c r="Z62" s="10"/>
      <c r="AA62" s="10"/>
      <c r="AB62" s="10"/>
    </row>
    <row r="63" spans="1:28" x14ac:dyDescent="0.25">
      <c r="A63">
        <v>1100381471</v>
      </c>
      <c r="B63" s="13">
        <v>912501015603</v>
      </c>
      <c r="C63" s="10">
        <v>1000000004139330</v>
      </c>
      <c r="D63" s="10">
        <v>513663</v>
      </c>
      <c r="E63" s="10" t="s">
        <v>1210</v>
      </c>
      <c r="F63" s="10" t="s">
        <v>1244</v>
      </c>
      <c r="G63" s="10" t="s">
        <v>1215</v>
      </c>
      <c r="H63" s="10" t="s">
        <v>1211</v>
      </c>
      <c r="I63" s="10" t="s">
        <v>1255</v>
      </c>
      <c r="J63" s="10"/>
      <c r="K63" s="10">
        <v>4749</v>
      </c>
      <c r="L63" s="10">
        <v>9</v>
      </c>
      <c r="M63" s="10">
        <v>785.9</v>
      </c>
      <c r="N63" s="6">
        <v>45658.396249999998</v>
      </c>
      <c r="O63" s="6">
        <v>45658.396261574075</v>
      </c>
      <c r="P63" s="18">
        <v>45658.396261574075</v>
      </c>
      <c r="Q63" s="7" t="s">
        <v>1245</v>
      </c>
      <c r="R63" s="10" t="s">
        <v>1212</v>
      </c>
      <c r="S63" s="10">
        <v>0</v>
      </c>
      <c r="T63" s="10">
        <f t="shared" si="0"/>
        <v>7073.0999999999995</v>
      </c>
      <c r="U63" s="10"/>
      <c r="V63" s="10"/>
      <c r="W63" s="10"/>
      <c r="X63" s="10"/>
      <c r="Y63" s="10"/>
      <c r="Z63" s="10"/>
      <c r="AA63" s="10"/>
      <c r="AB63" s="10"/>
    </row>
    <row r="64" spans="1:28" x14ac:dyDescent="0.25">
      <c r="A64">
        <v>1100381471</v>
      </c>
      <c r="B64" s="13">
        <v>912501015603</v>
      </c>
      <c r="C64" s="10">
        <v>1000000004139330</v>
      </c>
      <c r="D64" s="10">
        <v>513664</v>
      </c>
      <c r="E64" s="10" t="s">
        <v>1210</v>
      </c>
      <c r="F64" s="10" t="s">
        <v>1244</v>
      </c>
      <c r="G64" s="10" t="s">
        <v>1215</v>
      </c>
      <c r="H64" s="10" t="s">
        <v>1211</v>
      </c>
      <c r="I64" s="10" t="s">
        <v>1255</v>
      </c>
      <c r="J64" s="10"/>
      <c r="K64" s="10">
        <v>4749</v>
      </c>
      <c r="L64" s="10">
        <v>1</v>
      </c>
      <c r="M64" s="10">
        <v>785.9</v>
      </c>
      <c r="N64" s="6">
        <v>45658.396249999998</v>
      </c>
      <c r="O64" s="6">
        <v>45658.396261574075</v>
      </c>
      <c r="P64" s="18">
        <v>45658.396261574075</v>
      </c>
      <c r="Q64" s="7" t="s">
        <v>1245</v>
      </c>
      <c r="R64" s="10" t="s">
        <v>1212</v>
      </c>
      <c r="S64" s="10">
        <v>0</v>
      </c>
      <c r="T64" s="10">
        <f t="shared" si="0"/>
        <v>785.9</v>
      </c>
      <c r="U64" s="10"/>
      <c r="V64" s="10"/>
      <c r="W64" s="10"/>
      <c r="X64" s="10"/>
      <c r="Y64" s="10"/>
      <c r="Z64" s="10"/>
      <c r="AA64" s="10"/>
      <c r="AB64" s="10"/>
    </row>
    <row r="65" spans="1:28" x14ac:dyDescent="0.25">
      <c r="A65">
        <v>1100381471</v>
      </c>
      <c r="B65" s="13">
        <v>912501015603</v>
      </c>
      <c r="C65" s="10">
        <v>1000000004139330</v>
      </c>
      <c r="D65" s="10">
        <v>513665</v>
      </c>
      <c r="E65" s="10" t="s">
        <v>1210</v>
      </c>
      <c r="F65" s="10" t="s">
        <v>1244</v>
      </c>
      <c r="G65" s="10" t="s">
        <v>1215</v>
      </c>
      <c r="H65" s="10" t="s">
        <v>1211</v>
      </c>
      <c r="I65" s="10" t="s">
        <v>1255</v>
      </c>
      <c r="J65" s="10"/>
      <c r="K65" s="10">
        <v>4749</v>
      </c>
      <c r="L65" s="10">
        <v>9</v>
      </c>
      <c r="M65" s="10">
        <v>785.9</v>
      </c>
      <c r="N65" s="6">
        <v>45658.396249999998</v>
      </c>
      <c r="O65" s="6">
        <v>45658.396261574075</v>
      </c>
      <c r="P65" s="18">
        <v>45658.396261574075</v>
      </c>
      <c r="Q65" s="7" t="s">
        <v>1245</v>
      </c>
      <c r="R65" s="10" t="s">
        <v>1212</v>
      </c>
      <c r="S65" s="10">
        <v>0</v>
      </c>
      <c r="T65" s="10">
        <f t="shared" si="0"/>
        <v>7073.0999999999995</v>
      </c>
      <c r="U65" s="10"/>
      <c r="V65" s="10"/>
      <c r="W65" s="10"/>
      <c r="X65" s="10"/>
      <c r="Y65" s="10"/>
      <c r="Z65" s="10"/>
      <c r="AA65" s="10"/>
      <c r="AB65" s="10"/>
    </row>
    <row r="66" spans="1:28" x14ac:dyDescent="0.25">
      <c r="A66">
        <v>1100381471</v>
      </c>
      <c r="B66" s="13">
        <v>912501015603</v>
      </c>
      <c r="C66" s="10">
        <v>1000000004139330</v>
      </c>
      <c r="D66" s="10">
        <v>513666</v>
      </c>
      <c r="E66" s="10" t="s">
        <v>1210</v>
      </c>
      <c r="F66" s="10" t="s">
        <v>1244</v>
      </c>
      <c r="G66" s="10" t="s">
        <v>1215</v>
      </c>
      <c r="H66" s="10" t="s">
        <v>1211</v>
      </c>
      <c r="I66" s="10" t="s">
        <v>1255</v>
      </c>
      <c r="J66" s="10"/>
      <c r="K66" s="10">
        <v>4749</v>
      </c>
      <c r="L66" s="10">
        <v>1</v>
      </c>
      <c r="M66" s="10">
        <v>785.9</v>
      </c>
      <c r="N66" s="6">
        <v>45658.396249999998</v>
      </c>
      <c r="O66" s="6">
        <v>45658.396261574075</v>
      </c>
      <c r="P66" s="6">
        <v>45658.396261574075</v>
      </c>
      <c r="Q66" s="7" t="s">
        <v>1245</v>
      </c>
      <c r="R66" s="10" t="s">
        <v>1212</v>
      </c>
      <c r="S66" s="10">
        <v>0</v>
      </c>
      <c r="T66" s="10">
        <f t="shared" ref="T66:T129" si="1">IF(A66&lt;&gt;"",L66*M66,"")</f>
        <v>785.9</v>
      </c>
      <c r="U66" s="10"/>
      <c r="V66" s="10"/>
      <c r="W66" s="10"/>
      <c r="X66" s="10"/>
      <c r="Y66" s="10"/>
      <c r="Z66" s="10"/>
      <c r="AA66" s="10"/>
      <c r="AB66" s="10"/>
    </row>
    <row r="67" spans="1:28" x14ac:dyDescent="0.25">
      <c r="A67">
        <v>1100381471</v>
      </c>
      <c r="B67" s="13">
        <v>912501015603</v>
      </c>
      <c r="C67" s="10">
        <v>1000000004139330</v>
      </c>
      <c r="D67" s="10">
        <v>513667</v>
      </c>
      <c r="E67" s="10" t="s">
        <v>1210</v>
      </c>
      <c r="F67" s="10" t="s">
        <v>1244</v>
      </c>
      <c r="G67" s="10" t="s">
        <v>1215</v>
      </c>
      <c r="H67" s="10" t="s">
        <v>1211</v>
      </c>
      <c r="I67" s="10" t="s">
        <v>1255</v>
      </c>
      <c r="J67" s="10"/>
      <c r="K67" s="10">
        <v>4749</v>
      </c>
      <c r="L67" s="10">
        <v>42</v>
      </c>
      <c r="M67" s="10">
        <v>785.9</v>
      </c>
      <c r="N67" s="6">
        <v>45658.396249999998</v>
      </c>
      <c r="O67" s="6">
        <v>45658.396261574075</v>
      </c>
      <c r="P67" s="18">
        <v>45658.396261574075</v>
      </c>
      <c r="Q67" s="7" t="s">
        <v>1245</v>
      </c>
      <c r="R67" s="10" t="s">
        <v>1212</v>
      </c>
      <c r="S67" s="10">
        <v>0</v>
      </c>
      <c r="T67" s="10">
        <f t="shared" si="1"/>
        <v>33007.799999999996</v>
      </c>
      <c r="U67" s="10"/>
      <c r="V67" s="10"/>
      <c r="W67" s="10"/>
      <c r="X67" s="10"/>
      <c r="Y67" s="10"/>
      <c r="Z67" s="10"/>
      <c r="AA67" s="10"/>
      <c r="AB67" s="10"/>
    </row>
    <row r="68" spans="1:28" x14ac:dyDescent="0.25">
      <c r="A68">
        <v>1100381471</v>
      </c>
      <c r="B68" s="13">
        <v>912501015603</v>
      </c>
      <c r="C68" s="10">
        <v>1000000004139330</v>
      </c>
      <c r="D68" s="10">
        <v>513668</v>
      </c>
      <c r="E68" s="10" t="s">
        <v>1210</v>
      </c>
      <c r="F68" s="10" t="s">
        <v>1244</v>
      </c>
      <c r="G68" s="10" t="s">
        <v>1215</v>
      </c>
      <c r="H68" s="10" t="s">
        <v>1211</v>
      </c>
      <c r="I68" s="10" t="s">
        <v>1255</v>
      </c>
      <c r="J68" s="10"/>
      <c r="K68" s="10">
        <v>4749</v>
      </c>
      <c r="L68" s="10">
        <v>26</v>
      </c>
      <c r="M68" s="10">
        <v>785.95</v>
      </c>
      <c r="N68" s="6">
        <v>45658.396249999998</v>
      </c>
      <c r="O68" s="6">
        <v>45658.396261574075</v>
      </c>
      <c r="P68" s="18">
        <v>45658.396261574075</v>
      </c>
      <c r="Q68" s="7" t="s">
        <v>1245</v>
      </c>
      <c r="R68" s="10" t="s">
        <v>1212</v>
      </c>
      <c r="S68" s="10">
        <v>0</v>
      </c>
      <c r="T68" s="10">
        <f t="shared" si="1"/>
        <v>20434.7</v>
      </c>
      <c r="U68" s="10"/>
      <c r="V68" s="10"/>
      <c r="W68" s="10"/>
      <c r="X68" s="10"/>
      <c r="Y68" s="10"/>
      <c r="Z68" s="10"/>
      <c r="AA68" s="10"/>
      <c r="AB68" s="10"/>
    </row>
    <row r="69" spans="1:28" x14ac:dyDescent="0.25">
      <c r="A69">
        <v>1100381471</v>
      </c>
      <c r="B69" s="13">
        <v>912501015603</v>
      </c>
      <c r="C69" s="10">
        <v>1000000004139330</v>
      </c>
      <c r="D69" s="10">
        <v>513669</v>
      </c>
      <c r="E69" s="10" t="s">
        <v>1210</v>
      </c>
      <c r="F69" s="10" t="s">
        <v>1244</v>
      </c>
      <c r="G69" s="10" t="s">
        <v>1215</v>
      </c>
      <c r="H69" s="10" t="s">
        <v>1211</v>
      </c>
      <c r="I69" s="10" t="s">
        <v>1255</v>
      </c>
      <c r="J69" s="10"/>
      <c r="K69" s="10">
        <v>4749</v>
      </c>
      <c r="L69" s="10">
        <v>15</v>
      </c>
      <c r="M69" s="10">
        <v>785.95</v>
      </c>
      <c r="N69" s="6">
        <v>45658.396249999998</v>
      </c>
      <c r="O69" s="6">
        <v>45658.396261574075</v>
      </c>
      <c r="P69" s="18">
        <v>45658.396261574075</v>
      </c>
      <c r="Q69" s="7" t="s">
        <v>1245</v>
      </c>
      <c r="R69" s="10" t="s">
        <v>1212</v>
      </c>
      <c r="S69" s="10">
        <v>0</v>
      </c>
      <c r="T69" s="10">
        <f t="shared" si="1"/>
        <v>11789.25</v>
      </c>
      <c r="U69" s="10"/>
      <c r="V69" s="10"/>
      <c r="W69" s="10"/>
      <c r="X69" s="10"/>
      <c r="Y69" s="10"/>
      <c r="Z69" s="10"/>
      <c r="AA69" s="10"/>
      <c r="AB69" s="10"/>
    </row>
    <row r="70" spans="1:28" x14ac:dyDescent="0.25">
      <c r="A70">
        <v>1100381471</v>
      </c>
      <c r="B70" s="13">
        <v>912501015603</v>
      </c>
      <c r="C70" s="10">
        <v>1000000004139330</v>
      </c>
      <c r="D70" s="10">
        <v>513670</v>
      </c>
      <c r="E70" s="10" t="s">
        <v>1210</v>
      </c>
      <c r="F70" s="10" t="s">
        <v>1244</v>
      </c>
      <c r="G70" s="10" t="s">
        <v>1215</v>
      </c>
      <c r="H70" s="10" t="s">
        <v>1211</v>
      </c>
      <c r="I70" s="10" t="s">
        <v>1255</v>
      </c>
      <c r="J70" s="10"/>
      <c r="K70" s="10">
        <v>4749</v>
      </c>
      <c r="L70" s="10">
        <v>2</v>
      </c>
      <c r="M70" s="10">
        <v>785.95</v>
      </c>
      <c r="N70" s="6">
        <v>45658.396249999998</v>
      </c>
      <c r="O70" s="6">
        <v>45658.396261574075</v>
      </c>
      <c r="P70" s="6">
        <v>45658.396261574075</v>
      </c>
      <c r="Q70" s="7" t="s">
        <v>1245</v>
      </c>
      <c r="R70" s="10" t="s">
        <v>1212</v>
      </c>
      <c r="S70" s="10">
        <v>0</v>
      </c>
      <c r="T70" s="10">
        <f t="shared" si="1"/>
        <v>1571.9</v>
      </c>
      <c r="U70" s="10"/>
      <c r="V70" s="10"/>
      <c r="W70" s="10"/>
      <c r="X70" s="10"/>
      <c r="Y70" s="10"/>
      <c r="Z70" s="10"/>
      <c r="AA70" s="10"/>
      <c r="AB70" s="10"/>
    </row>
    <row r="71" spans="1:28" x14ac:dyDescent="0.25">
      <c r="A71">
        <v>1100381471</v>
      </c>
      <c r="B71" s="13">
        <v>912501015603</v>
      </c>
      <c r="C71" s="10">
        <v>1000000004139330</v>
      </c>
      <c r="D71" s="10">
        <v>513671</v>
      </c>
      <c r="E71" s="10" t="s">
        <v>1210</v>
      </c>
      <c r="F71" s="10" t="s">
        <v>1244</v>
      </c>
      <c r="G71" s="10" t="s">
        <v>1215</v>
      </c>
      <c r="H71" s="10" t="s">
        <v>1211</v>
      </c>
      <c r="I71" s="10" t="s">
        <v>1255</v>
      </c>
      <c r="J71" s="10"/>
      <c r="K71" s="10">
        <v>4749</v>
      </c>
      <c r="L71" s="10">
        <v>4</v>
      </c>
      <c r="M71" s="10">
        <v>785.95</v>
      </c>
      <c r="N71" s="6">
        <v>45658.396249999998</v>
      </c>
      <c r="O71" s="6">
        <v>45658.396261574075</v>
      </c>
      <c r="P71" s="6">
        <v>45658.396261574075</v>
      </c>
      <c r="Q71" s="7" t="s">
        <v>1245</v>
      </c>
      <c r="R71" s="10" t="s">
        <v>1212</v>
      </c>
      <c r="S71" s="10">
        <v>0</v>
      </c>
      <c r="T71" s="10">
        <f t="shared" si="1"/>
        <v>3143.8</v>
      </c>
      <c r="U71" s="10"/>
      <c r="V71" s="10"/>
      <c r="W71" s="10"/>
      <c r="X71" s="10"/>
      <c r="Y71" s="10"/>
      <c r="Z71" s="10"/>
      <c r="AA71" s="10"/>
      <c r="AB71" s="10"/>
    </row>
    <row r="72" spans="1:28" x14ac:dyDescent="0.25">
      <c r="A72">
        <v>1100381471</v>
      </c>
      <c r="B72" s="13">
        <v>912501015603</v>
      </c>
      <c r="C72" s="10">
        <v>1000000004139330</v>
      </c>
      <c r="D72" s="10">
        <v>513672</v>
      </c>
      <c r="E72" s="10" t="s">
        <v>1210</v>
      </c>
      <c r="F72" s="10" t="s">
        <v>1244</v>
      </c>
      <c r="G72" s="10" t="s">
        <v>1215</v>
      </c>
      <c r="H72" s="10" t="s">
        <v>1211</v>
      </c>
      <c r="I72" s="10" t="s">
        <v>1255</v>
      </c>
      <c r="J72" s="10"/>
      <c r="K72" s="10">
        <v>4749</v>
      </c>
      <c r="L72" s="10">
        <v>10</v>
      </c>
      <c r="M72" s="10">
        <v>785.95</v>
      </c>
      <c r="N72" s="6">
        <v>45658.396249999998</v>
      </c>
      <c r="O72" s="6">
        <v>45658.396261574075</v>
      </c>
      <c r="P72" s="18">
        <v>45658.396261574075</v>
      </c>
      <c r="Q72" s="7" t="s">
        <v>1245</v>
      </c>
      <c r="R72" s="10" t="s">
        <v>1212</v>
      </c>
      <c r="S72" s="10">
        <v>0</v>
      </c>
      <c r="T72" s="10">
        <f t="shared" si="1"/>
        <v>7859.5</v>
      </c>
      <c r="U72" s="10"/>
      <c r="V72" s="10"/>
      <c r="W72" s="10"/>
      <c r="X72" s="10"/>
      <c r="Y72" s="10"/>
      <c r="Z72" s="10"/>
      <c r="AA72" s="10"/>
      <c r="AB72" s="10"/>
    </row>
    <row r="73" spans="1:28" x14ac:dyDescent="0.25">
      <c r="A73">
        <v>1100381471</v>
      </c>
      <c r="B73" s="13">
        <v>1012501019143</v>
      </c>
      <c r="C73" s="10">
        <v>1200000009693790</v>
      </c>
      <c r="D73" s="10">
        <v>404264711</v>
      </c>
      <c r="E73" s="10" t="s">
        <v>1213</v>
      </c>
      <c r="F73" s="10" t="s">
        <v>1244</v>
      </c>
      <c r="G73" s="10" t="s">
        <v>1215</v>
      </c>
      <c r="H73" s="10" t="s">
        <v>1211</v>
      </c>
      <c r="I73" s="10" t="s">
        <v>1256</v>
      </c>
      <c r="J73" s="10"/>
      <c r="K73" s="10">
        <v>19234</v>
      </c>
      <c r="L73" s="10">
        <v>49</v>
      </c>
      <c r="M73" s="10">
        <v>610.54999999999995</v>
      </c>
      <c r="N73" s="6">
        <v>45658.531759259262</v>
      </c>
      <c r="O73" s="6">
        <v>45658.531759259262</v>
      </c>
      <c r="P73" s="6">
        <v>45658.531759259262</v>
      </c>
      <c r="Q73" s="7" t="s">
        <v>1245</v>
      </c>
      <c r="R73" s="10" t="s">
        <v>1212</v>
      </c>
      <c r="S73" s="10">
        <v>0</v>
      </c>
      <c r="T73" s="10">
        <f t="shared" si="1"/>
        <v>29916.949999999997</v>
      </c>
      <c r="U73" s="10"/>
      <c r="V73" s="10"/>
      <c r="W73" s="10"/>
      <c r="X73" s="10"/>
      <c r="Y73" s="10"/>
      <c r="Z73" s="10"/>
      <c r="AA73" s="10"/>
      <c r="AB73" s="10"/>
    </row>
    <row r="74" spans="1:28" x14ac:dyDescent="0.25">
      <c r="A74">
        <v>1100381471</v>
      </c>
      <c r="B74" s="13">
        <v>1012501019143</v>
      </c>
      <c r="C74" s="10">
        <v>1200000009693790</v>
      </c>
      <c r="D74" s="10">
        <v>404264712</v>
      </c>
      <c r="E74" s="10" t="s">
        <v>1213</v>
      </c>
      <c r="F74" s="10" t="s">
        <v>1244</v>
      </c>
      <c r="G74" s="10" t="s">
        <v>1215</v>
      </c>
      <c r="H74" s="10" t="s">
        <v>1211</v>
      </c>
      <c r="I74" s="10" t="s">
        <v>1256</v>
      </c>
      <c r="J74" s="10"/>
      <c r="K74" s="10">
        <v>19234</v>
      </c>
      <c r="L74" s="10">
        <v>33</v>
      </c>
      <c r="M74" s="10">
        <v>610.54999999999995</v>
      </c>
      <c r="N74" s="6">
        <v>45658.531759259262</v>
      </c>
      <c r="O74" s="6">
        <v>45658.531759259262</v>
      </c>
      <c r="P74" s="18">
        <v>45658.531759259262</v>
      </c>
      <c r="Q74" s="7" t="s">
        <v>1245</v>
      </c>
      <c r="R74" s="10" t="s">
        <v>1212</v>
      </c>
      <c r="S74" s="10">
        <v>0</v>
      </c>
      <c r="T74" s="10">
        <f t="shared" si="1"/>
        <v>20148.149999999998</v>
      </c>
      <c r="U74" s="10"/>
      <c r="V74" s="10"/>
      <c r="W74" s="10"/>
      <c r="X74" s="10"/>
      <c r="Y74" s="10"/>
      <c r="Z74" s="10"/>
      <c r="AA74" s="10"/>
      <c r="AB74" s="10"/>
    </row>
    <row r="75" spans="1:28" x14ac:dyDescent="0.25">
      <c r="A75">
        <v>1100381471</v>
      </c>
      <c r="B75" s="13">
        <v>1012501019143</v>
      </c>
      <c r="C75">
        <v>1200000009693790</v>
      </c>
      <c r="D75">
        <v>404264713</v>
      </c>
      <c r="E75" t="s">
        <v>1213</v>
      </c>
      <c r="F75" t="s">
        <v>1244</v>
      </c>
      <c r="G75" t="s">
        <v>1215</v>
      </c>
      <c r="H75" t="s">
        <v>1211</v>
      </c>
      <c r="I75" t="s">
        <v>1256</v>
      </c>
      <c r="K75">
        <v>19234</v>
      </c>
      <c r="L75">
        <v>52</v>
      </c>
      <c r="M75">
        <v>610.5</v>
      </c>
      <c r="N75" s="6">
        <v>45658.531759259262</v>
      </c>
      <c r="O75" s="6">
        <v>45658.531759259262</v>
      </c>
      <c r="P75" s="18">
        <v>45658.531759259262</v>
      </c>
      <c r="Q75" s="7" t="s">
        <v>1245</v>
      </c>
      <c r="R75" t="s">
        <v>1212</v>
      </c>
      <c r="S75">
        <v>0</v>
      </c>
      <c r="T75" s="10">
        <f t="shared" si="1"/>
        <v>31746</v>
      </c>
      <c r="U75" s="10"/>
      <c r="V75" s="10"/>
      <c r="W75" s="10"/>
      <c r="X75" s="10"/>
      <c r="Y75" s="10"/>
      <c r="Z75" s="10"/>
      <c r="AA75" s="10"/>
      <c r="AB75" s="10"/>
    </row>
    <row r="76" spans="1:28" x14ac:dyDescent="0.25">
      <c r="A76">
        <v>1100381471</v>
      </c>
      <c r="B76" s="13">
        <v>1125010116573</v>
      </c>
      <c r="C76">
        <v>1200000021359510</v>
      </c>
      <c r="D76">
        <v>402495902</v>
      </c>
      <c r="E76" t="s">
        <v>1213</v>
      </c>
      <c r="F76" t="s">
        <v>1244</v>
      </c>
      <c r="G76" t="s">
        <v>1215</v>
      </c>
      <c r="H76" t="s">
        <v>1211</v>
      </c>
      <c r="I76" t="s">
        <v>1253</v>
      </c>
      <c r="K76">
        <v>9581</v>
      </c>
      <c r="L76">
        <v>4</v>
      </c>
      <c r="M76">
        <v>2076.1999999999998</v>
      </c>
      <c r="N76" s="6">
        <v>45658.453969907408</v>
      </c>
      <c r="O76" s="6">
        <v>45658.453969907408</v>
      </c>
      <c r="P76" s="6">
        <v>45658.453969907408</v>
      </c>
      <c r="Q76" s="7" t="s">
        <v>1245</v>
      </c>
      <c r="R76" t="s">
        <v>1212</v>
      </c>
      <c r="S76">
        <v>0</v>
      </c>
      <c r="T76" s="10">
        <f t="shared" si="1"/>
        <v>8304.7999999999993</v>
      </c>
      <c r="U76" s="10"/>
      <c r="V76" s="10"/>
      <c r="W76" s="10"/>
      <c r="X76" s="10"/>
      <c r="Y76" s="10"/>
      <c r="Z76" s="10"/>
      <c r="AA76" s="10"/>
      <c r="AB76" s="10"/>
    </row>
    <row r="77" spans="1:28" x14ac:dyDescent="0.25">
      <c r="A77">
        <v>1100381471</v>
      </c>
      <c r="B77" s="13">
        <v>1125010116573</v>
      </c>
      <c r="C77">
        <v>1200000021359510</v>
      </c>
      <c r="D77">
        <v>402495903</v>
      </c>
      <c r="E77" t="s">
        <v>1213</v>
      </c>
      <c r="F77" t="s">
        <v>1244</v>
      </c>
      <c r="G77" t="s">
        <v>1215</v>
      </c>
      <c r="H77" t="s">
        <v>1211</v>
      </c>
      <c r="I77" t="s">
        <v>1253</v>
      </c>
      <c r="K77">
        <v>9581</v>
      </c>
      <c r="L77">
        <v>25</v>
      </c>
      <c r="M77">
        <v>2076.1999999999998</v>
      </c>
      <c r="N77" s="6">
        <v>45658.453969907408</v>
      </c>
      <c r="O77" s="6">
        <v>45658.453969907408</v>
      </c>
      <c r="P77" s="6">
        <v>45658.453969907408</v>
      </c>
      <c r="Q77" s="7" t="s">
        <v>1245</v>
      </c>
      <c r="R77" t="s">
        <v>1212</v>
      </c>
      <c r="S77">
        <v>0</v>
      </c>
      <c r="T77" s="10">
        <f t="shared" si="1"/>
        <v>51904.999999999993</v>
      </c>
      <c r="U77" s="10"/>
      <c r="V77" s="10"/>
      <c r="W77" s="10"/>
      <c r="X77" s="10"/>
      <c r="Y77" s="10"/>
      <c r="Z77" s="10"/>
      <c r="AA77" s="10"/>
      <c r="AB77" s="10"/>
    </row>
    <row r="78" spans="1:28" x14ac:dyDescent="0.25">
      <c r="A78">
        <v>1100381471</v>
      </c>
      <c r="B78" s="13">
        <v>1125010116573</v>
      </c>
      <c r="C78">
        <v>1200000021359510</v>
      </c>
      <c r="D78">
        <v>402495904</v>
      </c>
      <c r="E78" t="s">
        <v>1213</v>
      </c>
      <c r="F78" t="s">
        <v>1244</v>
      </c>
      <c r="G78" t="s">
        <v>1215</v>
      </c>
      <c r="H78" t="s">
        <v>1211</v>
      </c>
      <c r="I78" t="s">
        <v>1253</v>
      </c>
      <c r="K78">
        <v>9581</v>
      </c>
      <c r="L78">
        <v>14</v>
      </c>
      <c r="M78">
        <v>2076.15</v>
      </c>
      <c r="N78" s="6">
        <v>45658.453969907408</v>
      </c>
      <c r="O78" s="6">
        <v>45658.453969907408</v>
      </c>
      <c r="P78" s="6">
        <v>45658.453969907408</v>
      </c>
      <c r="Q78" s="7" t="s">
        <v>1245</v>
      </c>
      <c r="R78" t="s">
        <v>1212</v>
      </c>
      <c r="S78">
        <v>0</v>
      </c>
      <c r="T78" s="10">
        <f t="shared" si="1"/>
        <v>29066.100000000002</v>
      </c>
      <c r="U78" s="10"/>
      <c r="V78" s="10"/>
      <c r="W78" s="10"/>
      <c r="X78" s="10"/>
      <c r="Y78" s="10"/>
      <c r="Z78" s="10"/>
      <c r="AA78" s="10"/>
      <c r="AB78" s="10"/>
    </row>
    <row r="79" spans="1:28" x14ac:dyDescent="0.25">
      <c r="A79">
        <v>1100381471</v>
      </c>
      <c r="B79" s="13">
        <v>1125010116573</v>
      </c>
      <c r="C79" s="10">
        <v>1200000021359510</v>
      </c>
      <c r="D79" s="10">
        <v>402495905</v>
      </c>
      <c r="E79" s="10" t="s">
        <v>1213</v>
      </c>
      <c r="F79" s="10" t="s">
        <v>1244</v>
      </c>
      <c r="G79" s="10" t="s">
        <v>1215</v>
      </c>
      <c r="H79" s="10" t="s">
        <v>1211</v>
      </c>
      <c r="I79" s="10" t="s">
        <v>1253</v>
      </c>
      <c r="J79" s="10"/>
      <c r="K79" s="10">
        <v>9581</v>
      </c>
      <c r="L79" s="10">
        <v>10</v>
      </c>
      <c r="M79" s="10">
        <v>2076.15</v>
      </c>
      <c r="N79" s="6">
        <v>45658.453969907408</v>
      </c>
      <c r="O79" s="6">
        <v>45658.453969907408</v>
      </c>
      <c r="P79" s="18">
        <v>45658.453969907408</v>
      </c>
      <c r="Q79" s="7" t="s">
        <v>1245</v>
      </c>
      <c r="R79" s="10" t="s">
        <v>1212</v>
      </c>
      <c r="S79" s="10">
        <v>0</v>
      </c>
      <c r="T79" s="10">
        <f t="shared" si="1"/>
        <v>20761.5</v>
      </c>
      <c r="U79" s="10"/>
      <c r="V79" s="10"/>
      <c r="W79" s="10"/>
      <c r="X79" s="10"/>
      <c r="Y79" s="10"/>
      <c r="Z79" s="10"/>
      <c r="AA79" s="10"/>
      <c r="AB79" s="10"/>
    </row>
    <row r="80" spans="1:28" x14ac:dyDescent="0.25">
      <c r="A80">
        <v>1100381471</v>
      </c>
      <c r="B80" s="13">
        <v>1125010116573</v>
      </c>
      <c r="C80" s="10">
        <v>1200000021359510</v>
      </c>
      <c r="D80" s="10">
        <v>402495906</v>
      </c>
      <c r="E80" s="10" t="s">
        <v>1213</v>
      </c>
      <c r="F80" s="10" t="s">
        <v>1244</v>
      </c>
      <c r="G80" s="10" t="s">
        <v>1215</v>
      </c>
      <c r="H80" s="10" t="s">
        <v>1211</v>
      </c>
      <c r="I80" s="10" t="s">
        <v>1253</v>
      </c>
      <c r="J80" s="10"/>
      <c r="K80" s="10">
        <v>9581</v>
      </c>
      <c r="L80" s="10">
        <v>10</v>
      </c>
      <c r="M80" s="10">
        <v>2076.1</v>
      </c>
      <c r="N80" s="6">
        <v>45658.453969907408</v>
      </c>
      <c r="O80" s="6">
        <v>45658.453969907408</v>
      </c>
      <c r="P80" s="6">
        <v>45658.453969907408</v>
      </c>
      <c r="Q80" s="7" t="s">
        <v>1245</v>
      </c>
      <c r="R80" s="10" t="s">
        <v>1212</v>
      </c>
      <c r="S80" s="10">
        <v>0</v>
      </c>
      <c r="T80" s="10">
        <f t="shared" si="1"/>
        <v>20761</v>
      </c>
      <c r="U80" s="10"/>
      <c r="V80" s="10"/>
      <c r="W80" s="10"/>
      <c r="X80" s="10"/>
      <c r="Y80" s="10"/>
      <c r="Z80" s="10"/>
      <c r="AA80" s="10"/>
      <c r="AB80" s="10"/>
    </row>
    <row r="81" spans="1:28" x14ac:dyDescent="0.25">
      <c r="A81">
        <v>1100381471</v>
      </c>
      <c r="B81" s="13">
        <v>1125010116573</v>
      </c>
      <c r="C81">
        <v>1200000021359510</v>
      </c>
      <c r="D81">
        <v>402495907</v>
      </c>
      <c r="E81" t="s">
        <v>1213</v>
      </c>
      <c r="F81" t="s">
        <v>1244</v>
      </c>
      <c r="G81" t="s">
        <v>1215</v>
      </c>
      <c r="H81" t="s">
        <v>1211</v>
      </c>
      <c r="I81" t="s">
        <v>1253</v>
      </c>
      <c r="K81">
        <v>9581</v>
      </c>
      <c r="L81">
        <v>4</v>
      </c>
      <c r="M81">
        <v>2076.0500000000002</v>
      </c>
      <c r="N81" s="6">
        <v>45658.453969907408</v>
      </c>
      <c r="O81" s="6">
        <v>45658.453969907408</v>
      </c>
      <c r="P81" s="6">
        <v>45658.453969907408</v>
      </c>
      <c r="Q81" s="7" t="s">
        <v>1245</v>
      </c>
      <c r="R81" t="s">
        <v>1212</v>
      </c>
      <c r="S81">
        <v>0</v>
      </c>
      <c r="T81" s="10">
        <f t="shared" si="1"/>
        <v>8304.2000000000007</v>
      </c>
      <c r="U81" s="10"/>
      <c r="V81" s="10"/>
      <c r="W81" s="10"/>
      <c r="X81" s="10"/>
      <c r="Y81" s="10"/>
      <c r="Z81" s="10"/>
      <c r="AA81" s="10"/>
      <c r="AB81" s="10"/>
    </row>
    <row r="82" spans="1:28" x14ac:dyDescent="0.25">
      <c r="A82">
        <v>1100381471</v>
      </c>
      <c r="B82" s="13">
        <v>1125010116573</v>
      </c>
      <c r="C82">
        <v>1200000021359510</v>
      </c>
      <c r="D82">
        <v>402495908</v>
      </c>
      <c r="E82" t="s">
        <v>1213</v>
      </c>
      <c r="F82" t="s">
        <v>1244</v>
      </c>
      <c r="G82" t="s">
        <v>1215</v>
      </c>
      <c r="H82" t="s">
        <v>1211</v>
      </c>
      <c r="I82" t="s">
        <v>1253</v>
      </c>
      <c r="K82">
        <v>9581</v>
      </c>
      <c r="L82">
        <v>1</v>
      </c>
      <c r="M82">
        <v>2076.0500000000002</v>
      </c>
      <c r="N82" s="6">
        <v>45658.453969907408</v>
      </c>
      <c r="O82" s="6">
        <v>45658.453969907408</v>
      </c>
      <c r="P82" s="18">
        <v>45658.453969907408</v>
      </c>
      <c r="Q82" s="7" t="s">
        <v>1245</v>
      </c>
      <c r="R82" t="s">
        <v>1212</v>
      </c>
      <c r="S82">
        <v>0</v>
      </c>
      <c r="T82" s="10">
        <f t="shared" si="1"/>
        <v>2076.0500000000002</v>
      </c>
      <c r="U82" s="10"/>
      <c r="V82" s="10"/>
      <c r="W82" s="10"/>
      <c r="X82" s="10"/>
      <c r="Y82" s="10"/>
      <c r="Z82" s="10"/>
      <c r="AA82" s="10"/>
      <c r="AB82" s="10"/>
    </row>
    <row r="83" spans="1:28" x14ac:dyDescent="0.25">
      <c r="A83">
        <v>1100381471</v>
      </c>
      <c r="B83" s="13">
        <v>1125010116573</v>
      </c>
      <c r="C83">
        <v>1200000021359510</v>
      </c>
      <c r="D83">
        <v>402495909</v>
      </c>
      <c r="E83" t="s">
        <v>1213</v>
      </c>
      <c r="F83" t="s">
        <v>1244</v>
      </c>
      <c r="G83" t="s">
        <v>1215</v>
      </c>
      <c r="H83" t="s">
        <v>1211</v>
      </c>
      <c r="I83" t="s">
        <v>1253</v>
      </c>
      <c r="K83">
        <v>9581</v>
      </c>
      <c r="L83">
        <v>4</v>
      </c>
      <c r="M83">
        <v>2076.0500000000002</v>
      </c>
      <c r="N83" s="6">
        <v>45658.453969907408</v>
      </c>
      <c r="O83" s="6">
        <v>45658.453969907408</v>
      </c>
      <c r="P83" s="18">
        <v>45658.453969907408</v>
      </c>
      <c r="Q83" s="7" t="s">
        <v>1245</v>
      </c>
      <c r="R83" t="s">
        <v>1212</v>
      </c>
      <c r="S83">
        <v>0</v>
      </c>
      <c r="T83" s="10">
        <f t="shared" si="1"/>
        <v>8304.2000000000007</v>
      </c>
      <c r="U83" s="10"/>
      <c r="V83" s="10"/>
      <c r="W83" s="10"/>
      <c r="X83" s="10"/>
      <c r="Y83" s="10"/>
      <c r="Z83" s="10"/>
      <c r="AA83" s="10"/>
      <c r="AB83" s="10"/>
    </row>
    <row r="84" spans="1:28" x14ac:dyDescent="0.25">
      <c r="A84">
        <v>1100381471</v>
      </c>
      <c r="B84" s="13">
        <v>1125010116573</v>
      </c>
      <c r="C84">
        <v>1200000021359510</v>
      </c>
      <c r="D84">
        <v>402495910</v>
      </c>
      <c r="E84" t="s">
        <v>1213</v>
      </c>
      <c r="F84" t="s">
        <v>1244</v>
      </c>
      <c r="G84" t="s">
        <v>1215</v>
      </c>
      <c r="H84" t="s">
        <v>1211</v>
      </c>
      <c r="I84" t="s">
        <v>1253</v>
      </c>
      <c r="K84">
        <v>9581</v>
      </c>
      <c r="L84">
        <v>26</v>
      </c>
      <c r="M84">
        <v>2076</v>
      </c>
      <c r="N84" s="6">
        <v>45658.453969907408</v>
      </c>
      <c r="O84" s="6">
        <v>45658.453969907408</v>
      </c>
      <c r="P84" s="18">
        <v>45658.453969907408</v>
      </c>
      <c r="Q84" s="7" t="s">
        <v>1245</v>
      </c>
      <c r="R84" t="s">
        <v>1212</v>
      </c>
      <c r="S84">
        <v>0</v>
      </c>
      <c r="T84" s="10">
        <f t="shared" si="1"/>
        <v>53976</v>
      </c>
      <c r="U84" s="10"/>
      <c r="V84" s="10"/>
      <c r="W84" s="10"/>
      <c r="X84" s="10"/>
      <c r="Y84" s="10"/>
      <c r="Z84" s="10"/>
      <c r="AA84" s="10"/>
      <c r="AB84" s="10"/>
    </row>
    <row r="85" spans="1:28" x14ac:dyDescent="0.25">
      <c r="A85">
        <v>1100381471</v>
      </c>
      <c r="B85" s="13">
        <v>1125010116573</v>
      </c>
      <c r="C85">
        <v>1200000021359510</v>
      </c>
      <c r="D85">
        <v>402495911</v>
      </c>
      <c r="E85" t="s">
        <v>1213</v>
      </c>
      <c r="F85" t="s">
        <v>1244</v>
      </c>
      <c r="G85" t="s">
        <v>1215</v>
      </c>
      <c r="H85" t="s">
        <v>1211</v>
      </c>
      <c r="I85" t="s">
        <v>1253</v>
      </c>
      <c r="K85">
        <v>9581</v>
      </c>
      <c r="L85">
        <v>2</v>
      </c>
      <c r="M85">
        <v>2076</v>
      </c>
      <c r="N85" s="6">
        <v>45658.453969907408</v>
      </c>
      <c r="O85" s="6">
        <v>45658.453969907408</v>
      </c>
      <c r="P85" s="18">
        <v>45658.453969907408</v>
      </c>
      <c r="Q85" s="7" t="s">
        <v>1245</v>
      </c>
      <c r="R85" t="s">
        <v>1212</v>
      </c>
      <c r="S85">
        <v>0</v>
      </c>
      <c r="T85" s="10">
        <f t="shared" si="1"/>
        <v>4152</v>
      </c>
      <c r="U85" s="10"/>
      <c r="V85" s="10"/>
      <c r="W85" s="10"/>
      <c r="X85" s="10"/>
      <c r="Y85" s="10"/>
      <c r="Z85" s="10"/>
      <c r="AA85" s="10"/>
      <c r="AB85" s="10"/>
    </row>
    <row r="86" spans="1:28" x14ac:dyDescent="0.25">
      <c r="A86">
        <v>1100381471</v>
      </c>
      <c r="B86" s="13">
        <v>1125010116573</v>
      </c>
      <c r="C86">
        <v>1200000021359510</v>
      </c>
      <c r="D86">
        <v>402495912</v>
      </c>
      <c r="E86" t="s">
        <v>1213</v>
      </c>
      <c r="F86" t="s">
        <v>1244</v>
      </c>
      <c r="G86" t="s">
        <v>1215</v>
      </c>
      <c r="H86" t="s">
        <v>1211</v>
      </c>
      <c r="I86" t="s">
        <v>1253</v>
      </c>
      <c r="K86">
        <v>9581</v>
      </c>
      <c r="L86">
        <v>19</v>
      </c>
      <c r="M86">
        <v>2076</v>
      </c>
      <c r="N86" s="6">
        <v>45658.453969907408</v>
      </c>
      <c r="O86" s="6">
        <v>45658.453969907408</v>
      </c>
      <c r="P86" s="18">
        <v>45658.453969907408</v>
      </c>
      <c r="Q86" s="7" t="s">
        <v>1245</v>
      </c>
      <c r="R86" t="s">
        <v>1212</v>
      </c>
      <c r="S86">
        <v>0</v>
      </c>
      <c r="T86" s="10">
        <f t="shared" si="1"/>
        <v>39444</v>
      </c>
      <c r="U86" s="10"/>
      <c r="V86" s="10"/>
      <c r="W86" s="10"/>
      <c r="X86" s="10"/>
      <c r="Y86" s="10"/>
      <c r="Z86" s="10"/>
      <c r="AA86" s="10"/>
      <c r="AB86" s="10"/>
    </row>
    <row r="87" spans="1:28" x14ac:dyDescent="0.25">
      <c r="A87">
        <v>1100381471</v>
      </c>
      <c r="B87" s="13">
        <v>1125010116573</v>
      </c>
      <c r="C87">
        <v>1200000021359510</v>
      </c>
      <c r="D87">
        <v>402495913</v>
      </c>
      <c r="E87" t="s">
        <v>1213</v>
      </c>
      <c r="F87" t="s">
        <v>1244</v>
      </c>
      <c r="G87" t="s">
        <v>1215</v>
      </c>
      <c r="H87" t="s">
        <v>1211</v>
      </c>
      <c r="I87" t="s">
        <v>1253</v>
      </c>
      <c r="K87">
        <v>9581</v>
      </c>
      <c r="L87">
        <v>2</v>
      </c>
      <c r="M87">
        <v>2075.75</v>
      </c>
      <c r="N87" s="6">
        <v>45658.453969907408</v>
      </c>
      <c r="O87" s="6">
        <v>45658.453969907408</v>
      </c>
      <c r="P87" s="6">
        <v>45658.453969907408</v>
      </c>
      <c r="Q87" s="7" t="s">
        <v>1245</v>
      </c>
      <c r="R87" t="s">
        <v>1212</v>
      </c>
      <c r="S87">
        <v>0</v>
      </c>
      <c r="T87" s="10">
        <f t="shared" si="1"/>
        <v>4151.5</v>
      </c>
      <c r="U87" s="10"/>
      <c r="V87" s="10"/>
      <c r="W87" s="10"/>
      <c r="X87" s="10"/>
      <c r="Y87" s="10"/>
      <c r="Z87" s="10"/>
      <c r="AA87" s="10"/>
      <c r="AB87" s="10"/>
    </row>
    <row r="88" spans="1:28" x14ac:dyDescent="0.25">
      <c r="A88">
        <v>1100381471</v>
      </c>
      <c r="B88" s="13">
        <v>1125010116573</v>
      </c>
      <c r="C88">
        <v>1200000021359510</v>
      </c>
      <c r="D88">
        <v>402495914</v>
      </c>
      <c r="E88" t="s">
        <v>1213</v>
      </c>
      <c r="F88" t="s">
        <v>1244</v>
      </c>
      <c r="G88" t="s">
        <v>1215</v>
      </c>
      <c r="H88" t="s">
        <v>1211</v>
      </c>
      <c r="I88" t="s">
        <v>1253</v>
      </c>
      <c r="K88">
        <v>9581</v>
      </c>
      <c r="L88">
        <v>2</v>
      </c>
      <c r="M88">
        <v>2075.6</v>
      </c>
      <c r="N88" s="6">
        <v>45658.453969907408</v>
      </c>
      <c r="O88" s="6">
        <v>45658.453969907408</v>
      </c>
      <c r="P88" s="18">
        <v>45658.453969907408</v>
      </c>
      <c r="Q88" s="7" t="s">
        <v>1245</v>
      </c>
      <c r="R88" t="s">
        <v>1212</v>
      </c>
      <c r="S88">
        <v>0</v>
      </c>
      <c r="T88" s="10">
        <f t="shared" si="1"/>
        <v>4151.2</v>
      </c>
      <c r="U88" s="10"/>
      <c r="V88" s="10"/>
      <c r="W88" s="10"/>
      <c r="X88" s="10"/>
      <c r="Y88" s="10"/>
      <c r="Z88" s="10"/>
      <c r="AA88" s="10"/>
      <c r="AB88" s="10"/>
    </row>
    <row r="89" spans="1:28" x14ac:dyDescent="0.25">
      <c r="A89">
        <v>1100381471</v>
      </c>
      <c r="B89" s="13">
        <v>5125010111993</v>
      </c>
      <c r="C89">
        <v>1200000014282800</v>
      </c>
      <c r="D89">
        <v>403304340</v>
      </c>
      <c r="E89" t="s">
        <v>1213</v>
      </c>
      <c r="F89" t="s">
        <v>1244</v>
      </c>
      <c r="G89" t="s">
        <v>1215</v>
      </c>
      <c r="H89" t="s">
        <v>1216</v>
      </c>
      <c r="I89" t="s">
        <v>1256</v>
      </c>
      <c r="K89">
        <v>19234</v>
      </c>
      <c r="L89">
        <v>133</v>
      </c>
      <c r="M89">
        <v>610.70000000000005</v>
      </c>
      <c r="N89" s="6">
        <v>45658.486585648148</v>
      </c>
      <c r="O89" s="6">
        <v>45658.486585648148</v>
      </c>
      <c r="P89" s="18">
        <v>45658.486585648148</v>
      </c>
      <c r="Q89" s="7" t="s">
        <v>1245</v>
      </c>
      <c r="R89" t="s">
        <v>1212</v>
      </c>
      <c r="S89">
        <v>0</v>
      </c>
      <c r="T89" s="10">
        <f t="shared" si="1"/>
        <v>81223.100000000006</v>
      </c>
      <c r="U89" s="10"/>
      <c r="V89" s="10"/>
      <c r="W89" s="10"/>
      <c r="X89" s="10"/>
      <c r="Y89" s="10"/>
      <c r="Z89" s="10"/>
      <c r="AA89" s="10"/>
      <c r="AB89" s="10"/>
    </row>
    <row r="90" spans="1:28" x14ac:dyDescent="0.25">
      <c r="A90">
        <v>1100381471</v>
      </c>
      <c r="B90" s="13">
        <v>1225010171516</v>
      </c>
      <c r="C90">
        <v>1200000023530670</v>
      </c>
      <c r="D90">
        <v>759981</v>
      </c>
      <c r="E90" t="s">
        <v>1213</v>
      </c>
      <c r="F90" t="s">
        <v>1214</v>
      </c>
      <c r="G90" t="s">
        <v>1215</v>
      </c>
      <c r="H90" t="s">
        <v>1216</v>
      </c>
      <c r="I90" t="s">
        <v>1247</v>
      </c>
      <c r="K90">
        <v>52498</v>
      </c>
      <c r="L90">
        <v>150</v>
      </c>
      <c r="M90">
        <v>78.400000000000006</v>
      </c>
      <c r="N90" s="6">
        <v>45658.406643518516</v>
      </c>
      <c r="O90" s="6">
        <v>45658.406643518516</v>
      </c>
      <c r="P90" s="18">
        <v>45658.406643518516</v>
      </c>
      <c r="Q90" s="7">
        <v>45659</v>
      </c>
      <c r="R90" t="s">
        <v>1212</v>
      </c>
      <c r="S90">
        <v>23500</v>
      </c>
      <c r="T90" s="10">
        <f t="shared" si="1"/>
        <v>11760</v>
      </c>
      <c r="U90" s="10"/>
      <c r="V90" s="10"/>
      <c r="W90" s="10"/>
      <c r="X90" s="10"/>
      <c r="Y90" s="10"/>
      <c r="Z90" s="10"/>
      <c r="AA90" s="10"/>
      <c r="AB90" s="10"/>
    </row>
    <row r="91" spans="1:28" x14ac:dyDescent="0.25">
      <c r="A91">
        <v>1100381471</v>
      </c>
      <c r="B91" s="13">
        <v>1225010171516</v>
      </c>
      <c r="C91" s="10">
        <v>1200000023530670</v>
      </c>
      <c r="D91" s="10">
        <v>759982</v>
      </c>
      <c r="E91" s="10" t="s">
        <v>1213</v>
      </c>
      <c r="F91" s="10" t="s">
        <v>1214</v>
      </c>
      <c r="G91" s="10" t="s">
        <v>1215</v>
      </c>
      <c r="H91" s="10" t="s">
        <v>1216</v>
      </c>
      <c r="I91" s="10" t="s">
        <v>1247</v>
      </c>
      <c r="J91" s="10"/>
      <c r="K91" s="10">
        <v>52498</v>
      </c>
      <c r="L91" s="10">
        <v>75</v>
      </c>
      <c r="M91" s="10">
        <v>78.400000000000006</v>
      </c>
      <c r="N91" s="6">
        <v>45658.406643518516</v>
      </c>
      <c r="O91" s="6">
        <v>45658.406643518516</v>
      </c>
      <c r="P91" s="18">
        <v>45658.406643518516</v>
      </c>
      <c r="Q91" s="7">
        <v>45659</v>
      </c>
      <c r="R91" s="10" t="s">
        <v>1212</v>
      </c>
      <c r="S91" s="10">
        <v>23500</v>
      </c>
      <c r="T91" s="10">
        <f t="shared" si="1"/>
        <v>5880</v>
      </c>
      <c r="U91" s="10"/>
      <c r="V91" s="10"/>
      <c r="W91" s="10"/>
      <c r="X91" s="10"/>
      <c r="Y91" s="10"/>
      <c r="Z91" s="10"/>
      <c r="AA91" s="10"/>
      <c r="AB91" s="10"/>
    </row>
    <row r="92" spans="1:28" x14ac:dyDescent="0.25">
      <c r="A92">
        <v>1100381471</v>
      </c>
      <c r="B92" s="13">
        <v>2225010130716</v>
      </c>
      <c r="C92">
        <v>1400000008111970</v>
      </c>
      <c r="D92">
        <v>374313</v>
      </c>
      <c r="E92" t="s">
        <v>1213</v>
      </c>
      <c r="F92" t="s">
        <v>1214</v>
      </c>
      <c r="G92" t="s">
        <v>1215</v>
      </c>
      <c r="H92" t="s">
        <v>1216</v>
      </c>
      <c r="I92" t="s">
        <v>1254</v>
      </c>
      <c r="K92">
        <v>52506</v>
      </c>
      <c r="L92">
        <v>75</v>
      </c>
      <c r="M92">
        <v>99.1</v>
      </c>
      <c r="N92" s="6">
        <v>45658.391898148147</v>
      </c>
      <c r="O92" s="6">
        <v>45658.391898148147</v>
      </c>
      <c r="P92" s="18">
        <v>45658.391898148147</v>
      </c>
      <c r="Q92" s="7">
        <v>45659</v>
      </c>
      <c r="R92" t="s">
        <v>1212</v>
      </c>
      <c r="S92">
        <v>23600</v>
      </c>
      <c r="T92" s="10">
        <f t="shared" si="1"/>
        <v>7432.5</v>
      </c>
      <c r="U92" s="10"/>
      <c r="V92" s="10"/>
      <c r="W92" s="10"/>
      <c r="X92" s="10"/>
      <c r="Y92" s="10"/>
      <c r="Z92" s="10"/>
      <c r="AA92" s="10"/>
      <c r="AB92" s="10"/>
    </row>
    <row r="93" spans="1:28" x14ac:dyDescent="0.25">
      <c r="A93">
        <v>1100381471</v>
      </c>
      <c r="B93" s="13">
        <v>2225010130716</v>
      </c>
      <c r="C93">
        <v>1400000008111970</v>
      </c>
      <c r="D93">
        <v>374314</v>
      </c>
      <c r="E93" t="s">
        <v>1213</v>
      </c>
      <c r="F93" t="s">
        <v>1214</v>
      </c>
      <c r="G93" t="s">
        <v>1215</v>
      </c>
      <c r="H93" t="s">
        <v>1216</v>
      </c>
      <c r="I93" t="s">
        <v>1254</v>
      </c>
      <c r="K93">
        <v>52506</v>
      </c>
      <c r="L93">
        <v>75</v>
      </c>
      <c r="M93">
        <v>99.1</v>
      </c>
      <c r="N93" s="6">
        <v>45658.391898148147</v>
      </c>
      <c r="O93" s="6">
        <v>45658.391898148147</v>
      </c>
      <c r="P93" s="18">
        <v>45658.391898148147</v>
      </c>
      <c r="Q93" s="7">
        <v>45659</v>
      </c>
      <c r="R93" t="s">
        <v>1212</v>
      </c>
      <c r="S93">
        <v>23600</v>
      </c>
      <c r="T93" s="10">
        <f t="shared" si="1"/>
        <v>7432.5</v>
      </c>
      <c r="U93" s="10"/>
      <c r="V93" s="10"/>
      <c r="W93" s="10"/>
      <c r="X93" s="10"/>
      <c r="Y93" s="10"/>
      <c r="Z93" s="10"/>
      <c r="AA93" s="10"/>
      <c r="AB93" s="10"/>
    </row>
    <row r="94" spans="1:28" x14ac:dyDescent="0.25">
      <c r="A94">
        <v>1100381471</v>
      </c>
      <c r="B94" s="13">
        <v>2225010188516</v>
      </c>
      <c r="C94">
        <v>1200000032094750</v>
      </c>
      <c r="D94">
        <v>982092</v>
      </c>
      <c r="E94" t="s">
        <v>1210</v>
      </c>
      <c r="F94" t="s">
        <v>1214</v>
      </c>
      <c r="G94" t="s">
        <v>1215</v>
      </c>
      <c r="H94" t="s">
        <v>1216</v>
      </c>
      <c r="I94" t="s">
        <v>1247</v>
      </c>
      <c r="K94">
        <v>52498</v>
      </c>
      <c r="L94">
        <v>150</v>
      </c>
      <c r="M94">
        <v>77.2</v>
      </c>
      <c r="N94" s="6">
        <v>45658.4143287037</v>
      </c>
      <c r="O94" s="6">
        <v>45658.414340277777</v>
      </c>
      <c r="P94" s="6">
        <v>45658.414340277777</v>
      </c>
      <c r="Q94" s="7">
        <v>45659</v>
      </c>
      <c r="R94" t="s">
        <v>1212</v>
      </c>
      <c r="S94">
        <v>23500</v>
      </c>
      <c r="T94" s="10">
        <f t="shared" si="1"/>
        <v>11580</v>
      </c>
      <c r="U94" s="10"/>
      <c r="V94" s="10"/>
      <c r="W94" s="10"/>
      <c r="X94" s="10"/>
      <c r="Y94" s="10"/>
      <c r="Z94" s="10"/>
      <c r="AA94" s="10"/>
      <c r="AB94" s="10"/>
    </row>
    <row r="95" spans="1:28" x14ac:dyDescent="0.25">
      <c r="A95">
        <v>1100381471</v>
      </c>
      <c r="B95" s="13">
        <v>2225010188516</v>
      </c>
      <c r="C95">
        <v>1200000032094750</v>
      </c>
      <c r="D95">
        <v>982093</v>
      </c>
      <c r="E95" t="s">
        <v>1210</v>
      </c>
      <c r="F95" t="s">
        <v>1214</v>
      </c>
      <c r="G95" t="s">
        <v>1215</v>
      </c>
      <c r="H95" t="s">
        <v>1216</v>
      </c>
      <c r="I95" t="s">
        <v>1247</v>
      </c>
      <c r="K95">
        <v>52498</v>
      </c>
      <c r="L95">
        <v>75</v>
      </c>
      <c r="M95">
        <v>77.2</v>
      </c>
      <c r="N95" s="6">
        <v>45658.4143287037</v>
      </c>
      <c r="O95" s="6">
        <v>45658.414340277777</v>
      </c>
      <c r="P95" s="18">
        <v>45658.414340277777</v>
      </c>
      <c r="Q95" s="7">
        <v>45659</v>
      </c>
      <c r="R95" t="s">
        <v>1212</v>
      </c>
      <c r="S95">
        <v>23500</v>
      </c>
      <c r="T95" s="10">
        <f t="shared" si="1"/>
        <v>5790</v>
      </c>
      <c r="U95" s="10"/>
      <c r="V95" s="10"/>
      <c r="W95" s="10"/>
      <c r="X95" s="10"/>
      <c r="Y95" s="10"/>
      <c r="Z95" s="10"/>
      <c r="AA95" s="10"/>
      <c r="AB95" s="10"/>
    </row>
    <row r="96" spans="1:28" x14ac:dyDescent="0.25">
      <c r="A96">
        <v>1100381471</v>
      </c>
      <c r="B96" s="13">
        <v>4225010144716</v>
      </c>
      <c r="C96">
        <v>1400000015997150</v>
      </c>
      <c r="D96">
        <v>648892</v>
      </c>
      <c r="E96" t="s">
        <v>1210</v>
      </c>
      <c r="F96" t="s">
        <v>1214</v>
      </c>
      <c r="G96" t="s">
        <v>1215</v>
      </c>
      <c r="H96" t="s">
        <v>1216</v>
      </c>
      <c r="I96" t="s">
        <v>1254</v>
      </c>
      <c r="K96">
        <v>52506</v>
      </c>
      <c r="L96">
        <v>75</v>
      </c>
      <c r="M96">
        <v>102.35</v>
      </c>
      <c r="N96" s="6">
        <v>45658.398518518516</v>
      </c>
      <c r="O96" s="6">
        <v>45658.398518518516</v>
      </c>
      <c r="P96" s="6">
        <v>45658.398518518516</v>
      </c>
      <c r="Q96" s="7">
        <v>45659</v>
      </c>
      <c r="R96" t="s">
        <v>1212</v>
      </c>
      <c r="S96">
        <v>23600</v>
      </c>
      <c r="T96" s="10">
        <f t="shared" si="1"/>
        <v>7676.25</v>
      </c>
      <c r="U96" s="10"/>
      <c r="V96" s="10"/>
      <c r="W96" s="10"/>
      <c r="X96" s="10"/>
      <c r="Y96" s="10"/>
      <c r="Z96" s="10"/>
      <c r="AA96" s="10"/>
      <c r="AB96" s="10"/>
    </row>
    <row r="97" spans="1:28" x14ac:dyDescent="0.25">
      <c r="A97">
        <v>1100381471</v>
      </c>
      <c r="B97" s="13">
        <v>4225010144716</v>
      </c>
      <c r="C97">
        <v>1400000015997150</v>
      </c>
      <c r="D97">
        <v>648893</v>
      </c>
      <c r="E97" t="s">
        <v>1210</v>
      </c>
      <c r="F97" t="s">
        <v>1214</v>
      </c>
      <c r="G97" t="s">
        <v>1215</v>
      </c>
      <c r="H97" t="s">
        <v>1216</v>
      </c>
      <c r="I97" t="s">
        <v>1254</v>
      </c>
      <c r="K97">
        <v>52506</v>
      </c>
      <c r="L97">
        <v>75</v>
      </c>
      <c r="M97">
        <v>102.35</v>
      </c>
      <c r="N97" s="6">
        <v>45658.398518518516</v>
      </c>
      <c r="O97" s="6">
        <v>45658.398518518516</v>
      </c>
      <c r="P97" s="18">
        <v>45658.398518518516</v>
      </c>
      <c r="Q97" s="7">
        <v>45659</v>
      </c>
      <c r="R97" t="s">
        <v>1212</v>
      </c>
      <c r="S97">
        <v>23600</v>
      </c>
      <c r="T97" s="10">
        <f t="shared" si="1"/>
        <v>7676.25</v>
      </c>
      <c r="U97" s="10"/>
      <c r="V97" s="10"/>
      <c r="W97" s="10"/>
      <c r="X97" s="10"/>
      <c r="Y97" s="10"/>
      <c r="Z97" s="10"/>
      <c r="AA97" s="10"/>
      <c r="AB97" s="10"/>
    </row>
    <row r="98" spans="1:28" x14ac:dyDescent="0.25">
      <c r="A98">
        <v>1100381471</v>
      </c>
      <c r="B98" s="13">
        <v>4225010189816</v>
      </c>
      <c r="C98">
        <v>1200000034543540</v>
      </c>
      <c r="D98">
        <v>1041603</v>
      </c>
      <c r="E98" t="s">
        <v>1213</v>
      </c>
      <c r="F98" t="s">
        <v>1214</v>
      </c>
      <c r="G98" t="s">
        <v>1215</v>
      </c>
      <c r="H98" t="s">
        <v>1216</v>
      </c>
      <c r="I98" t="s">
        <v>1247</v>
      </c>
      <c r="K98">
        <v>52498</v>
      </c>
      <c r="L98">
        <v>225</v>
      </c>
      <c r="M98">
        <v>74.099999999999994</v>
      </c>
      <c r="N98" s="6">
        <v>45658.416909722226</v>
      </c>
      <c r="O98" s="6">
        <v>45658.416909722226</v>
      </c>
      <c r="P98" s="6">
        <v>45658.416909722226</v>
      </c>
      <c r="Q98" s="7">
        <v>45659</v>
      </c>
      <c r="R98" t="s">
        <v>1212</v>
      </c>
      <c r="S98">
        <v>23500</v>
      </c>
      <c r="T98" s="10">
        <f t="shared" si="1"/>
        <v>16672.5</v>
      </c>
      <c r="U98" s="10"/>
      <c r="V98" s="10"/>
      <c r="W98" s="10"/>
      <c r="X98" s="10"/>
      <c r="Y98" s="10"/>
      <c r="Z98" s="10"/>
      <c r="AA98" s="10"/>
      <c r="AB98" s="10"/>
    </row>
    <row r="99" spans="1:28" x14ac:dyDescent="0.25">
      <c r="A99">
        <v>1100381471</v>
      </c>
      <c r="B99" s="17">
        <v>5225010148216</v>
      </c>
      <c r="C99" s="11">
        <v>1400000016380510</v>
      </c>
      <c r="D99" s="11">
        <v>664953</v>
      </c>
      <c r="E99" s="11" t="s">
        <v>1213</v>
      </c>
      <c r="F99" s="11" t="s">
        <v>1214</v>
      </c>
      <c r="G99" s="11" t="s">
        <v>1215</v>
      </c>
      <c r="H99" s="11" t="s">
        <v>1216</v>
      </c>
      <c r="I99" s="11" t="s">
        <v>1254</v>
      </c>
      <c r="J99" s="11"/>
      <c r="K99" s="11">
        <v>52506</v>
      </c>
      <c r="L99" s="11">
        <v>75</v>
      </c>
      <c r="M99" s="11">
        <v>106.6</v>
      </c>
      <c r="N99" s="14">
        <v>45658.398865740739</v>
      </c>
      <c r="O99" s="14">
        <v>45658.398865740739</v>
      </c>
      <c r="P99" s="14">
        <v>45658.398865740739</v>
      </c>
      <c r="Q99" s="15">
        <v>45659</v>
      </c>
      <c r="R99" s="11" t="s">
        <v>1212</v>
      </c>
      <c r="S99" s="11">
        <v>23600</v>
      </c>
      <c r="T99" s="11">
        <f t="shared" si="1"/>
        <v>7995</v>
      </c>
      <c r="U99" s="10"/>
      <c r="V99" s="10"/>
      <c r="W99" s="10"/>
      <c r="X99" s="10"/>
      <c r="Y99" s="10"/>
      <c r="Z99" s="10"/>
      <c r="AA99" s="10"/>
      <c r="AB99" s="10"/>
    </row>
    <row r="100" spans="1:28" x14ac:dyDescent="0.25">
      <c r="A100">
        <v>1100381471</v>
      </c>
      <c r="B100" s="13">
        <v>5225010148216</v>
      </c>
      <c r="C100">
        <v>1400000016380510</v>
      </c>
      <c r="D100">
        <v>664954</v>
      </c>
      <c r="E100" t="s">
        <v>1213</v>
      </c>
      <c r="F100" t="s">
        <v>1214</v>
      </c>
      <c r="G100" t="s">
        <v>1215</v>
      </c>
      <c r="H100" t="s">
        <v>1216</v>
      </c>
      <c r="I100" t="s">
        <v>1254</v>
      </c>
      <c r="K100">
        <v>52506</v>
      </c>
      <c r="L100">
        <v>75</v>
      </c>
      <c r="M100">
        <v>106.55</v>
      </c>
      <c r="N100" s="6">
        <v>45658.398865740739</v>
      </c>
      <c r="O100" s="6">
        <v>45658.398865740739</v>
      </c>
      <c r="P100" s="18">
        <v>45658.398865740739</v>
      </c>
      <c r="Q100" s="7">
        <v>45659</v>
      </c>
      <c r="R100" t="s">
        <v>1212</v>
      </c>
      <c r="S100">
        <v>23600</v>
      </c>
      <c r="T100" s="10">
        <f t="shared" si="1"/>
        <v>7991.25</v>
      </c>
      <c r="U100" s="10"/>
      <c r="V100" s="10"/>
      <c r="W100" s="10"/>
      <c r="X100" s="10"/>
      <c r="Y100" s="10"/>
      <c r="Z100" s="10"/>
      <c r="AA100" s="10"/>
      <c r="AB100" s="10"/>
    </row>
    <row r="101" spans="1:28" x14ac:dyDescent="0.25">
      <c r="A101">
        <v>1100381471</v>
      </c>
      <c r="B101" s="13">
        <v>6225010126716</v>
      </c>
      <c r="C101">
        <v>1400000007690500</v>
      </c>
      <c r="D101">
        <v>354145</v>
      </c>
      <c r="E101" t="s">
        <v>1210</v>
      </c>
      <c r="F101" t="s">
        <v>1214</v>
      </c>
      <c r="G101" t="s">
        <v>1215</v>
      </c>
      <c r="H101" t="s">
        <v>1216</v>
      </c>
      <c r="I101" t="s">
        <v>1254</v>
      </c>
      <c r="K101">
        <v>52506</v>
      </c>
      <c r="L101">
        <v>150</v>
      </c>
      <c r="M101">
        <v>96.7</v>
      </c>
      <c r="N101" s="6">
        <v>45658.39130787037</v>
      </c>
      <c r="O101" s="6">
        <v>45658.39130787037</v>
      </c>
      <c r="P101" s="18">
        <v>45658.39130787037</v>
      </c>
      <c r="Q101" s="7">
        <v>45659</v>
      </c>
      <c r="R101" t="s">
        <v>1212</v>
      </c>
      <c r="S101">
        <v>23600</v>
      </c>
      <c r="T101" s="10">
        <f t="shared" si="1"/>
        <v>14505</v>
      </c>
      <c r="U101" s="10"/>
      <c r="V101" s="10"/>
      <c r="W101" s="10"/>
      <c r="X101" s="10"/>
      <c r="Y101" s="10"/>
      <c r="Z101" s="10"/>
      <c r="AA101" s="10"/>
      <c r="AB101" s="10"/>
    </row>
    <row r="102" spans="1:28" x14ac:dyDescent="0.25">
      <c r="A102">
        <v>1100381471</v>
      </c>
      <c r="B102" s="13">
        <v>6225010190416</v>
      </c>
      <c r="C102">
        <v>1200000032533840</v>
      </c>
      <c r="D102">
        <v>996745</v>
      </c>
      <c r="E102" t="s">
        <v>1213</v>
      </c>
      <c r="F102" t="s">
        <v>1214</v>
      </c>
      <c r="G102" t="s">
        <v>1215</v>
      </c>
      <c r="H102" t="s">
        <v>1216</v>
      </c>
      <c r="I102" t="s">
        <v>1247</v>
      </c>
      <c r="K102">
        <v>52498</v>
      </c>
      <c r="L102">
        <v>225</v>
      </c>
      <c r="M102">
        <v>73</v>
      </c>
      <c r="N102" s="6">
        <v>45658.415046296293</v>
      </c>
      <c r="O102" s="6">
        <v>45658.415046296293</v>
      </c>
      <c r="P102" s="18">
        <v>45658.415046296293</v>
      </c>
      <c r="Q102" s="7">
        <v>45659</v>
      </c>
      <c r="R102" t="s">
        <v>1212</v>
      </c>
      <c r="S102">
        <v>23500</v>
      </c>
      <c r="T102" s="10">
        <f t="shared" si="1"/>
        <v>16425</v>
      </c>
      <c r="U102" s="10"/>
      <c r="V102" s="10"/>
      <c r="W102" s="10"/>
      <c r="X102" s="10"/>
      <c r="Y102" s="10"/>
      <c r="Z102" s="10"/>
      <c r="AA102" s="10"/>
      <c r="AB102" s="10"/>
    </row>
    <row r="103" spans="1:28" x14ac:dyDescent="0.25">
      <c r="A103">
        <v>1100381471</v>
      </c>
      <c r="B103" s="13">
        <v>9225010168816</v>
      </c>
      <c r="C103">
        <v>1200000023468650</v>
      </c>
      <c r="D103">
        <v>755033</v>
      </c>
      <c r="E103" t="s">
        <v>1210</v>
      </c>
      <c r="F103" t="s">
        <v>1214</v>
      </c>
      <c r="G103" t="s">
        <v>1215</v>
      </c>
      <c r="H103" t="s">
        <v>1216</v>
      </c>
      <c r="I103" t="s">
        <v>1247</v>
      </c>
      <c r="K103">
        <v>52498</v>
      </c>
      <c r="L103">
        <v>150</v>
      </c>
      <c r="M103">
        <v>76.849999999999994</v>
      </c>
      <c r="N103" s="6">
        <v>45658.406481481485</v>
      </c>
      <c r="O103" s="6">
        <v>45658.406481481485</v>
      </c>
      <c r="P103" s="18">
        <v>45658.406481481485</v>
      </c>
      <c r="Q103" s="7">
        <v>45659</v>
      </c>
      <c r="R103" t="s">
        <v>1212</v>
      </c>
      <c r="S103">
        <v>23500</v>
      </c>
      <c r="T103" s="10">
        <f t="shared" si="1"/>
        <v>11527.5</v>
      </c>
      <c r="U103" s="10"/>
      <c r="V103" s="10"/>
      <c r="W103" s="10"/>
      <c r="X103" s="10"/>
      <c r="Y103" s="10"/>
      <c r="Z103" s="10"/>
      <c r="AA103" s="10"/>
      <c r="AB103" s="10"/>
    </row>
    <row r="104" spans="1:28" x14ac:dyDescent="0.25">
      <c r="A104">
        <v>1100381471</v>
      </c>
      <c r="B104" s="13">
        <v>9225010168816</v>
      </c>
      <c r="C104">
        <v>1200000023468650</v>
      </c>
      <c r="D104">
        <v>755069</v>
      </c>
      <c r="E104" t="s">
        <v>1210</v>
      </c>
      <c r="F104" t="s">
        <v>1214</v>
      </c>
      <c r="G104" t="s">
        <v>1215</v>
      </c>
      <c r="H104" t="s">
        <v>1216</v>
      </c>
      <c r="I104" t="s">
        <v>1247</v>
      </c>
      <c r="K104">
        <v>52498</v>
      </c>
      <c r="L104">
        <v>75</v>
      </c>
      <c r="M104">
        <v>76.849999999999994</v>
      </c>
      <c r="N104" s="6">
        <v>45658.406481481485</v>
      </c>
      <c r="O104" s="6">
        <v>45658.406481481485</v>
      </c>
      <c r="P104" s="18">
        <v>45658.406481481485</v>
      </c>
      <c r="Q104" s="7">
        <v>45659</v>
      </c>
      <c r="R104" t="s">
        <v>1212</v>
      </c>
      <c r="S104">
        <v>23500</v>
      </c>
      <c r="T104" s="10">
        <f t="shared" si="1"/>
        <v>5763.75</v>
      </c>
      <c r="U104" s="10"/>
      <c r="V104" s="10"/>
      <c r="W104" s="10"/>
      <c r="X104" s="10"/>
      <c r="Y104" s="10"/>
      <c r="Z104" s="10"/>
      <c r="AA104" s="10"/>
      <c r="AB104" s="10"/>
    </row>
    <row r="105" spans="1:28" x14ac:dyDescent="0.25">
      <c r="A105">
        <v>1100381471</v>
      </c>
      <c r="B105" s="13">
        <v>12250101220716</v>
      </c>
      <c r="C105">
        <v>1000000095524510</v>
      </c>
      <c r="D105">
        <v>2919215</v>
      </c>
      <c r="E105" t="s">
        <v>1213</v>
      </c>
      <c r="F105" t="s">
        <v>1214</v>
      </c>
      <c r="G105" t="s">
        <v>1215</v>
      </c>
      <c r="H105" t="s">
        <v>1216</v>
      </c>
      <c r="I105" t="s">
        <v>1259</v>
      </c>
      <c r="K105">
        <v>52519</v>
      </c>
      <c r="L105">
        <v>150</v>
      </c>
      <c r="M105">
        <v>100.55</v>
      </c>
      <c r="N105" s="6">
        <v>45658.47047453704</v>
      </c>
      <c r="O105" s="6">
        <v>45658.47047453704</v>
      </c>
      <c r="P105" s="18">
        <v>45658.47047453704</v>
      </c>
      <c r="Q105" s="7">
        <v>45659</v>
      </c>
      <c r="R105" t="s">
        <v>1212</v>
      </c>
      <c r="S105">
        <v>23700</v>
      </c>
      <c r="T105" s="10">
        <f t="shared" si="1"/>
        <v>15082.5</v>
      </c>
      <c r="U105" s="10"/>
      <c r="V105" s="10"/>
      <c r="W105" s="10"/>
      <c r="X105" s="10"/>
      <c r="Y105" s="10"/>
      <c r="Z105" s="10"/>
      <c r="AA105" s="10"/>
      <c r="AB105" s="10"/>
    </row>
    <row r="106" spans="1:28" x14ac:dyDescent="0.25">
      <c r="A106">
        <v>1100381471</v>
      </c>
      <c r="B106" s="13">
        <v>12250101241116</v>
      </c>
      <c r="C106">
        <v>1000000104792470</v>
      </c>
      <c r="D106">
        <v>3238844</v>
      </c>
      <c r="E106" t="s">
        <v>1213</v>
      </c>
      <c r="F106" t="s">
        <v>1214</v>
      </c>
      <c r="G106" t="s">
        <v>1215</v>
      </c>
      <c r="H106" t="s">
        <v>1216</v>
      </c>
      <c r="I106" t="s">
        <v>1259</v>
      </c>
      <c r="K106">
        <v>52519</v>
      </c>
      <c r="L106">
        <v>75</v>
      </c>
      <c r="M106">
        <v>118.7</v>
      </c>
      <c r="N106" s="6">
        <v>45658.482048611113</v>
      </c>
      <c r="O106" s="6">
        <v>45658.482048611113</v>
      </c>
      <c r="P106" s="18">
        <v>45658.482048611113</v>
      </c>
      <c r="Q106" s="7">
        <v>45659</v>
      </c>
      <c r="R106" t="s">
        <v>1212</v>
      </c>
      <c r="S106">
        <v>23700</v>
      </c>
      <c r="T106" s="10">
        <f t="shared" si="1"/>
        <v>8902.5</v>
      </c>
      <c r="U106" s="10"/>
      <c r="V106" s="10"/>
      <c r="W106" s="10"/>
      <c r="X106" s="10"/>
      <c r="Y106" s="10"/>
      <c r="Z106" s="10"/>
      <c r="AA106" s="10"/>
      <c r="AB106" s="10"/>
    </row>
    <row r="107" spans="1:28" x14ac:dyDescent="0.25">
      <c r="A107">
        <v>1100381471</v>
      </c>
      <c r="B107" s="13">
        <v>12250101241116</v>
      </c>
      <c r="C107">
        <v>1000000104792470</v>
      </c>
      <c r="D107">
        <v>3238845</v>
      </c>
      <c r="E107" t="s">
        <v>1213</v>
      </c>
      <c r="F107" t="s">
        <v>1214</v>
      </c>
      <c r="G107" t="s">
        <v>1215</v>
      </c>
      <c r="H107" t="s">
        <v>1216</v>
      </c>
      <c r="I107" t="s">
        <v>1259</v>
      </c>
      <c r="K107">
        <v>52519</v>
      </c>
      <c r="L107">
        <v>75</v>
      </c>
      <c r="M107">
        <v>118.7</v>
      </c>
      <c r="N107" s="6">
        <v>45658.482048611113</v>
      </c>
      <c r="O107" s="6">
        <v>45658.482048611113</v>
      </c>
      <c r="P107" s="18">
        <v>45658.482048611113</v>
      </c>
      <c r="Q107" s="7">
        <v>45659</v>
      </c>
      <c r="R107" t="s">
        <v>1212</v>
      </c>
      <c r="S107">
        <v>23700</v>
      </c>
      <c r="T107" s="10">
        <f t="shared" si="1"/>
        <v>8902.5</v>
      </c>
      <c r="U107" s="10"/>
      <c r="V107" s="10"/>
      <c r="W107" s="10"/>
      <c r="X107" s="10"/>
      <c r="Y107" s="10"/>
      <c r="Z107" s="10"/>
      <c r="AA107" s="10"/>
      <c r="AB107" s="10"/>
    </row>
    <row r="108" spans="1:28" x14ac:dyDescent="0.25">
      <c r="A108">
        <v>1100381471</v>
      </c>
      <c r="B108" s="13">
        <v>12250101254016</v>
      </c>
      <c r="C108">
        <v>1500000078719920</v>
      </c>
      <c r="D108">
        <v>2249759</v>
      </c>
      <c r="E108" t="s">
        <v>1210</v>
      </c>
      <c r="F108" t="s">
        <v>1214</v>
      </c>
      <c r="G108" t="s">
        <v>1215</v>
      </c>
      <c r="H108" t="s">
        <v>1216</v>
      </c>
      <c r="I108" t="s">
        <v>1260</v>
      </c>
      <c r="K108">
        <v>52510</v>
      </c>
      <c r="L108">
        <v>150</v>
      </c>
      <c r="M108">
        <v>106.1</v>
      </c>
      <c r="N108" s="6">
        <v>45658.485011574077</v>
      </c>
      <c r="O108" s="6">
        <v>45658.485011574077</v>
      </c>
      <c r="P108" s="18">
        <v>45658.485011574077</v>
      </c>
      <c r="Q108" s="7">
        <v>45659</v>
      </c>
      <c r="R108" t="s">
        <v>1212</v>
      </c>
      <c r="S108">
        <v>23650</v>
      </c>
      <c r="T108" s="10">
        <f t="shared" si="1"/>
        <v>15915</v>
      </c>
      <c r="U108" s="10"/>
      <c r="V108" s="10"/>
      <c r="W108" s="10"/>
      <c r="X108" s="10"/>
      <c r="Y108" s="10"/>
      <c r="Z108" s="10"/>
      <c r="AA108" s="10"/>
      <c r="AB108" s="10"/>
    </row>
    <row r="109" spans="1:28" x14ac:dyDescent="0.25">
      <c r="A109">
        <v>1100381471</v>
      </c>
      <c r="B109" s="13">
        <v>12250101282016</v>
      </c>
      <c r="C109">
        <v>1500000089534130</v>
      </c>
      <c r="D109">
        <v>2445896</v>
      </c>
      <c r="E109" t="s">
        <v>1213</v>
      </c>
      <c r="F109" t="s">
        <v>1214</v>
      </c>
      <c r="G109" t="s">
        <v>1215</v>
      </c>
      <c r="H109" t="s">
        <v>1216</v>
      </c>
      <c r="I109" t="s">
        <v>1260</v>
      </c>
      <c r="K109">
        <v>52510</v>
      </c>
      <c r="L109">
        <v>75</v>
      </c>
      <c r="M109">
        <v>98.4</v>
      </c>
      <c r="N109" s="6">
        <v>45658.501018518517</v>
      </c>
      <c r="O109" s="6">
        <v>45658.501018518517</v>
      </c>
      <c r="P109" s="18">
        <v>45658.501018518517</v>
      </c>
      <c r="Q109" s="7">
        <v>45659</v>
      </c>
      <c r="R109" t="s">
        <v>1212</v>
      </c>
      <c r="S109">
        <v>23650</v>
      </c>
      <c r="T109" s="10">
        <f t="shared" si="1"/>
        <v>7380</v>
      </c>
      <c r="U109" s="10"/>
      <c r="V109" s="10"/>
      <c r="W109" s="10"/>
      <c r="X109" s="10"/>
      <c r="Y109" s="10"/>
      <c r="Z109" s="10"/>
      <c r="AA109" s="10"/>
      <c r="AB109" s="10"/>
    </row>
    <row r="110" spans="1:28" x14ac:dyDescent="0.25">
      <c r="A110">
        <v>1100381471</v>
      </c>
      <c r="B110" s="13">
        <v>12250101289316</v>
      </c>
      <c r="C110">
        <v>1500000093463450</v>
      </c>
      <c r="D110">
        <v>2502639</v>
      </c>
      <c r="E110" t="s">
        <v>1213</v>
      </c>
      <c r="F110" t="s">
        <v>1214</v>
      </c>
      <c r="G110" t="s">
        <v>1215</v>
      </c>
      <c r="H110" t="s">
        <v>1216</v>
      </c>
      <c r="I110" t="s">
        <v>1260</v>
      </c>
      <c r="K110">
        <v>52510</v>
      </c>
      <c r="L110">
        <v>75</v>
      </c>
      <c r="M110">
        <v>86.6</v>
      </c>
      <c r="N110" s="6">
        <v>45658.506388888891</v>
      </c>
      <c r="O110" s="6">
        <v>45658.506388888891</v>
      </c>
      <c r="P110" s="18">
        <v>45658.506388888891</v>
      </c>
      <c r="Q110" s="7">
        <v>45659</v>
      </c>
      <c r="R110" t="s">
        <v>1212</v>
      </c>
      <c r="S110">
        <v>23650</v>
      </c>
      <c r="T110" s="10">
        <f t="shared" si="1"/>
        <v>6495</v>
      </c>
      <c r="U110" s="10"/>
      <c r="V110" s="10"/>
      <c r="W110" s="10"/>
      <c r="X110" s="10"/>
      <c r="Y110" s="10"/>
      <c r="Z110" s="10"/>
      <c r="AA110" s="10"/>
      <c r="AB110" s="10"/>
    </row>
    <row r="111" spans="1:28" x14ac:dyDescent="0.25">
      <c r="A111">
        <v>1100381471</v>
      </c>
      <c r="B111" s="13">
        <v>12250101295916</v>
      </c>
      <c r="C111">
        <v>1200000123815980</v>
      </c>
      <c r="D111">
        <v>3442645</v>
      </c>
      <c r="E111" t="s">
        <v>1213</v>
      </c>
      <c r="F111" t="s">
        <v>1214</v>
      </c>
      <c r="G111" t="s">
        <v>1215</v>
      </c>
      <c r="H111" t="s">
        <v>1216</v>
      </c>
      <c r="I111" t="s">
        <v>1258</v>
      </c>
      <c r="K111">
        <v>52523</v>
      </c>
      <c r="L111">
        <v>75</v>
      </c>
      <c r="M111">
        <v>111.95</v>
      </c>
      <c r="N111" s="6">
        <v>45658.50990740741</v>
      </c>
      <c r="O111" s="6">
        <v>45658.50990740741</v>
      </c>
      <c r="P111" s="18">
        <v>45658.50990740741</v>
      </c>
      <c r="Q111" s="7">
        <v>45659</v>
      </c>
      <c r="R111" t="s">
        <v>1212</v>
      </c>
      <c r="S111">
        <v>23800</v>
      </c>
      <c r="T111" s="10">
        <f t="shared" si="1"/>
        <v>8396.25</v>
      </c>
      <c r="U111" s="10"/>
      <c r="V111" s="10"/>
      <c r="W111" s="10"/>
      <c r="X111" s="10"/>
      <c r="Y111" s="10"/>
      <c r="Z111" s="10"/>
      <c r="AA111" s="10"/>
      <c r="AB111" s="10"/>
    </row>
    <row r="112" spans="1:28" x14ac:dyDescent="0.25">
      <c r="A112">
        <v>1100381471</v>
      </c>
      <c r="B112" s="13">
        <v>12250101370816</v>
      </c>
      <c r="C112">
        <v>1200000163379900</v>
      </c>
      <c r="D112">
        <v>4437610</v>
      </c>
      <c r="E112" t="s">
        <v>1213</v>
      </c>
      <c r="F112" t="s">
        <v>1214</v>
      </c>
      <c r="G112" t="s">
        <v>1215</v>
      </c>
      <c r="H112" t="s">
        <v>1216</v>
      </c>
      <c r="I112" t="s">
        <v>1258</v>
      </c>
      <c r="K112">
        <v>52523</v>
      </c>
      <c r="L112">
        <v>75</v>
      </c>
      <c r="M112">
        <v>116.8</v>
      </c>
      <c r="N112" s="6">
        <v>45658.558692129627</v>
      </c>
      <c r="O112" s="6">
        <v>45658.558692129627</v>
      </c>
      <c r="P112" s="18">
        <v>45658.558692129627</v>
      </c>
      <c r="Q112" s="7">
        <v>45659</v>
      </c>
      <c r="R112" t="s">
        <v>1212</v>
      </c>
      <c r="S112">
        <v>23800</v>
      </c>
      <c r="T112" s="10">
        <f t="shared" si="1"/>
        <v>8760</v>
      </c>
      <c r="U112" s="10"/>
      <c r="V112" s="10"/>
      <c r="W112" s="10"/>
      <c r="X112" s="10"/>
      <c r="Y112" s="10"/>
      <c r="Z112" s="10"/>
      <c r="AA112" s="10"/>
      <c r="AB112" s="10"/>
    </row>
    <row r="113" spans="1:28" x14ac:dyDescent="0.25">
      <c r="A113">
        <v>1100381471</v>
      </c>
      <c r="B113" s="13">
        <v>12250101453816</v>
      </c>
      <c r="C113">
        <v>1200000207421130</v>
      </c>
      <c r="D113">
        <v>5917557</v>
      </c>
      <c r="E113" t="s">
        <v>1213</v>
      </c>
      <c r="F113" t="s">
        <v>1214</v>
      </c>
      <c r="G113" t="s">
        <v>1215</v>
      </c>
      <c r="H113" t="s">
        <v>1216</v>
      </c>
      <c r="I113" t="s">
        <v>1258</v>
      </c>
      <c r="K113">
        <v>52523</v>
      </c>
      <c r="L113">
        <v>150</v>
      </c>
      <c r="M113">
        <v>117.2</v>
      </c>
      <c r="N113" s="6">
        <v>45658.613888888889</v>
      </c>
      <c r="O113" s="6">
        <v>45658.613888888889</v>
      </c>
      <c r="P113" s="18">
        <v>45658.613888888889</v>
      </c>
      <c r="Q113" s="7">
        <v>45659</v>
      </c>
      <c r="R113" t="s">
        <v>1212</v>
      </c>
      <c r="S113">
        <v>23800</v>
      </c>
      <c r="T113" s="10">
        <f t="shared" si="1"/>
        <v>17580</v>
      </c>
      <c r="U113" s="10"/>
      <c r="V113" s="10"/>
      <c r="W113" s="10"/>
      <c r="X113" s="10"/>
      <c r="Y113" s="10"/>
      <c r="Z113" s="10"/>
      <c r="AA113" s="10"/>
      <c r="AB113" s="10"/>
    </row>
    <row r="114" spans="1:28" x14ac:dyDescent="0.25">
      <c r="A114">
        <v>1100381471</v>
      </c>
      <c r="B114" s="13">
        <v>12250101468016</v>
      </c>
      <c r="C114">
        <v>1000000227321040</v>
      </c>
      <c r="D114">
        <v>6400928</v>
      </c>
      <c r="E114" t="s">
        <v>1210</v>
      </c>
      <c r="F114" t="s">
        <v>1214</v>
      </c>
      <c r="G114" t="s">
        <v>1215</v>
      </c>
      <c r="H114" t="s">
        <v>1216</v>
      </c>
      <c r="I114" t="s">
        <v>1259</v>
      </c>
      <c r="K114">
        <v>52519</v>
      </c>
      <c r="L114">
        <v>75</v>
      </c>
      <c r="M114">
        <v>83.85</v>
      </c>
      <c r="N114" s="6">
        <v>45658.621111111112</v>
      </c>
      <c r="O114" s="6">
        <v>45658.621111111112</v>
      </c>
      <c r="P114" s="18">
        <v>45658.621111111112</v>
      </c>
      <c r="Q114" s="7">
        <v>45659</v>
      </c>
      <c r="R114" t="s">
        <v>1212</v>
      </c>
      <c r="S114">
        <v>23700</v>
      </c>
      <c r="T114" s="10">
        <f t="shared" si="1"/>
        <v>6288.75</v>
      </c>
      <c r="U114" s="10"/>
      <c r="V114" s="10"/>
      <c r="W114" s="10"/>
      <c r="X114" s="10"/>
      <c r="Y114" s="10"/>
      <c r="Z114" s="10"/>
      <c r="AA114" s="10"/>
      <c r="AB114" s="10"/>
    </row>
    <row r="115" spans="1:28" x14ac:dyDescent="0.25">
      <c r="A115">
        <v>1100381471</v>
      </c>
      <c r="B115" s="13">
        <v>22250101124416</v>
      </c>
      <c r="C115">
        <v>1500000037037780</v>
      </c>
      <c r="D115">
        <v>1199170</v>
      </c>
      <c r="E115" t="s">
        <v>1213</v>
      </c>
      <c r="F115" t="s">
        <v>1214</v>
      </c>
      <c r="G115" t="s">
        <v>1215</v>
      </c>
      <c r="H115" t="s">
        <v>1216</v>
      </c>
      <c r="I115" t="s">
        <v>1248</v>
      </c>
      <c r="K115">
        <v>52509</v>
      </c>
      <c r="L115">
        <v>75</v>
      </c>
      <c r="M115">
        <v>136.80000000000001</v>
      </c>
      <c r="N115" s="6">
        <v>45658.428472222222</v>
      </c>
      <c r="O115" s="6">
        <v>45658.428472222222</v>
      </c>
      <c r="P115" s="18">
        <v>45658.428472222222</v>
      </c>
      <c r="Q115" s="7">
        <v>45659</v>
      </c>
      <c r="R115" t="s">
        <v>1212</v>
      </c>
      <c r="S115">
        <v>23650</v>
      </c>
      <c r="T115" s="10">
        <f t="shared" si="1"/>
        <v>10260</v>
      </c>
      <c r="U115" s="10"/>
      <c r="V115" s="10"/>
      <c r="W115" s="10"/>
      <c r="X115" s="10"/>
      <c r="Y115" s="10"/>
      <c r="Z115" s="10"/>
      <c r="AA115" s="10"/>
      <c r="AB115" s="10"/>
    </row>
    <row r="116" spans="1:28" x14ac:dyDescent="0.25">
      <c r="A116">
        <v>1100381471</v>
      </c>
      <c r="B116" s="13">
        <v>22250101133816</v>
      </c>
      <c r="C116">
        <v>1000000055798180</v>
      </c>
      <c r="D116">
        <v>1665447</v>
      </c>
      <c r="E116" t="s">
        <v>1213</v>
      </c>
      <c r="F116" t="s">
        <v>1214</v>
      </c>
      <c r="G116" t="s">
        <v>1215</v>
      </c>
      <c r="H116" t="s">
        <v>1216</v>
      </c>
      <c r="I116" t="s">
        <v>1249</v>
      </c>
      <c r="K116">
        <v>52511</v>
      </c>
      <c r="L116">
        <v>75</v>
      </c>
      <c r="M116">
        <v>112.6</v>
      </c>
      <c r="N116" s="6">
        <v>45658.433981481481</v>
      </c>
      <c r="O116" s="6">
        <v>45658.433981481481</v>
      </c>
      <c r="P116" s="18">
        <v>45658.433981481481</v>
      </c>
      <c r="Q116" s="7">
        <v>45659</v>
      </c>
      <c r="R116" t="s">
        <v>1212</v>
      </c>
      <c r="S116">
        <v>23700</v>
      </c>
      <c r="T116" s="10">
        <f t="shared" si="1"/>
        <v>8445</v>
      </c>
      <c r="U116" s="10"/>
      <c r="V116" s="10"/>
      <c r="W116" s="10"/>
      <c r="X116" s="10"/>
      <c r="Y116" s="10"/>
      <c r="Z116" s="10"/>
      <c r="AA116" s="10"/>
      <c r="AB116" s="10"/>
    </row>
    <row r="117" spans="1:28" x14ac:dyDescent="0.25">
      <c r="A117">
        <v>1100381471</v>
      </c>
      <c r="B117" s="13">
        <v>22250101133816</v>
      </c>
      <c r="C117">
        <v>1000000055798180</v>
      </c>
      <c r="D117">
        <v>1665462</v>
      </c>
      <c r="E117" t="s">
        <v>1213</v>
      </c>
      <c r="F117" t="s">
        <v>1214</v>
      </c>
      <c r="G117" t="s">
        <v>1215</v>
      </c>
      <c r="H117" t="s">
        <v>1216</v>
      </c>
      <c r="I117" t="s">
        <v>1249</v>
      </c>
      <c r="K117">
        <v>52511</v>
      </c>
      <c r="L117">
        <v>75</v>
      </c>
      <c r="M117">
        <v>112.6</v>
      </c>
      <c r="N117" s="6">
        <v>45658.433981481481</v>
      </c>
      <c r="O117" s="6">
        <v>45658.433981481481</v>
      </c>
      <c r="P117" s="18">
        <v>45658.433981481481</v>
      </c>
      <c r="Q117" s="7">
        <v>45659</v>
      </c>
      <c r="R117" t="s">
        <v>1212</v>
      </c>
      <c r="S117">
        <v>23700</v>
      </c>
      <c r="T117" s="10">
        <f t="shared" si="1"/>
        <v>8445</v>
      </c>
      <c r="U117" s="10"/>
      <c r="V117" s="10"/>
      <c r="W117" s="10"/>
      <c r="X117" s="10"/>
      <c r="Y117" s="10"/>
      <c r="Z117" s="10"/>
      <c r="AA117" s="10"/>
      <c r="AB117" s="10"/>
    </row>
    <row r="118" spans="1:28" x14ac:dyDescent="0.25">
      <c r="A118">
        <v>1100381471</v>
      </c>
      <c r="B118" s="13">
        <v>22250101136416</v>
      </c>
      <c r="C118">
        <v>1000000057440790</v>
      </c>
      <c r="D118">
        <v>1690390</v>
      </c>
      <c r="E118" t="s">
        <v>1210</v>
      </c>
      <c r="F118" t="s">
        <v>1214</v>
      </c>
      <c r="G118" t="s">
        <v>1215</v>
      </c>
      <c r="H118" t="s">
        <v>1216</v>
      </c>
      <c r="I118" t="s">
        <v>1249</v>
      </c>
      <c r="K118">
        <v>52511</v>
      </c>
      <c r="L118">
        <v>150</v>
      </c>
      <c r="M118">
        <v>113.7</v>
      </c>
      <c r="N118" s="6">
        <v>45658.434803240743</v>
      </c>
      <c r="O118" s="6">
        <v>45658.434803240743</v>
      </c>
      <c r="P118" s="18">
        <v>45658.434803240743</v>
      </c>
      <c r="Q118" s="7">
        <v>45659</v>
      </c>
      <c r="R118" t="s">
        <v>1212</v>
      </c>
      <c r="S118">
        <v>23700</v>
      </c>
      <c r="T118" s="10">
        <f t="shared" si="1"/>
        <v>17055</v>
      </c>
      <c r="U118" s="10"/>
      <c r="V118" s="10"/>
      <c r="W118" s="10"/>
      <c r="X118" s="10"/>
      <c r="Y118" s="10"/>
      <c r="Z118" s="10"/>
      <c r="AA118" s="10"/>
      <c r="AB118" s="10"/>
    </row>
    <row r="119" spans="1:28" x14ac:dyDescent="0.25">
      <c r="A119">
        <v>1100381471</v>
      </c>
      <c r="B119" s="13">
        <v>22250101154516</v>
      </c>
      <c r="C119">
        <v>1000000065220460</v>
      </c>
      <c r="D119">
        <v>1896299</v>
      </c>
      <c r="E119" t="s">
        <v>1213</v>
      </c>
      <c r="F119" t="s">
        <v>1214</v>
      </c>
      <c r="G119" t="s">
        <v>1215</v>
      </c>
      <c r="H119" t="s">
        <v>1216</v>
      </c>
      <c r="I119" t="s">
        <v>1249</v>
      </c>
      <c r="K119">
        <v>52511</v>
      </c>
      <c r="L119">
        <v>150</v>
      </c>
      <c r="M119">
        <v>115.6</v>
      </c>
      <c r="N119" s="6">
        <v>45658.443148148152</v>
      </c>
      <c r="O119" s="6">
        <v>45658.443148148152</v>
      </c>
      <c r="P119" s="18">
        <v>45658.443148148152</v>
      </c>
      <c r="Q119" s="7">
        <v>45659</v>
      </c>
      <c r="R119" t="s">
        <v>1212</v>
      </c>
      <c r="S119">
        <v>23700</v>
      </c>
      <c r="T119" s="10">
        <f t="shared" si="1"/>
        <v>17340</v>
      </c>
      <c r="U119" s="10"/>
      <c r="V119" s="10"/>
      <c r="W119" s="10"/>
      <c r="X119" s="10"/>
      <c r="Y119" s="10"/>
      <c r="Z119" s="10"/>
      <c r="AA119" s="10"/>
      <c r="AB119" s="10"/>
    </row>
    <row r="120" spans="1:28" x14ac:dyDescent="0.25">
      <c r="A120">
        <v>1100381471</v>
      </c>
      <c r="B120" s="13">
        <v>22250101158216</v>
      </c>
      <c r="C120">
        <v>1000000066757850</v>
      </c>
      <c r="D120">
        <v>1933576</v>
      </c>
      <c r="E120" t="s">
        <v>1210</v>
      </c>
      <c r="F120" t="s">
        <v>1214</v>
      </c>
      <c r="G120" t="s">
        <v>1215</v>
      </c>
      <c r="H120" t="s">
        <v>1216</v>
      </c>
      <c r="I120" t="s">
        <v>1249</v>
      </c>
      <c r="K120">
        <v>52511</v>
      </c>
      <c r="L120">
        <v>75</v>
      </c>
      <c r="M120">
        <v>129.69999999999999</v>
      </c>
      <c r="N120" s="6">
        <v>45658.444166666668</v>
      </c>
      <c r="O120" s="6">
        <v>45658.444166666668</v>
      </c>
      <c r="P120" s="18">
        <v>45658.444166666668</v>
      </c>
      <c r="Q120" s="7">
        <v>45659</v>
      </c>
      <c r="R120" t="s">
        <v>1212</v>
      </c>
      <c r="S120">
        <v>23700</v>
      </c>
      <c r="T120" s="10">
        <f t="shared" si="1"/>
        <v>9727.5</v>
      </c>
      <c r="U120" s="10"/>
      <c r="V120" s="10"/>
      <c r="W120" s="10"/>
      <c r="X120" s="10"/>
      <c r="Y120" s="10"/>
      <c r="Z120" s="10"/>
      <c r="AA120" s="10"/>
      <c r="AB120" s="10"/>
    </row>
    <row r="121" spans="1:28" x14ac:dyDescent="0.25">
      <c r="A121">
        <v>1100381471</v>
      </c>
      <c r="B121" s="13">
        <v>22250101158216</v>
      </c>
      <c r="C121">
        <v>1000000066757850</v>
      </c>
      <c r="D121">
        <v>1933577</v>
      </c>
      <c r="E121" t="s">
        <v>1210</v>
      </c>
      <c r="F121" t="s">
        <v>1214</v>
      </c>
      <c r="G121" t="s">
        <v>1215</v>
      </c>
      <c r="H121" t="s">
        <v>1216</v>
      </c>
      <c r="I121" t="s">
        <v>1249</v>
      </c>
      <c r="K121">
        <v>52511</v>
      </c>
      <c r="L121">
        <v>75</v>
      </c>
      <c r="M121">
        <v>129.69999999999999</v>
      </c>
      <c r="N121" s="6">
        <v>45658.444166666668</v>
      </c>
      <c r="O121" s="6">
        <v>45658.444166666668</v>
      </c>
      <c r="P121" s="18">
        <v>45658.444166666668</v>
      </c>
      <c r="Q121" s="7">
        <v>45659</v>
      </c>
      <c r="R121" t="s">
        <v>1212</v>
      </c>
      <c r="S121">
        <v>23700</v>
      </c>
      <c r="T121" s="10">
        <f t="shared" si="1"/>
        <v>9727.5</v>
      </c>
      <c r="U121" s="10"/>
      <c r="V121" s="10"/>
      <c r="W121" s="10"/>
      <c r="X121" s="10"/>
      <c r="Y121" s="10"/>
      <c r="Z121" s="10"/>
      <c r="AA121" s="10"/>
      <c r="AB121" s="10"/>
    </row>
    <row r="122" spans="1:28" x14ac:dyDescent="0.25">
      <c r="A122">
        <v>1100381471</v>
      </c>
      <c r="B122" s="13">
        <v>22250101210216</v>
      </c>
      <c r="C122">
        <v>1300000064427520</v>
      </c>
      <c r="D122">
        <v>1433781</v>
      </c>
      <c r="E122" t="s">
        <v>1210</v>
      </c>
      <c r="F122" t="s">
        <v>1214</v>
      </c>
      <c r="G122" t="s">
        <v>1215</v>
      </c>
      <c r="H122" t="s">
        <v>1216</v>
      </c>
      <c r="I122" t="s">
        <v>1257</v>
      </c>
      <c r="K122">
        <v>52525</v>
      </c>
      <c r="L122">
        <v>150</v>
      </c>
      <c r="M122">
        <v>100.1</v>
      </c>
      <c r="N122" s="6">
        <v>45658.465555555558</v>
      </c>
      <c r="O122" s="6">
        <v>45658.465555555558</v>
      </c>
      <c r="P122" s="18">
        <v>45658.465555555558</v>
      </c>
      <c r="Q122" s="7">
        <v>45659</v>
      </c>
      <c r="R122" t="s">
        <v>1212</v>
      </c>
      <c r="S122">
        <v>23850</v>
      </c>
      <c r="T122" s="10">
        <f t="shared" si="1"/>
        <v>15015</v>
      </c>
      <c r="U122" s="10"/>
      <c r="V122" s="10"/>
      <c r="W122" s="10"/>
      <c r="X122" s="10"/>
      <c r="Y122" s="10"/>
      <c r="Z122" s="10"/>
      <c r="AA122" s="10"/>
      <c r="AB122" s="10"/>
    </row>
    <row r="123" spans="1:28" x14ac:dyDescent="0.25">
      <c r="A123">
        <v>1100381471</v>
      </c>
      <c r="B123" s="13">
        <v>22250101215316</v>
      </c>
      <c r="C123">
        <v>1300000065957430</v>
      </c>
      <c r="D123">
        <v>1456398</v>
      </c>
      <c r="E123" t="s">
        <v>1213</v>
      </c>
      <c r="F123" t="s">
        <v>1214</v>
      </c>
      <c r="G123" t="s">
        <v>1215</v>
      </c>
      <c r="H123" t="s">
        <v>1216</v>
      </c>
      <c r="I123" t="s">
        <v>1257</v>
      </c>
      <c r="K123">
        <v>52525</v>
      </c>
      <c r="L123">
        <v>150</v>
      </c>
      <c r="M123">
        <v>96.9</v>
      </c>
      <c r="N123" s="6">
        <v>45658.467974537038</v>
      </c>
      <c r="O123" s="6">
        <v>45658.467974537038</v>
      </c>
      <c r="P123" s="18">
        <v>45658.467974537038</v>
      </c>
      <c r="Q123" s="7">
        <v>45659</v>
      </c>
      <c r="R123" t="s">
        <v>1212</v>
      </c>
      <c r="S123">
        <v>23850</v>
      </c>
      <c r="T123" s="10">
        <f t="shared" si="1"/>
        <v>14535</v>
      </c>
      <c r="U123" s="10"/>
      <c r="V123" s="10"/>
      <c r="W123" s="10"/>
      <c r="X123" s="10"/>
      <c r="Y123" s="10"/>
      <c r="Z123" s="10"/>
      <c r="AA123" s="10"/>
      <c r="AB123" s="10"/>
    </row>
    <row r="124" spans="1:28" x14ac:dyDescent="0.25">
      <c r="A124">
        <v>1100381471</v>
      </c>
      <c r="B124" s="13">
        <v>22250101258516</v>
      </c>
      <c r="C124">
        <v>1500000080033600</v>
      </c>
      <c r="D124">
        <v>2272975</v>
      </c>
      <c r="E124" t="s">
        <v>1210</v>
      </c>
      <c r="F124" t="s">
        <v>1214</v>
      </c>
      <c r="G124" t="s">
        <v>1215</v>
      </c>
      <c r="H124" t="s">
        <v>1216</v>
      </c>
      <c r="I124" t="s">
        <v>1260</v>
      </c>
      <c r="K124">
        <v>52510</v>
      </c>
      <c r="L124">
        <v>75</v>
      </c>
      <c r="M124">
        <v>107.85</v>
      </c>
      <c r="N124" s="6">
        <v>45658.486655092594</v>
      </c>
      <c r="O124" s="6">
        <v>45658.486666666664</v>
      </c>
      <c r="P124" s="18">
        <v>45658.486666666664</v>
      </c>
      <c r="Q124" s="7">
        <v>45659</v>
      </c>
      <c r="R124" t="s">
        <v>1212</v>
      </c>
      <c r="S124">
        <v>23650</v>
      </c>
      <c r="T124" s="10">
        <f t="shared" si="1"/>
        <v>8088.75</v>
      </c>
      <c r="U124" s="10"/>
      <c r="V124" s="10"/>
      <c r="W124" s="10"/>
      <c r="X124" s="10"/>
      <c r="Y124" s="10"/>
      <c r="Z124" s="10"/>
      <c r="AA124" s="10"/>
      <c r="AB124" s="10"/>
    </row>
    <row r="125" spans="1:28" x14ac:dyDescent="0.25">
      <c r="A125">
        <v>1100381471</v>
      </c>
      <c r="B125" s="13">
        <v>22250101258516</v>
      </c>
      <c r="C125">
        <v>1500000080033600</v>
      </c>
      <c r="D125">
        <v>2272976</v>
      </c>
      <c r="E125" t="s">
        <v>1210</v>
      </c>
      <c r="F125" t="s">
        <v>1214</v>
      </c>
      <c r="G125" t="s">
        <v>1215</v>
      </c>
      <c r="H125" t="s">
        <v>1216</v>
      </c>
      <c r="I125" t="s">
        <v>1260</v>
      </c>
      <c r="K125">
        <v>52510</v>
      </c>
      <c r="L125">
        <v>75</v>
      </c>
      <c r="M125">
        <v>107.85</v>
      </c>
      <c r="N125" s="6">
        <v>45658.486655092594</v>
      </c>
      <c r="O125" s="6">
        <v>45658.486666666664</v>
      </c>
      <c r="P125" s="18">
        <v>45658.486666666664</v>
      </c>
      <c r="Q125" s="7">
        <v>45659</v>
      </c>
      <c r="R125" t="s">
        <v>1212</v>
      </c>
      <c r="S125">
        <v>23650</v>
      </c>
      <c r="T125" s="10">
        <f t="shared" si="1"/>
        <v>8088.75</v>
      </c>
      <c r="U125" s="10"/>
      <c r="V125" s="10"/>
      <c r="W125" s="10"/>
      <c r="X125" s="10"/>
      <c r="Y125" s="10"/>
      <c r="Z125" s="10"/>
      <c r="AA125" s="10"/>
      <c r="AB125" s="10"/>
    </row>
    <row r="126" spans="1:28" x14ac:dyDescent="0.25">
      <c r="A126">
        <v>1100381471</v>
      </c>
      <c r="B126" s="13">
        <v>22250101264916</v>
      </c>
      <c r="C126">
        <v>1200000105853300</v>
      </c>
      <c r="D126">
        <v>3092837</v>
      </c>
      <c r="E126" t="s">
        <v>1210</v>
      </c>
      <c r="F126" t="s">
        <v>1214</v>
      </c>
      <c r="G126" t="s">
        <v>1215</v>
      </c>
      <c r="H126" t="s">
        <v>1216</v>
      </c>
      <c r="I126" t="s">
        <v>1258</v>
      </c>
      <c r="K126">
        <v>52523</v>
      </c>
      <c r="L126">
        <v>75</v>
      </c>
      <c r="M126">
        <v>109.35</v>
      </c>
      <c r="N126" s="6">
        <v>45658.489560185182</v>
      </c>
      <c r="O126" s="6">
        <v>45658.489560185182</v>
      </c>
      <c r="P126" s="18">
        <v>45658.489560185182</v>
      </c>
      <c r="Q126" s="7">
        <v>45659</v>
      </c>
      <c r="R126" t="s">
        <v>1212</v>
      </c>
      <c r="S126">
        <v>23800</v>
      </c>
      <c r="T126" s="10">
        <f t="shared" si="1"/>
        <v>8201.25</v>
      </c>
      <c r="U126" s="10"/>
      <c r="V126" s="10"/>
      <c r="W126" s="10"/>
      <c r="X126" s="10"/>
      <c r="Y126" s="10"/>
      <c r="Z126" s="10"/>
      <c r="AA126" s="10"/>
      <c r="AB126" s="10"/>
    </row>
    <row r="127" spans="1:28" x14ac:dyDescent="0.25">
      <c r="A127">
        <v>1100381471</v>
      </c>
      <c r="B127" s="13">
        <v>22250101264916</v>
      </c>
      <c r="C127">
        <v>1200000105853300</v>
      </c>
      <c r="D127">
        <v>3092838</v>
      </c>
      <c r="E127" t="s">
        <v>1210</v>
      </c>
      <c r="F127" t="s">
        <v>1214</v>
      </c>
      <c r="G127" t="s">
        <v>1215</v>
      </c>
      <c r="H127" t="s">
        <v>1216</v>
      </c>
      <c r="I127" t="s">
        <v>1258</v>
      </c>
      <c r="K127">
        <v>52523</v>
      </c>
      <c r="L127">
        <v>75</v>
      </c>
      <c r="M127">
        <v>109.35</v>
      </c>
      <c r="N127" s="6">
        <v>45658.489560185182</v>
      </c>
      <c r="O127" s="6">
        <v>45658.489560185182</v>
      </c>
      <c r="P127" s="18">
        <v>45658.489560185182</v>
      </c>
      <c r="Q127" s="7">
        <v>45659</v>
      </c>
      <c r="R127" t="s">
        <v>1212</v>
      </c>
      <c r="S127">
        <v>23800</v>
      </c>
      <c r="T127" s="10">
        <f t="shared" si="1"/>
        <v>8201.25</v>
      </c>
      <c r="U127" s="10"/>
      <c r="V127" s="10"/>
      <c r="W127" s="10"/>
      <c r="X127" s="10"/>
      <c r="Y127" s="10"/>
      <c r="Z127" s="10"/>
      <c r="AA127" s="10"/>
      <c r="AB127" s="10"/>
    </row>
    <row r="128" spans="1:28" x14ac:dyDescent="0.25">
      <c r="A128">
        <v>1100381471</v>
      </c>
      <c r="B128" s="13">
        <v>22250101284316</v>
      </c>
      <c r="C128">
        <v>1500000088260120</v>
      </c>
      <c r="D128">
        <v>2422799</v>
      </c>
      <c r="E128" t="s">
        <v>1213</v>
      </c>
      <c r="F128" t="s">
        <v>1214</v>
      </c>
      <c r="G128" t="s">
        <v>1215</v>
      </c>
      <c r="H128" t="s">
        <v>1216</v>
      </c>
      <c r="I128" t="s">
        <v>1260</v>
      </c>
      <c r="K128">
        <v>52510</v>
      </c>
      <c r="L128">
        <v>75</v>
      </c>
      <c r="M128">
        <v>105.2</v>
      </c>
      <c r="N128" s="6">
        <v>45658.498611111114</v>
      </c>
      <c r="O128" s="6">
        <v>45658.498611111114</v>
      </c>
      <c r="P128" s="18">
        <v>45658.498611111114</v>
      </c>
      <c r="Q128" s="7">
        <v>45659</v>
      </c>
      <c r="R128" t="s">
        <v>1212</v>
      </c>
      <c r="S128">
        <v>23650</v>
      </c>
      <c r="T128" s="10">
        <f t="shared" si="1"/>
        <v>7890</v>
      </c>
      <c r="U128" s="10"/>
      <c r="V128" s="10"/>
      <c r="W128" s="10"/>
      <c r="X128" s="10"/>
      <c r="Y128" s="10"/>
      <c r="Z128" s="10"/>
      <c r="AA128" s="10"/>
      <c r="AB128" s="10"/>
    </row>
    <row r="129" spans="1:28" x14ac:dyDescent="0.25">
      <c r="A129">
        <v>1100381471</v>
      </c>
      <c r="B129" s="13">
        <v>22250101286316</v>
      </c>
      <c r="C129">
        <v>1500000089199250</v>
      </c>
      <c r="D129">
        <v>2433058</v>
      </c>
      <c r="E129" t="s">
        <v>1210</v>
      </c>
      <c r="F129" t="s">
        <v>1214</v>
      </c>
      <c r="G129" t="s">
        <v>1215</v>
      </c>
      <c r="H129" t="s">
        <v>1216</v>
      </c>
      <c r="I129" t="s">
        <v>1260</v>
      </c>
      <c r="K129">
        <v>52510</v>
      </c>
      <c r="L129">
        <v>75</v>
      </c>
      <c r="M129">
        <v>106.85</v>
      </c>
      <c r="N129" s="6">
        <v>45658.499722222223</v>
      </c>
      <c r="O129" s="6">
        <v>45658.499722222223</v>
      </c>
      <c r="P129" s="18">
        <v>45658.499722222223</v>
      </c>
      <c r="Q129" s="7">
        <v>45659</v>
      </c>
      <c r="R129" t="s">
        <v>1212</v>
      </c>
      <c r="S129">
        <v>23650</v>
      </c>
      <c r="T129" s="10">
        <f t="shared" si="1"/>
        <v>8013.75</v>
      </c>
      <c r="U129" s="10"/>
      <c r="V129" s="10"/>
      <c r="W129" s="10"/>
      <c r="X129" s="10"/>
      <c r="Y129" s="10"/>
      <c r="Z129" s="10"/>
      <c r="AA129" s="10"/>
      <c r="AB129" s="10"/>
    </row>
    <row r="130" spans="1:28" x14ac:dyDescent="0.25">
      <c r="A130">
        <v>1100381471</v>
      </c>
      <c r="B130" s="13">
        <v>22250101322216</v>
      </c>
      <c r="C130">
        <v>1500000103123990</v>
      </c>
      <c r="D130">
        <v>2687652</v>
      </c>
      <c r="E130" t="s">
        <v>1210</v>
      </c>
      <c r="F130" t="s">
        <v>1214</v>
      </c>
      <c r="G130" t="s">
        <v>1215</v>
      </c>
      <c r="H130" t="s">
        <v>1216</v>
      </c>
      <c r="I130" t="s">
        <v>1260</v>
      </c>
      <c r="K130">
        <v>52510</v>
      </c>
      <c r="L130">
        <v>75</v>
      </c>
      <c r="M130">
        <v>83.35</v>
      </c>
      <c r="N130" s="6">
        <v>45658.519537037035</v>
      </c>
      <c r="O130" s="6">
        <v>45658.519537037035</v>
      </c>
      <c r="P130" s="18">
        <v>45658.519537037035</v>
      </c>
      <c r="Q130" s="7">
        <v>45659</v>
      </c>
      <c r="R130" t="s">
        <v>1212</v>
      </c>
      <c r="S130">
        <v>23650</v>
      </c>
      <c r="T130" s="10">
        <f t="shared" ref="T130:T193" si="2">IF(A130&lt;&gt;"",L130*M130,"")</f>
        <v>6251.25</v>
      </c>
      <c r="U130" s="10"/>
      <c r="V130" s="10"/>
      <c r="W130" s="10"/>
      <c r="X130" s="10"/>
      <c r="Y130" s="10"/>
      <c r="Z130" s="10"/>
      <c r="AA130" s="10"/>
      <c r="AB130" s="10"/>
    </row>
    <row r="131" spans="1:28" x14ac:dyDescent="0.25">
      <c r="A131">
        <v>1100381471</v>
      </c>
      <c r="B131" s="13">
        <v>22250101372416</v>
      </c>
      <c r="C131">
        <v>1400000166754020</v>
      </c>
      <c r="D131">
        <v>4798182</v>
      </c>
      <c r="E131" t="s">
        <v>1213</v>
      </c>
      <c r="F131" t="s">
        <v>1214</v>
      </c>
      <c r="G131" t="s">
        <v>1215</v>
      </c>
      <c r="H131" t="s">
        <v>1216</v>
      </c>
      <c r="I131" t="s">
        <v>1254</v>
      </c>
      <c r="K131">
        <v>52506</v>
      </c>
      <c r="L131">
        <v>75</v>
      </c>
      <c r="M131">
        <v>69.45</v>
      </c>
      <c r="N131" s="6">
        <v>45658.556307870371</v>
      </c>
      <c r="O131" s="6">
        <v>45658.556307870371</v>
      </c>
      <c r="P131" s="18">
        <v>45658.556307870371</v>
      </c>
      <c r="Q131" s="7">
        <v>45659</v>
      </c>
      <c r="R131" t="s">
        <v>1212</v>
      </c>
      <c r="S131">
        <v>23600</v>
      </c>
      <c r="T131" s="10">
        <f t="shared" si="2"/>
        <v>5208.75</v>
      </c>
      <c r="U131" s="10"/>
      <c r="V131" s="10"/>
      <c r="W131" s="10"/>
      <c r="X131" s="10"/>
      <c r="Y131" s="10"/>
      <c r="Z131" s="10"/>
      <c r="AA131" s="10"/>
      <c r="AB131" s="10"/>
    </row>
    <row r="132" spans="1:28" x14ac:dyDescent="0.25">
      <c r="A132">
        <v>1100381471</v>
      </c>
      <c r="B132" s="13">
        <v>22250101397916</v>
      </c>
      <c r="C132">
        <v>1200000176593380</v>
      </c>
      <c r="D132">
        <v>4790486</v>
      </c>
      <c r="E132" t="s">
        <v>1210</v>
      </c>
      <c r="F132" t="s">
        <v>1214</v>
      </c>
      <c r="G132" t="s">
        <v>1215</v>
      </c>
      <c r="H132" t="s">
        <v>1216</v>
      </c>
      <c r="I132" t="s">
        <v>1258</v>
      </c>
      <c r="K132">
        <v>52523</v>
      </c>
      <c r="L132">
        <v>75</v>
      </c>
      <c r="M132">
        <v>116.7</v>
      </c>
      <c r="N132" s="6">
        <v>45658.578125</v>
      </c>
      <c r="O132" s="6">
        <v>45658.578125</v>
      </c>
      <c r="P132" s="18">
        <v>45658.578125</v>
      </c>
      <c r="Q132" s="7">
        <v>45659</v>
      </c>
      <c r="R132" t="s">
        <v>1212</v>
      </c>
      <c r="S132">
        <v>23800</v>
      </c>
      <c r="T132" s="10">
        <f t="shared" si="2"/>
        <v>8752.5</v>
      </c>
      <c r="U132" s="10"/>
      <c r="V132" s="10"/>
      <c r="W132" s="10"/>
      <c r="X132" s="10"/>
      <c r="Y132" s="10"/>
      <c r="Z132" s="10"/>
      <c r="AA132" s="10"/>
      <c r="AB132" s="10"/>
    </row>
    <row r="133" spans="1:28" x14ac:dyDescent="0.25">
      <c r="A133">
        <v>1100381471</v>
      </c>
      <c r="B133" s="13">
        <v>22250101481216</v>
      </c>
      <c r="C133">
        <v>1000000233450790</v>
      </c>
      <c r="D133">
        <v>6611466</v>
      </c>
      <c r="E133" t="s">
        <v>1213</v>
      </c>
      <c r="F133" t="s">
        <v>1214</v>
      </c>
      <c r="G133" t="s">
        <v>1215</v>
      </c>
      <c r="H133" t="s">
        <v>1216</v>
      </c>
      <c r="I133" t="s">
        <v>1259</v>
      </c>
      <c r="K133">
        <v>52519</v>
      </c>
      <c r="L133">
        <v>75</v>
      </c>
      <c r="M133">
        <v>86.9</v>
      </c>
      <c r="N133" s="6">
        <v>45658.628067129626</v>
      </c>
      <c r="O133" s="6">
        <v>45658.628067129626</v>
      </c>
      <c r="P133" s="18">
        <v>45658.628067129626</v>
      </c>
      <c r="Q133" s="7">
        <v>45659</v>
      </c>
      <c r="R133" t="s">
        <v>1212</v>
      </c>
      <c r="S133">
        <v>23700</v>
      </c>
      <c r="T133" s="10">
        <f t="shared" si="2"/>
        <v>6517.5</v>
      </c>
      <c r="U133" s="10"/>
      <c r="V133" s="10"/>
      <c r="W133" s="10"/>
      <c r="X133" s="10"/>
      <c r="Y133" s="10"/>
      <c r="Z133" s="10"/>
      <c r="AA133" s="10"/>
      <c r="AB133" s="10"/>
    </row>
    <row r="134" spans="1:28" x14ac:dyDescent="0.25">
      <c r="A134">
        <v>1100381471</v>
      </c>
      <c r="B134" s="13">
        <v>22250101482016</v>
      </c>
      <c r="C134">
        <v>1000000234565920</v>
      </c>
      <c r="D134">
        <v>6628443</v>
      </c>
      <c r="E134" t="s">
        <v>1210</v>
      </c>
      <c r="F134" t="s">
        <v>1214</v>
      </c>
      <c r="G134" t="s">
        <v>1215</v>
      </c>
      <c r="H134" t="s">
        <v>1216</v>
      </c>
      <c r="I134" t="s">
        <v>1259</v>
      </c>
      <c r="K134">
        <v>52519</v>
      </c>
      <c r="L134">
        <v>75</v>
      </c>
      <c r="M134">
        <v>87.15</v>
      </c>
      <c r="N134" s="6">
        <v>45658.628541666665</v>
      </c>
      <c r="O134" s="6">
        <v>45658.628541666665</v>
      </c>
      <c r="P134" s="18">
        <v>45658.628541666665</v>
      </c>
      <c r="Q134" s="7">
        <v>45659</v>
      </c>
      <c r="R134" t="s">
        <v>1212</v>
      </c>
      <c r="S134">
        <v>23700</v>
      </c>
      <c r="T134" s="10">
        <f t="shared" si="2"/>
        <v>6536.25</v>
      </c>
      <c r="U134" s="10"/>
      <c r="V134" s="10"/>
      <c r="W134" s="10"/>
      <c r="X134" s="10"/>
      <c r="Y134" s="10"/>
      <c r="Z134" s="10"/>
      <c r="AA134" s="10"/>
      <c r="AB134" s="10"/>
    </row>
    <row r="135" spans="1:28" x14ac:dyDescent="0.25">
      <c r="A135">
        <v>1100381471</v>
      </c>
      <c r="B135" s="13">
        <v>32250101160616</v>
      </c>
      <c r="C135">
        <v>1000000068585740</v>
      </c>
      <c r="D135">
        <v>1998159</v>
      </c>
      <c r="E135" t="s">
        <v>1210</v>
      </c>
      <c r="F135" t="s">
        <v>1214</v>
      </c>
      <c r="G135" t="s">
        <v>1215</v>
      </c>
      <c r="H135" t="s">
        <v>1216</v>
      </c>
      <c r="I135" t="s">
        <v>1249</v>
      </c>
      <c r="K135">
        <v>52511</v>
      </c>
      <c r="L135">
        <v>150</v>
      </c>
      <c r="M135">
        <v>124.55</v>
      </c>
      <c r="N135" s="6">
        <v>45658.445694444446</v>
      </c>
      <c r="O135" s="6">
        <v>45658.445694444446</v>
      </c>
      <c r="P135" s="18">
        <v>45658.445694444446</v>
      </c>
      <c r="Q135" s="7">
        <v>45659</v>
      </c>
      <c r="R135" t="s">
        <v>1212</v>
      </c>
      <c r="S135">
        <v>23700</v>
      </c>
      <c r="T135" s="10">
        <f t="shared" si="2"/>
        <v>18682.5</v>
      </c>
      <c r="U135" s="10"/>
      <c r="V135" s="10"/>
      <c r="W135" s="10"/>
      <c r="X135" s="10"/>
      <c r="Y135" s="10"/>
      <c r="Z135" s="10"/>
      <c r="AA135" s="10"/>
      <c r="AB135" s="10"/>
    </row>
    <row r="136" spans="1:28" x14ac:dyDescent="0.25">
      <c r="A136">
        <v>1100381471</v>
      </c>
      <c r="B136" s="13">
        <v>32250101261516</v>
      </c>
      <c r="C136">
        <v>1200000108330150</v>
      </c>
      <c r="D136">
        <v>3150673</v>
      </c>
      <c r="E136" t="s">
        <v>1213</v>
      </c>
      <c r="F136" t="s">
        <v>1214</v>
      </c>
      <c r="G136" t="s">
        <v>1215</v>
      </c>
      <c r="H136" t="s">
        <v>1216</v>
      </c>
      <c r="I136" t="s">
        <v>1258</v>
      </c>
      <c r="K136">
        <v>52523</v>
      </c>
      <c r="L136">
        <v>75</v>
      </c>
      <c r="M136">
        <v>106.7</v>
      </c>
      <c r="N136" s="6">
        <v>45658.492372685185</v>
      </c>
      <c r="O136" s="6">
        <v>45658.492372685185</v>
      </c>
      <c r="P136" s="18">
        <v>45658.492372685185</v>
      </c>
      <c r="Q136" s="7">
        <v>45659</v>
      </c>
      <c r="R136" t="s">
        <v>1212</v>
      </c>
      <c r="S136">
        <v>23800</v>
      </c>
      <c r="T136" s="10">
        <f t="shared" si="2"/>
        <v>8002.5</v>
      </c>
      <c r="U136" s="10"/>
      <c r="V136" s="10"/>
      <c r="W136" s="10"/>
      <c r="X136" s="10"/>
      <c r="Y136" s="10"/>
      <c r="Z136" s="10"/>
      <c r="AA136" s="10"/>
      <c r="AB136" s="10"/>
    </row>
    <row r="137" spans="1:28" x14ac:dyDescent="0.25">
      <c r="A137">
        <v>1100381471</v>
      </c>
      <c r="B137" s="13">
        <v>32250101261516</v>
      </c>
      <c r="C137">
        <v>1200000108330150</v>
      </c>
      <c r="D137">
        <v>3150674</v>
      </c>
      <c r="E137" t="s">
        <v>1213</v>
      </c>
      <c r="F137" t="s">
        <v>1214</v>
      </c>
      <c r="G137" t="s">
        <v>1215</v>
      </c>
      <c r="H137" t="s">
        <v>1216</v>
      </c>
      <c r="I137" t="s">
        <v>1258</v>
      </c>
      <c r="K137">
        <v>52523</v>
      </c>
      <c r="L137">
        <v>75</v>
      </c>
      <c r="M137">
        <v>106.7</v>
      </c>
      <c r="N137" s="6">
        <v>45658.492372685185</v>
      </c>
      <c r="O137" s="6">
        <v>45658.492372685185</v>
      </c>
      <c r="P137" s="18">
        <v>45658.492372685185</v>
      </c>
      <c r="Q137" s="7">
        <v>45659</v>
      </c>
      <c r="R137" t="s">
        <v>1212</v>
      </c>
      <c r="S137">
        <v>23800</v>
      </c>
      <c r="T137" s="10">
        <f t="shared" si="2"/>
        <v>8002.5</v>
      </c>
      <c r="U137" s="10"/>
      <c r="V137" s="10"/>
      <c r="W137" s="10"/>
      <c r="X137" s="10"/>
      <c r="Y137" s="10"/>
      <c r="Z137" s="10"/>
      <c r="AA137" s="10"/>
      <c r="AB137" s="10"/>
    </row>
    <row r="138" spans="1:28" x14ac:dyDescent="0.25">
      <c r="A138">
        <v>1100381471</v>
      </c>
      <c r="B138" s="13">
        <v>32250101348616</v>
      </c>
      <c r="C138">
        <v>1400000158575550</v>
      </c>
      <c r="D138">
        <v>4599836</v>
      </c>
      <c r="E138" t="s">
        <v>1213</v>
      </c>
      <c r="F138" t="s">
        <v>1214</v>
      </c>
      <c r="G138" t="s">
        <v>1215</v>
      </c>
      <c r="H138" t="s">
        <v>1216</v>
      </c>
      <c r="I138" t="s">
        <v>1254</v>
      </c>
      <c r="K138">
        <v>52506</v>
      </c>
      <c r="L138">
        <v>75</v>
      </c>
      <c r="M138">
        <v>78.099999999999994</v>
      </c>
      <c r="N138" s="6">
        <v>45658.542673611111</v>
      </c>
      <c r="O138" s="6">
        <v>45658.542673611111</v>
      </c>
      <c r="P138" s="18">
        <v>45658.542673611111</v>
      </c>
      <c r="Q138" s="7">
        <v>45659</v>
      </c>
      <c r="R138" t="s">
        <v>1212</v>
      </c>
      <c r="S138">
        <v>23600</v>
      </c>
      <c r="T138" s="10">
        <f t="shared" si="2"/>
        <v>5857.5</v>
      </c>
      <c r="U138" s="10"/>
      <c r="V138" s="10"/>
      <c r="W138" s="10"/>
      <c r="X138" s="10"/>
      <c r="Y138" s="10"/>
      <c r="Z138" s="10"/>
      <c r="AA138" s="10"/>
      <c r="AB138" s="10"/>
    </row>
    <row r="139" spans="1:28" x14ac:dyDescent="0.25">
      <c r="A139">
        <v>1100381471</v>
      </c>
      <c r="B139" s="13">
        <v>32250101366916</v>
      </c>
      <c r="C139">
        <v>1200000163113820</v>
      </c>
      <c r="D139">
        <v>4431851</v>
      </c>
      <c r="E139" t="s">
        <v>1210</v>
      </c>
      <c r="F139" t="s">
        <v>1214</v>
      </c>
      <c r="G139" t="s">
        <v>1215</v>
      </c>
      <c r="H139" t="s">
        <v>1216</v>
      </c>
      <c r="I139" t="s">
        <v>1258</v>
      </c>
      <c r="K139">
        <v>52523</v>
      </c>
      <c r="L139">
        <v>75</v>
      </c>
      <c r="M139">
        <v>114.5</v>
      </c>
      <c r="N139" s="6">
        <v>45658.558055555557</v>
      </c>
      <c r="O139" s="6">
        <v>45658.558055555557</v>
      </c>
      <c r="P139" s="18">
        <v>45658.558055555557</v>
      </c>
      <c r="Q139" s="7">
        <v>45659</v>
      </c>
      <c r="R139" t="s">
        <v>1212</v>
      </c>
      <c r="S139">
        <v>23800</v>
      </c>
      <c r="T139" s="10">
        <f t="shared" si="2"/>
        <v>8587.5</v>
      </c>
      <c r="U139" s="10"/>
      <c r="V139" s="10"/>
      <c r="W139" s="10"/>
      <c r="X139" s="10"/>
      <c r="Y139" s="10"/>
      <c r="Z139" s="10"/>
      <c r="AA139" s="10"/>
      <c r="AB139" s="10"/>
    </row>
    <row r="140" spans="1:28" x14ac:dyDescent="0.25">
      <c r="A140">
        <v>1100381471</v>
      </c>
      <c r="B140" s="13">
        <v>32250101373516</v>
      </c>
      <c r="C140">
        <v>1200000167115020</v>
      </c>
      <c r="D140">
        <v>4528465</v>
      </c>
      <c r="E140" t="s">
        <v>1213</v>
      </c>
      <c r="F140" t="s">
        <v>1214</v>
      </c>
      <c r="G140" t="s">
        <v>1215</v>
      </c>
      <c r="H140" t="s">
        <v>1216</v>
      </c>
      <c r="I140" t="s">
        <v>1258</v>
      </c>
      <c r="K140">
        <v>52523</v>
      </c>
      <c r="L140">
        <v>75</v>
      </c>
      <c r="M140">
        <v>109.25</v>
      </c>
      <c r="N140" s="6">
        <v>45658.565613425926</v>
      </c>
      <c r="O140" s="6">
        <v>45658.565613425926</v>
      </c>
      <c r="P140" s="18">
        <v>45658.565613425926</v>
      </c>
      <c r="Q140" s="7">
        <v>45659</v>
      </c>
      <c r="R140" t="s">
        <v>1212</v>
      </c>
      <c r="S140">
        <v>23800</v>
      </c>
      <c r="T140" s="10">
        <f t="shared" si="2"/>
        <v>8193.75</v>
      </c>
      <c r="U140" s="10"/>
      <c r="V140" s="10"/>
      <c r="W140" s="10"/>
      <c r="X140" s="10"/>
      <c r="Y140" s="10"/>
      <c r="Z140" s="10"/>
      <c r="AA140" s="10"/>
      <c r="AB140" s="10"/>
    </row>
    <row r="141" spans="1:28" x14ac:dyDescent="0.25">
      <c r="A141">
        <v>1100381471</v>
      </c>
      <c r="B141" s="13">
        <v>32250101381716</v>
      </c>
      <c r="C141">
        <v>1200000172027790</v>
      </c>
      <c r="D141">
        <v>4658796</v>
      </c>
      <c r="E141" t="s">
        <v>1210</v>
      </c>
      <c r="F141" t="s">
        <v>1214</v>
      </c>
      <c r="G141" t="s">
        <v>1215</v>
      </c>
      <c r="H141" t="s">
        <v>1216</v>
      </c>
      <c r="I141" t="s">
        <v>1258</v>
      </c>
      <c r="K141">
        <v>52523</v>
      </c>
      <c r="L141">
        <v>75</v>
      </c>
      <c r="M141">
        <v>116.2</v>
      </c>
      <c r="N141" s="6">
        <v>45658.571284722224</v>
      </c>
      <c r="O141" s="6">
        <v>45658.571284722224</v>
      </c>
      <c r="P141" s="18">
        <v>45658.571284722224</v>
      </c>
      <c r="Q141" s="7">
        <v>45659</v>
      </c>
      <c r="R141" t="s">
        <v>1212</v>
      </c>
      <c r="S141">
        <v>23800</v>
      </c>
      <c r="T141" s="10">
        <f t="shared" si="2"/>
        <v>8715</v>
      </c>
      <c r="U141" s="10"/>
      <c r="V141" s="10"/>
      <c r="W141" s="10"/>
      <c r="X141" s="10"/>
      <c r="Y141" s="10"/>
      <c r="Z141" s="10"/>
      <c r="AA141" s="10"/>
      <c r="AB141" s="10"/>
    </row>
    <row r="142" spans="1:28" x14ac:dyDescent="0.25">
      <c r="A142">
        <v>1100381471</v>
      </c>
      <c r="B142" s="13">
        <v>32250101382316</v>
      </c>
      <c r="C142">
        <v>1200000172142150</v>
      </c>
      <c r="D142">
        <v>4662035</v>
      </c>
      <c r="E142" t="s">
        <v>1213</v>
      </c>
      <c r="F142" t="s">
        <v>1214</v>
      </c>
      <c r="G142" t="s">
        <v>1215</v>
      </c>
      <c r="H142" t="s">
        <v>1216</v>
      </c>
      <c r="I142" t="s">
        <v>1258</v>
      </c>
      <c r="K142">
        <v>52523</v>
      </c>
      <c r="L142">
        <v>75</v>
      </c>
      <c r="M142">
        <v>118.5</v>
      </c>
      <c r="N142" s="6">
        <v>45658.571550925924</v>
      </c>
      <c r="O142" s="6">
        <v>45658.571550925924</v>
      </c>
      <c r="P142" s="18">
        <v>45658.571550925924</v>
      </c>
      <c r="Q142" s="7">
        <v>45659</v>
      </c>
      <c r="R142" t="s">
        <v>1212</v>
      </c>
      <c r="S142">
        <v>23800</v>
      </c>
      <c r="T142" s="10">
        <f t="shared" si="2"/>
        <v>8887.5</v>
      </c>
      <c r="U142" s="10"/>
      <c r="V142" s="10"/>
      <c r="W142" s="10"/>
      <c r="X142" s="10"/>
      <c r="Y142" s="10"/>
      <c r="Z142" s="10"/>
      <c r="AA142" s="10"/>
      <c r="AB142" s="10"/>
    </row>
    <row r="143" spans="1:28" x14ac:dyDescent="0.25">
      <c r="A143">
        <v>1100381471</v>
      </c>
      <c r="B143" s="13">
        <v>42250101108016</v>
      </c>
      <c r="C143">
        <v>1500000033609400</v>
      </c>
      <c r="D143">
        <v>1064620</v>
      </c>
      <c r="E143" t="s">
        <v>1210</v>
      </c>
      <c r="F143" t="s">
        <v>1214</v>
      </c>
      <c r="G143" t="s">
        <v>1215</v>
      </c>
      <c r="H143" t="s">
        <v>1216</v>
      </c>
      <c r="I143" t="s">
        <v>1248</v>
      </c>
      <c r="K143">
        <v>52509</v>
      </c>
      <c r="L143">
        <v>150</v>
      </c>
      <c r="M143">
        <v>123.55</v>
      </c>
      <c r="N143" s="6">
        <v>45658.425219907411</v>
      </c>
      <c r="O143" s="6">
        <v>45658.425219907411</v>
      </c>
      <c r="P143" s="18">
        <v>45658.425219907411</v>
      </c>
      <c r="Q143" s="7">
        <v>45659</v>
      </c>
      <c r="R143" t="s">
        <v>1212</v>
      </c>
      <c r="S143">
        <v>23650</v>
      </c>
      <c r="T143" s="10">
        <f t="shared" si="2"/>
        <v>18532.5</v>
      </c>
      <c r="U143" s="10"/>
      <c r="V143" s="10"/>
      <c r="W143" s="10"/>
      <c r="X143" s="10"/>
      <c r="Y143" s="10"/>
      <c r="Z143" s="10"/>
      <c r="AA143" s="10"/>
      <c r="AB143" s="10"/>
    </row>
    <row r="144" spans="1:28" x14ac:dyDescent="0.25">
      <c r="A144">
        <v>1100381471</v>
      </c>
      <c r="B144" s="13">
        <v>42250101162616</v>
      </c>
      <c r="C144">
        <v>1000000069359150</v>
      </c>
      <c r="D144">
        <v>2052713</v>
      </c>
      <c r="E144" t="s">
        <v>1213</v>
      </c>
      <c r="F144" t="s">
        <v>1214</v>
      </c>
      <c r="G144" t="s">
        <v>1215</v>
      </c>
      <c r="H144" t="s">
        <v>1216</v>
      </c>
      <c r="I144" t="s">
        <v>1249</v>
      </c>
      <c r="K144">
        <v>52511</v>
      </c>
      <c r="L144">
        <v>75</v>
      </c>
      <c r="M144">
        <v>127.3</v>
      </c>
      <c r="N144" s="6">
        <v>45658.448935185188</v>
      </c>
      <c r="O144" s="6">
        <v>45658.448935185188</v>
      </c>
      <c r="P144" s="18">
        <v>45658.448935185188</v>
      </c>
      <c r="Q144" s="7">
        <v>45659</v>
      </c>
      <c r="R144" t="s">
        <v>1212</v>
      </c>
      <c r="S144">
        <v>23700</v>
      </c>
      <c r="T144" s="10">
        <f t="shared" si="2"/>
        <v>9547.5</v>
      </c>
      <c r="U144" s="10"/>
      <c r="V144" s="10"/>
      <c r="W144" s="10"/>
      <c r="X144" s="10"/>
      <c r="Y144" s="10"/>
      <c r="Z144" s="10"/>
      <c r="AA144" s="10"/>
      <c r="AB144" s="10"/>
    </row>
    <row r="145" spans="1:28" x14ac:dyDescent="0.25">
      <c r="A145">
        <v>1100381471</v>
      </c>
      <c r="B145" s="13">
        <v>42250101162616</v>
      </c>
      <c r="C145">
        <v>1000000069359150</v>
      </c>
      <c r="D145">
        <v>2052869</v>
      </c>
      <c r="E145" t="s">
        <v>1213</v>
      </c>
      <c r="F145" t="s">
        <v>1214</v>
      </c>
      <c r="G145" t="s">
        <v>1215</v>
      </c>
      <c r="H145" t="s">
        <v>1216</v>
      </c>
      <c r="I145" t="s">
        <v>1249</v>
      </c>
      <c r="K145">
        <v>52511</v>
      </c>
      <c r="L145">
        <v>75</v>
      </c>
      <c r="M145">
        <v>127.3</v>
      </c>
      <c r="N145" s="6">
        <v>45658.448946759258</v>
      </c>
      <c r="O145" s="6">
        <v>45658.448946759258</v>
      </c>
      <c r="P145" s="18">
        <v>45658.448946759258</v>
      </c>
      <c r="Q145" s="7">
        <v>45659</v>
      </c>
      <c r="R145" t="s">
        <v>1212</v>
      </c>
      <c r="S145">
        <v>23700</v>
      </c>
      <c r="T145" s="10">
        <f t="shared" si="2"/>
        <v>9547.5</v>
      </c>
      <c r="U145" s="10"/>
      <c r="V145" s="10"/>
      <c r="W145" s="10"/>
      <c r="X145" s="10"/>
      <c r="Y145" s="10"/>
      <c r="Z145" s="10"/>
      <c r="AA145" s="10"/>
      <c r="AB145" s="10"/>
    </row>
    <row r="146" spans="1:28" x14ac:dyDescent="0.25">
      <c r="A146">
        <v>1100381471</v>
      </c>
      <c r="B146" s="13">
        <v>42250101220216</v>
      </c>
      <c r="C146">
        <v>1200000084012330</v>
      </c>
      <c r="D146">
        <v>2482587</v>
      </c>
      <c r="E146" t="s">
        <v>1213</v>
      </c>
      <c r="F146" t="s">
        <v>1214</v>
      </c>
      <c r="G146" t="s">
        <v>1215</v>
      </c>
      <c r="H146" t="s">
        <v>1216</v>
      </c>
      <c r="I146" t="s">
        <v>1258</v>
      </c>
      <c r="K146">
        <v>52523</v>
      </c>
      <c r="L146">
        <v>150</v>
      </c>
      <c r="M146">
        <v>118.4</v>
      </c>
      <c r="N146" s="6">
        <v>45658.465995370374</v>
      </c>
      <c r="O146" s="6">
        <v>45658.465995370374</v>
      </c>
      <c r="P146" s="18">
        <v>45658.465995370374</v>
      </c>
      <c r="Q146" s="7">
        <v>45659</v>
      </c>
      <c r="R146" t="s">
        <v>1212</v>
      </c>
      <c r="S146">
        <v>23800</v>
      </c>
      <c r="T146" s="10">
        <f t="shared" si="2"/>
        <v>17760</v>
      </c>
      <c r="U146" s="10"/>
      <c r="V146" s="10"/>
      <c r="W146" s="10"/>
      <c r="X146" s="10"/>
      <c r="Y146" s="10"/>
      <c r="Z146" s="10"/>
      <c r="AA146" s="10"/>
      <c r="AB146" s="10"/>
    </row>
    <row r="147" spans="1:28" x14ac:dyDescent="0.25">
      <c r="A147">
        <v>1100381471</v>
      </c>
      <c r="B147" s="13">
        <v>42250101223316</v>
      </c>
      <c r="C147">
        <v>1300000065730860</v>
      </c>
      <c r="D147">
        <v>1453759</v>
      </c>
      <c r="E147" t="s">
        <v>1210</v>
      </c>
      <c r="F147" t="s">
        <v>1214</v>
      </c>
      <c r="G147" t="s">
        <v>1215</v>
      </c>
      <c r="H147" t="s">
        <v>1216</v>
      </c>
      <c r="I147" t="s">
        <v>1257</v>
      </c>
      <c r="K147">
        <v>52525</v>
      </c>
      <c r="L147">
        <v>75</v>
      </c>
      <c r="M147">
        <v>95</v>
      </c>
      <c r="N147" s="6">
        <v>45658.467627314814</v>
      </c>
      <c r="O147" s="6">
        <v>45658.467627314814</v>
      </c>
      <c r="P147" s="18">
        <v>45658.467627314814</v>
      </c>
      <c r="Q147" s="7">
        <v>45659</v>
      </c>
      <c r="R147" t="s">
        <v>1212</v>
      </c>
      <c r="S147">
        <v>23850</v>
      </c>
      <c r="T147" s="10">
        <f t="shared" si="2"/>
        <v>7125</v>
      </c>
      <c r="U147" s="10"/>
      <c r="V147" s="10"/>
      <c r="W147" s="10"/>
      <c r="X147" s="10"/>
      <c r="Y147" s="10"/>
      <c r="Z147" s="10"/>
      <c r="AA147" s="10"/>
      <c r="AB147" s="10"/>
    </row>
    <row r="148" spans="1:28" x14ac:dyDescent="0.25">
      <c r="A148">
        <v>1100381471</v>
      </c>
      <c r="B148" s="13">
        <v>42250101223316</v>
      </c>
      <c r="C148">
        <v>1300000065730860</v>
      </c>
      <c r="D148">
        <v>1453767</v>
      </c>
      <c r="E148" t="s">
        <v>1210</v>
      </c>
      <c r="F148" t="s">
        <v>1214</v>
      </c>
      <c r="G148" t="s">
        <v>1215</v>
      </c>
      <c r="H148" t="s">
        <v>1216</v>
      </c>
      <c r="I148" t="s">
        <v>1257</v>
      </c>
      <c r="K148">
        <v>52525</v>
      </c>
      <c r="L148">
        <v>75</v>
      </c>
      <c r="M148">
        <v>95</v>
      </c>
      <c r="N148" s="6">
        <v>45658.467627314814</v>
      </c>
      <c r="O148" s="6">
        <v>45658.467627314814</v>
      </c>
      <c r="P148" s="18">
        <v>45658.467627314814</v>
      </c>
      <c r="Q148" s="7">
        <v>45659</v>
      </c>
      <c r="R148" t="s">
        <v>1212</v>
      </c>
      <c r="S148">
        <v>23850</v>
      </c>
      <c r="T148" s="10">
        <f t="shared" si="2"/>
        <v>7125</v>
      </c>
      <c r="U148" s="10"/>
      <c r="V148" s="10"/>
      <c r="W148" s="10"/>
      <c r="X148" s="10"/>
      <c r="Y148" s="10"/>
      <c r="Z148" s="10"/>
      <c r="AA148" s="10"/>
      <c r="AB148" s="10"/>
    </row>
    <row r="149" spans="1:28" x14ac:dyDescent="0.25">
      <c r="A149">
        <v>1100381471</v>
      </c>
      <c r="B149" s="13">
        <v>42250101267816</v>
      </c>
      <c r="C149">
        <v>1500000080205220</v>
      </c>
      <c r="D149">
        <v>2281788</v>
      </c>
      <c r="E149" t="s">
        <v>1213</v>
      </c>
      <c r="F149" t="s">
        <v>1214</v>
      </c>
      <c r="G149" t="s">
        <v>1215</v>
      </c>
      <c r="H149" t="s">
        <v>1216</v>
      </c>
      <c r="I149" t="s">
        <v>1260</v>
      </c>
      <c r="K149">
        <v>52510</v>
      </c>
      <c r="L149">
        <v>150</v>
      </c>
      <c r="M149">
        <v>101.85</v>
      </c>
      <c r="N149" s="6">
        <v>45658.487280092595</v>
      </c>
      <c r="O149" s="6">
        <v>45658.487280092595</v>
      </c>
      <c r="P149" s="18">
        <v>45658.487280092595</v>
      </c>
      <c r="Q149" s="7">
        <v>45659</v>
      </c>
      <c r="R149" t="s">
        <v>1212</v>
      </c>
      <c r="S149">
        <v>23650</v>
      </c>
      <c r="T149" s="10">
        <f t="shared" si="2"/>
        <v>15277.5</v>
      </c>
      <c r="U149" s="10"/>
      <c r="V149" s="10"/>
      <c r="W149" s="10"/>
      <c r="X149" s="10"/>
      <c r="Y149" s="10"/>
      <c r="Z149" s="10"/>
      <c r="AA149" s="10"/>
      <c r="AB149" s="10"/>
    </row>
    <row r="150" spans="1:28" x14ac:dyDescent="0.25">
      <c r="A150">
        <v>1100381471</v>
      </c>
      <c r="B150" s="13">
        <v>42250101309916</v>
      </c>
      <c r="C150">
        <v>1200000121423360</v>
      </c>
      <c r="D150">
        <v>3401674</v>
      </c>
      <c r="E150" t="s">
        <v>1210</v>
      </c>
      <c r="F150" t="s">
        <v>1214</v>
      </c>
      <c r="G150" t="s">
        <v>1215</v>
      </c>
      <c r="H150" t="s">
        <v>1216</v>
      </c>
      <c r="I150" t="s">
        <v>1258</v>
      </c>
      <c r="K150">
        <v>52523</v>
      </c>
      <c r="L150">
        <v>75</v>
      </c>
      <c r="M150">
        <v>109.75</v>
      </c>
      <c r="N150" s="6">
        <v>45658.506736111114</v>
      </c>
      <c r="O150" s="6">
        <v>45658.506736111114</v>
      </c>
      <c r="P150" s="18">
        <v>45658.506736111114</v>
      </c>
      <c r="Q150" s="7">
        <v>45659</v>
      </c>
      <c r="R150" t="s">
        <v>1212</v>
      </c>
      <c r="S150">
        <v>23800</v>
      </c>
      <c r="T150" s="10">
        <f t="shared" si="2"/>
        <v>8231.25</v>
      </c>
      <c r="U150" s="10"/>
      <c r="V150" s="10"/>
      <c r="W150" s="10"/>
      <c r="X150" s="10"/>
      <c r="Y150" s="10"/>
      <c r="Z150" s="10"/>
      <c r="AA150" s="10"/>
      <c r="AB150" s="10"/>
    </row>
    <row r="151" spans="1:28" x14ac:dyDescent="0.25">
      <c r="A151">
        <v>1100381471</v>
      </c>
      <c r="B151" s="13">
        <v>42250101350016</v>
      </c>
      <c r="C151">
        <v>1500000110428360</v>
      </c>
      <c r="D151">
        <v>2799162</v>
      </c>
      <c r="E151" t="s">
        <v>1210</v>
      </c>
      <c r="F151" t="s">
        <v>1214</v>
      </c>
      <c r="G151" t="s">
        <v>1215</v>
      </c>
      <c r="H151" t="s">
        <v>1216</v>
      </c>
      <c r="I151" t="s">
        <v>1260</v>
      </c>
      <c r="K151">
        <v>52510</v>
      </c>
      <c r="L151">
        <v>75</v>
      </c>
      <c r="M151">
        <v>84.55</v>
      </c>
      <c r="N151" s="6">
        <v>45658.532199074078</v>
      </c>
      <c r="O151" s="6">
        <v>45658.532199074078</v>
      </c>
      <c r="P151" s="18">
        <v>45658.532199074078</v>
      </c>
      <c r="Q151" s="7">
        <v>45659</v>
      </c>
      <c r="R151" t="s">
        <v>1212</v>
      </c>
      <c r="S151">
        <v>23650</v>
      </c>
      <c r="T151" s="10">
        <f t="shared" si="2"/>
        <v>6341.25</v>
      </c>
      <c r="U151" s="10"/>
      <c r="V151" s="10"/>
      <c r="W151" s="10"/>
      <c r="X151" s="10"/>
      <c r="Y151" s="10"/>
      <c r="Z151" s="10"/>
      <c r="AA151" s="10"/>
      <c r="AB151" s="10"/>
    </row>
    <row r="152" spans="1:28" x14ac:dyDescent="0.25">
      <c r="A152">
        <v>1100381471</v>
      </c>
      <c r="B152" s="13">
        <v>42250101402116</v>
      </c>
      <c r="C152">
        <v>1200000176758330</v>
      </c>
      <c r="D152">
        <v>4807562</v>
      </c>
      <c r="E152" t="s">
        <v>1213</v>
      </c>
      <c r="F152" t="s">
        <v>1214</v>
      </c>
      <c r="G152" t="s">
        <v>1215</v>
      </c>
      <c r="H152" t="s">
        <v>1216</v>
      </c>
      <c r="I152" t="s">
        <v>1258</v>
      </c>
      <c r="K152">
        <v>52523</v>
      </c>
      <c r="L152">
        <v>75</v>
      </c>
      <c r="M152">
        <v>119</v>
      </c>
      <c r="N152" s="6">
        <v>45658.578738425924</v>
      </c>
      <c r="O152" s="6">
        <v>45658.578738425924</v>
      </c>
      <c r="P152" s="18">
        <v>45658.578738425924</v>
      </c>
      <c r="Q152" s="7">
        <v>45659</v>
      </c>
      <c r="R152" t="s">
        <v>1212</v>
      </c>
      <c r="S152">
        <v>23800</v>
      </c>
      <c r="T152" s="10">
        <f t="shared" si="2"/>
        <v>8925</v>
      </c>
      <c r="U152" s="10"/>
      <c r="V152" s="10"/>
      <c r="W152" s="10"/>
      <c r="X152" s="10"/>
      <c r="Y152" s="10"/>
      <c r="Z152" s="10"/>
      <c r="AA152" s="10"/>
      <c r="AB152" s="10"/>
    </row>
    <row r="153" spans="1:28" x14ac:dyDescent="0.25">
      <c r="A153">
        <v>1100381471</v>
      </c>
      <c r="B153" s="13">
        <v>42250101448916</v>
      </c>
      <c r="C153">
        <v>1000000212539350</v>
      </c>
      <c r="D153">
        <v>6033947</v>
      </c>
      <c r="E153" t="s">
        <v>1210</v>
      </c>
      <c r="F153" t="s">
        <v>1214</v>
      </c>
      <c r="G153" t="s">
        <v>1215</v>
      </c>
      <c r="H153" t="s">
        <v>1216</v>
      </c>
      <c r="I153" t="s">
        <v>1259</v>
      </c>
      <c r="K153">
        <v>52519</v>
      </c>
      <c r="L153">
        <v>75</v>
      </c>
      <c r="M153">
        <v>82.55</v>
      </c>
      <c r="N153" s="6">
        <v>45658.602592592593</v>
      </c>
      <c r="O153" s="6">
        <v>45658.602592592593</v>
      </c>
      <c r="P153" s="18">
        <v>45658.602592592593</v>
      </c>
      <c r="Q153" s="7">
        <v>45659</v>
      </c>
      <c r="R153" t="s">
        <v>1212</v>
      </c>
      <c r="S153">
        <v>23700</v>
      </c>
      <c r="T153" s="10">
        <f t="shared" si="2"/>
        <v>6191.25</v>
      </c>
      <c r="U153" s="10"/>
      <c r="V153" s="10"/>
      <c r="W153" s="10"/>
      <c r="X153" s="10"/>
      <c r="Y153" s="10"/>
      <c r="Z153" s="10"/>
      <c r="AA153" s="10"/>
      <c r="AB153" s="10"/>
    </row>
    <row r="154" spans="1:28" x14ac:dyDescent="0.25">
      <c r="A154">
        <v>1100381471</v>
      </c>
      <c r="B154" s="13">
        <v>52250101150216</v>
      </c>
      <c r="C154">
        <v>1000000058434590</v>
      </c>
      <c r="D154">
        <v>1711982</v>
      </c>
      <c r="E154" t="s">
        <v>1213</v>
      </c>
      <c r="F154" t="s">
        <v>1214</v>
      </c>
      <c r="G154" t="s">
        <v>1215</v>
      </c>
      <c r="H154" t="s">
        <v>1216</v>
      </c>
      <c r="I154" t="s">
        <v>1249</v>
      </c>
      <c r="K154">
        <v>52511</v>
      </c>
      <c r="L154">
        <v>75</v>
      </c>
      <c r="M154">
        <v>116.4</v>
      </c>
      <c r="N154" s="6">
        <v>45658.435902777775</v>
      </c>
      <c r="O154" s="6">
        <v>45658.435914351852</v>
      </c>
      <c r="P154" s="18">
        <v>45658.435914351852</v>
      </c>
      <c r="Q154" s="7">
        <v>45659</v>
      </c>
      <c r="R154" t="s">
        <v>1212</v>
      </c>
      <c r="S154">
        <v>23700</v>
      </c>
      <c r="T154" s="10">
        <f t="shared" si="2"/>
        <v>8730</v>
      </c>
      <c r="U154" s="10"/>
      <c r="V154" s="10"/>
      <c r="W154" s="10"/>
      <c r="X154" s="10"/>
      <c r="Y154" s="10"/>
      <c r="Z154" s="10"/>
      <c r="AA154" s="10"/>
      <c r="AB154" s="10"/>
    </row>
    <row r="155" spans="1:28" x14ac:dyDescent="0.25">
      <c r="A155">
        <v>1100381471</v>
      </c>
      <c r="B155" s="13">
        <v>52250101150216</v>
      </c>
      <c r="C155">
        <v>1000000058434590</v>
      </c>
      <c r="D155">
        <v>1712033</v>
      </c>
      <c r="E155" t="s">
        <v>1213</v>
      </c>
      <c r="F155" t="s">
        <v>1214</v>
      </c>
      <c r="G155" t="s">
        <v>1215</v>
      </c>
      <c r="H155" t="s">
        <v>1216</v>
      </c>
      <c r="I155" t="s">
        <v>1249</v>
      </c>
      <c r="K155">
        <v>52511</v>
      </c>
      <c r="L155">
        <v>75</v>
      </c>
      <c r="M155">
        <v>116.4</v>
      </c>
      <c r="N155" s="6">
        <v>45658.435914351852</v>
      </c>
      <c r="O155" s="6">
        <v>45658.435914351852</v>
      </c>
      <c r="P155" s="18">
        <v>45658.435914351852</v>
      </c>
      <c r="Q155" s="7">
        <v>45659</v>
      </c>
      <c r="R155" t="s">
        <v>1212</v>
      </c>
      <c r="S155">
        <v>23700</v>
      </c>
      <c r="T155" s="10">
        <f t="shared" si="2"/>
        <v>8730</v>
      </c>
      <c r="U155" s="10"/>
      <c r="V155" s="10"/>
      <c r="W155" s="10"/>
      <c r="X155" s="10"/>
      <c r="Y155" s="10"/>
      <c r="Z155" s="10"/>
      <c r="AA155" s="10"/>
      <c r="AB155" s="10"/>
    </row>
    <row r="156" spans="1:28" x14ac:dyDescent="0.25">
      <c r="A156">
        <v>1100381471</v>
      </c>
      <c r="B156" s="13">
        <v>52250101226716</v>
      </c>
      <c r="C156">
        <v>1200000084150670</v>
      </c>
      <c r="D156">
        <v>2486129</v>
      </c>
      <c r="E156" t="s">
        <v>1210</v>
      </c>
      <c r="F156" t="s">
        <v>1214</v>
      </c>
      <c r="G156" t="s">
        <v>1215</v>
      </c>
      <c r="H156" t="s">
        <v>1211</v>
      </c>
      <c r="I156" t="s">
        <v>1258</v>
      </c>
      <c r="K156">
        <v>52523</v>
      </c>
      <c r="L156">
        <v>150</v>
      </c>
      <c r="M156">
        <v>120.1</v>
      </c>
      <c r="N156" s="6">
        <v>45658.466145833336</v>
      </c>
      <c r="O156" s="6">
        <v>45658.466145833336</v>
      </c>
      <c r="P156" s="18">
        <v>45658.466145833336</v>
      </c>
      <c r="Q156" s="7">
        <v>45659</v>
      </c>
      <c r="R156" t="s">
        <v>1212</v>
      </c>
      <c r="S156">
        <v>23800</v>
      </c>
      <c r="T156" s="10">
        <f t="shared" si="2"/>
        <v>18015</v>
      </c>
      <c r="U156" s="10"/>
      <c r="V156" s="10"/>
      <c r="W156" s="10"/>
      <c r="X156" s="10"/>
      <c r="Y156" s="10"/>
      <c r="Z156" s="10"/>
      <c r="AA156" s="10"/>
      <c r="AB156" s="10"/>
    </row>
    <row r="157" spans="1:28" x14ac:dyDescent="0.25">
      <c r="A157">
        <v>1100381471</v>
      </c>
      <c r="B157" s="13">
        <v>52250101226916</v>
      </c>
      <c r="C157">
        <v>1300000064825430</v>
      </c>
      <c r="D157">
        <v>1441165</v>
      </c>
      <c r="E157" t="s">
        <v>1213</v>
      </c>
      <c r="F157" t="s">
        <v>1214</v>
      </c>
      <c r="G157" t="s">
        <v>1215</v>
      </c>
      <c r="H157" t="s">
        <v>1211</v>
      </c>
      <c r="I157" t="s">
        <v>1257</v>
      </c>
      <c r="K157">
        <v>52525</v>
      </c>
      <c r="L157">
        <v>75</v>
      </c>
      <c r="M157">
        <v>96.4</v>
      </c>
      <c r="N157" s="6">
        <v>45658.466192129628</v>
      </c>
      <c r="O157" s="6">
        <v>45658.466192129628</v>
      </c>
      <c r="P157" s="18">
        <v>45658.466192129628</v>
      </c>
      <c r="Q157" s="7">
        <v>45659</v>
      </c>
      <c r="R157" t="s">
        <v>1212</v>
      </c>
      <c r="S157">
        <v>23850</v>
      </c>
      <c r="T157" s="10">
        <f t="shared" si="2"/>
        <v>7230</v>
      </c>
      <c r="U157" s="10"/>
      <c r="V157" s="10"/>
      <c r="W157" s="10"/>
      <c r="X157" s="10"/>
      <c r="Y157" s="10"/>
      <c r="Z157" s="10"/>
      <c r="AA157" s="10"/>
      <c r="AB157" s="10"/>
    </row>
    <row r="158" spans="1:28" x14ac:dyDescent="0.25">
      <c r="A158">
        <v>1100381471</v>
      </c>
      <c r="B158" s="13">
        <v>52250101226916</v>
      </c>
      <c r="C158">
        <v>1300000064825430</v>
      </c>
      <c r="D158">
        <v>1441166</v>
      </c>
      <c r="E158" t="s">
        <v>1213</v>
      </c>
      <c r="F158" t="s">
        <v>1214</v>
      </c>
      <c r="G158" t="s">
        <v>1215</v>
      </c>
      <c r="H158" t="s">
        <v>1211</v>
      </c>
      <c r="I158" t="s">
        <v>1257</v>
      </c>
      <c r="K158">
        <v>52525</v>
      </c>
      <c r="L158">
        <v>75</v>
      </c>
      <c r="M158">
        <v>96.4</v>
      </c>
      <c r="N158" s="6">
        <v>45658.466192129628</v>
      </c>
      <c r="O158" s="6">
        <v>45658.466192129628</v>
      </c>
      <c r="P158" s="18">
        <v>45658.466192129628</v>
      </c>
      <c r="Q158" s="7">
        <v>45659</v>
      </c>
      <c r="R158" t="s">
        <v>1212</v>
      </c>
      <c r="S158">
        <v>23850</v>
      </c>
      <c r="T158" s="10">
        <f t="shared" si="2"/>
        <v>7230</v>
      </c>
      <c r="U158" s="10"/>
      <c r="V158" s="10"/>
      <c r="W158" s="10"/>
      <c r="X158" s="10"/>
      <c r="Y158" s="10"/>
      <c r="Z158" s="10"/>
      <c r="AA158" s="10"/>
      <c r="AB158" s="10"/>
    </row>
    <row r="159" spans="1:28" x14ac:dyDescent="0.25">
      <c r="A159">
        <v>1100381471</v>
      </c>
      <c r="B159" s="13">
        <v>52250101281316</v>
      </c>
      <c r="C159">
        <v>1200000107885070</v>
      </c>
      <c r="D159">
        <v>3141354</v>
      </c>
      <c r="E159" t="s">
        <v>1210</v>
      </c>
      <c r="F159" t="s">
        <v>1214</v>
      </c>
      <c r="G159" t="s">
        <v>1215</v>
      </c>
      <c r="H159" t="s">
        <v>1216</v>
      </c>
      <c r="I159" t="s">
        <v>1258</v>
      </c>
      <c r="K159">
        <v>52523</v>
      </c>
      <c r="L159">
        <v>150</v>
      </c>
      <c r="M159">
        <v>113.4</v>
      </c>
      <c r="N159" s="6">
        <v>45658.491863425923</v>
      </c>
      <c r="O159" s="6">
        <v>45658.491863425923</v>
      </c>
      <c r="P159" s="18">
        <v>45658.491863425923</v>
      </c>
      <c r="Q159" s="7">
        <v>45659</v>
      </c>
      <c r="R159" t="s">
        <v>1212</v>
      </c>
      <c r="S159">
        <v>23800</v>
      </c>
      <c r="T159" s="10">
        <f t="shared" si="2"/>
        <v>17010</v>
      </c>
      <c r="U159" s="10"/>
      <c r="V159" s="10"/>
      <c r="W159" s="10"/>
      <c r="X159" s="10"/>
      <c r="Y159" s="10"/>
      <c r="Z159" s="10"/>
      <c r="AA159" s="10"/>
      <c r="AB159" s="10"/>
    </row>
    <row r="160" spans="1:28" x14ac:dyDescent="0.25">
      <c r="A160">
        <v>1100381471</v>
      </c>
      <c r="B160" s="13">
        <v>52250101334016</v>
      </c>
      <c r="C160">
        <v>1500000103257210</v>
      </c>
      <c r="D160">
        <v>2695600</v>
      </c>
      <c r="E160" t="s">
        <v>1213</v>
      </c>
      <c r="F160" t="s">
        <v>1214</v>
      </c>
      <c r="G160" t="s">
        <v>1215</v>
      </c>
      <c r="H160" t="s">
        <v>1216</v>
      </c>
      <c r="I160" t="s">
        <v>1260</v>
      </c>
      <c r="K160">
        <v>52510</v>
      </c>
      <c r="L160">
        <v>75</v>
      </c>
      <c r="M160">
        <v>85</v>
      </c>
      <c r="N160" s="6">
        <v>45658.520254629628</v>
      </c>
      <c r="O160" s="6">
        <v>45658.520254629628</v>
      </c>
      <c r="P160" s="18">
        <v>45658.520254629628</v>
      </c>
      <c r="Q160" s="7">
        <v>45659</v>
      </c>
      <c r="R160" t="s">
        <v>1212</v>
      </c>
      <c r="S160">
        <v>23650</v>
      </c>
      <c r="T160" s="10">
        <f t="shared" si="2"/>
        <v>6375</v>
      </c>
      <c r="U160" s="10"/>
      <c r="V160" s="10"/>
      <c r="W160" s="10"/>
      <c r="X160" s="10"/>
      <c r="Y160" s="10"/>
      <c r="Z160" s="10"/>
      <c r="AA160" s="10"/>
      <c r="AB160" s="10"/>
    </row>
    <row r="161" spans="1:28" x14ac:dyDescent="0.25">
      <c r="A161">
        <v>1100381471</v>
      </c>
      <c r="B161" s="13">
        <v>52250101392916</v>
      </c>
      <c r="C161">
        <v>1200000166979090</v>
      </c>
      <c r="D161">
        <v>4510853</v>
      </c>
      <c r="E161" t="s">
        <v>1210</v>
      </c>
      <c r="F161" t="s">
        <v>1214</v>
      </c>
      <c r="G161" t="s">
        <v>1215</v>
      </c>
      <c r="H161" t="s">
        <v>1216</v>
      </c>
      <c r="I161" t="s">
        <v>1258</v>
      </c>
      <c r="K161">
        <v>52523</v>
      </c>
      <c r="L161">
        <v>75</v>
      </c>
      <c r="M161">
        <v>116.1</v>
      </c>
      <c r="N161" s="6">
        <v>45658.564386574071</v>
      </c>
      <c r="O161" s="6">
        <v>45658.564386574071</v>
      </c>
      <c r="P161" s="18">
        <v>45658.564386574071</v>
      </c>
      <c r="Q161" s="7">
        <v>45659</v>
      </c>
      <c r="R161" t="s">
        <v>1212</v>
      </c>
      <c r="S161">
        <v>23800</v>
      </c>
      <c r="T161" s="10">
        <f t="shared" si="2"/>
        <v>8707.5</v>
      </c>
      <c r="U161" s="10"/>
      <c r="V161" s="10"/>
      <c r="W161" s="10"/>
      <c r="X161" s="10"/>
      <c r="Y161" s="10"/>
      <c r="Z161" s="10"/>
      <c r="AA161" s="10"/>
      <c r="AB161" s="10"/>
    </row>
    <row r="162" spans="1:28" x14ac:dyDescent="0.25">
      <c r="A162">
        <v>1100381471</v>
      </c>
      <c r="B162" s="13">
        <v>62250101118316</v>
      </c>
      <c r="C162">
        <v>1500000033791240</v>
      </c>
      <c r="D162">
        <v>1069876</v>
      </c>
      <c r="E162" t="s">
        <v>1213</v>
      </c>
      <c r="F162" t="s">
        <v>1214</v>
      </c>
      <c r="G162" t="s">
        <v>1215</v>
      </c>
      <c r="H162" t="s">
        <v>1216</v>
      </c>
      <c r="I162" t="s">
        <v>1248</v>
      </c>
      <c r="K162">
        <v>52509</v>
      </c>
      <c r="L162">
        <v>75</v>
      </c>
      <c r="M162">
        <v>127.1</v>
      </c>
      <c r="N162" s="6">
        <v>45658.425416666665</v>
      </c>
      <c r="O162" s="6">
        <v>45658.425416666665</v>
      </c>
      <c r="P162" s="18">
        <v>45658.425416666665</v>
      </c>
      <c r="Q162" s="7">
        <v>45659</v>
      </c>
      <c r="R162" t="s">
        <v>1212</v>
      </c>
      <c r="S162">
        <v>23650</v>
      </c>
      <c r="T162" s="10">
        <f t="shared" si="2"/>
        <v>9532.5</v>
      </c>
      <c r="U162" s="10"/>
      <c r="V162" s="10"/>
      <c r="W162" s="10"/>
      <c r="X162" s="10"/>
      <c r="Y162" s="10"/>
      <c r="Z162" s="10"/>
      <c r="AA162" s="10"/>
      <c r="AB162" s="10"/>
    </row>
    <row r="163" spans="1:28" x14ac:dyDescent="0.25">
      <c r="A163">
        <v>1100381471</v>
      </c>
      <c r="B163" s="13">
        <v>62250101118316</v>
      </c>
      <c r="C163">
        <v>1500000033791240</v>
      </c>
      <c r="D163">
        <v>1069877</v>
      </c>
      <c r="E163" t="s">
        <v>1213</v>
      </c>
      <c r="F163" t="s">
        <v>1214</v>
      </c>
      <c r="G163" t="s">
        <v>1215</v>
      </c>
      <c r="H163" t="s">
        <v>1216</v>
      </c>
      <c r="I163" t="s">
        <v>1248</v>
      </c>
      <c r="K163">
        <v>52509</v>
      </c>
      <c r="L163">
        <v>75</v>
      </c>
      <c r="M163">
        <v>127.1</v>
      </c>
      <c r="N163" s="6">
        <v>45658.425416666665</v>
      </c>
      <c r="O163" s="6">
        <v>45658.425416666665</v>
      </c>
      <c r="P163" s="18">
        <v>45658.425416666665</v>
      </c>
      <c r="Q163" s="7">
        <v>45659</v>
      </c>
      <c r="R163" t="s">
        <v>1212</v>
      </c>
      <c r="S163">
        <v>23650</v>
      </c>
      <c r="T163" s="10">
        <f t="shared" si="2"/>
        <v>9532.5</v>
      </c>
      <c r="U163" s="10"/>
      <c r="V163" s="10"/>
      <c r="W163" s="10"/>
      <c r="X163" s="10"/>
      <c r="Y163" s="10"/>
      <c r="Z163" s="10"/>
      <c r="AA163" s="10"/>
      <c r="AB163" s="10"/>
    </row>
    <row r="164" spans="1:28" x14ac:dyDescent="0.25">
      <c r="A164">
        <v>1100381471</v>
      </c>
      <c r="B164" s="13">
        <v>62250101140516</v>
      </c>
      <c r="C164">
        <v>1000000055736810</v>
      </c>
      <c r="D164">
        <v>1652303</v>
      </c>
      <c r="E164" t="s">
        <v>1210</v>
      </c>
      <c r="F164" t="s">
        <v>1214</v>
      </c>
      <c r="G164" t="s">
        <v>1215</v>
      </c>
      <c r="H164" t="s">
        <v>1216</v>
      </c>
      <c r="I164" t="s">
        <v>1249</v>
      </c>
      <c r="K164">
        <v>52511</v>
      </c>
      <c r="L164">
        <v>75</v>
      </c>
      <c r="M164">
        <v>110.4</v>
      </c>
      <c r="N164" s="6">
        <v>45658.433229166665</v>
      </c>
      <c r="O164" s="6">
        <v>45658.433229166665</v>
      </c>
      <c r="P164" s="18">
        <v>45658.433229166665</v>
      </c>
      <c r="Q164" s="7">
        <v>45659</v>
      </c>
      <c r="R164" t="s">
        <v>1212</v>
      </c>
      <c r="S164">
        <v>23700</v>
      </c>
      <c r="T164" s="10">
        <f t="shared" si="2"/>
        <v>8280</v>
      </c>
      <c r="U164" s="10"/>
      <c r="V164" s="10"/>
      <c r="W164" s="10"/>
      <c r="X164" s="10"/>
      <c r="Y164" s="10"/>
      <c r="Z164" s="10"/>
      <c r="AA164" s="10"/>
      <c r="AB164" s="10"/>
    </row>
    <row r="165" spans="1:28" x14ac:dyDescent="0.25">
      <c r="A165">
        <v>1100381471</v>
      </c>
      <c r="B165" s="13">
        <v>62250101140516</v>
      </c>
      <c r="C165">
        <v>1000000055736810</v>
      </c>
      <c r="D165">
        <v>1652320</v>
      </c>
      <c r="E165" t="s">
        <v>1210</v>
      </c>
      <c r="F165" t="s">
        <v>1214</v>
      </c>
      <c r="G165" t="s">
        <v>1215</v>
      </c>
      <c r="H165" t="s">
        <v>1216</v>
      </c>
      <c r="I165" t="s">
        <v>1249</v>
      </c>
      <c r="K165">
        <v>52511</v>
      </c>
      <c r="L165">
        <v>75</v>
      </c>
      <c r="M165">
        <v>110.4</v>
      </c>
      <c r="N165" s="6">
        <v>45658.433229166665</v>
      </c>
      <c r="O165" s="6">
        <v>45658.433229166665</v>
      </c>
      <c r="P165" s="18">
        <v>45658.433229166665</v>
      </c>
      <c r="Q165" s="7">
        <v>45659</v>
      </c>
      <c r="R165" t="s">
        <v>1212</v>
      </c>
      <c r="S165">
        <v>23700</v>
      </c>
      <c r="T165" s="10">
        <f t="shared" si="2"/>
        <v>8280</v>
      </c>
      <c r="U165" s="10"/>
      <c r="V165" s="10"/>
      <c r="W165" s="10"/>
      <c r="X165" s="10"/>
      <c r="Y165" s="10"/>
      <c r="Z165" s="10"/>
      <c r="AA165" s="10"/>
      <c r="AB165" s="10"/>
    </row>
    <row r="166" spans="1:28" x14ac:dyDescent="0.25">
      <c r="A166">
        <v>1100381471</v>
      </c>
      <c r="B166" s="13">
        <v>62250101170316</v>
      </c>
      <c r="C166">
        <v>1000000068127390</v>
      </c>
      <c r="D166">
        <v>1982164</v>
      </c>
      <c r="E166" t="s">
        <v>1213</v>
      </c>
      <c r="F166" t="s">
        <v>1214</v>
      </c>
      <c r="G166" t="s">
        <v>1215</v>
      </c>
      <c r="H166" t="s">
        <v>1211</v>
      </c>
      <c r="I166" t="s">
        <v>1249</v>
      </c>
      <c r="K166">
        <v>52511</v>
      </c>
      <c r="L166">
        <v>150</v>
      </c>
      <c r="M166">
        <v>125.05</v>
      </c>
      <c r="N166" s="6">
        <v>45658.445219907408</v>
      </c>
      <c r="O166" s="6">
        <v>45658.445219907408</v>
      </c>
      <c r="P166" s="18">
        <v>45658.445219907408</v>
      </c>
      <c r="Q166" s="7">
        <v>45659</v>
      </c>
      <c r="R166" t="s">
        <v>1212</v>
      </c>
      <c r="S166">
        <v>23700</v>
      </c>
      <c r="T166" s="10">
        <f t="shared" si="2"/>
        <v>18757.5</v>
      </c>
      <c r="U166" s="10"/>
      <c r="V166" s="10"/>
      <c r="W166" s="10"/>
      <c r="X166" s="10"/>
      <c r="Y166" s="10"/>
      <c r="Z166" s="10"/>
      <c r="AA166" s="10"/>
      <c r="AB166" s="10"/>
    </row>
    <row r="167" spans="1:28" x14ac:dyDescent="0.25">
      <c r="A167">
        <v>1100381471</v>
      </c>
      <c r="B167" s="13">
        <v>62250101234416</v>
      </c>
      <c r="C167">
        <v>1000000095066880</v>
      </c>
      <c r="D167">
        <v>2902543</v>
      </c>
      <c r="E167" t="s">
        <v>1210</v>
      </c>
      <c r="F167" t="s">
        <v>1214</v>
      </c>
      <c r="G167" t="s">
        <v>1215</v>
      </c>
      <c r="H167" t="s">
        <v>1216</v>
      </c>
      <c r="I167" t="s">
        <v>1259</v>
      </c>
      <c r="K167">
        <v>52519</v>
      </c>
      <c r="L167">
        <v>75</v>
      </c>
      <c r="M167">
        <v>106.3</v>
      </c>
      <c r="N167" s="6">
        <v>45658.46979166667</v>
      </c>
      <c r="O167" s="6">
        <v>45658.46979166667</v>
      </c>
      <c r="P167" s="18">
        <v>45658.46979166667</v>
      </c>
      <c r="Q167" s="7">
        <v>45659</v>
      </c>
      <c r="R167" t="s">
        <v>1212</v>
      </c>
      <c r="S167">
        <v>23700</v>
      </c>
      <c r="T167" s="10">
        <f t="shared" si="2"/>
        <v>7972.5</v>
      </c>
      <c r="U167" s="10"/>
      <c r="V167" s="10"/>
      <c r="W167" s="10"/>
      <c r="X167" s="10"/>
      <c r="Y167" s="10"/>
      <c r="Z167" s="10"/>
      <c r="AA167" s="10"/>
      <c r="AB167" s="10"/>
    </row>
    <row r="168" spans="1:28" x14ac:dyDescent="0.25">
      <c r="A168">
        <v>1100381471</v>
      </c>
      <c r="B168" s="13">
        <v>62250101234416</v>
      </c>
      <c r="C168">
        <v>1000000095066880</v>
      </c>
      <c r="D168">
        <v>2902544</v>
      </c>
      <c r="E168" t="s">
        <v>1210</v>
      </c>
      <c r="F168" t="s">
        <v>1214</v>
      </c>
      <c r="G168" t="s">
        <v>1215</v>
      </c>
      <c r="H168" t="s">
        <v>1216</v>
      </c>
      <c r="I168" t="s">
        <v>1259</v>
      </c>
      <c r="K168">
        <v>52519</v>
      </c>
      <c r="L168">
        <v>75</v>
      </c>
      <c r="M168">
        <v>106.35</v>
      </c>
      <c r="N168" s="6">
        <v>45658.46979166667</v>
      </c>
      <c r="O168" s="6">
        <v>45658.46979166667</v>
      </c>
      <c r="P168" s="18">
        <v>45658.46979166667</v>
      </c>
      <c r="Q168" s="7">
        <v>45659</v>
      </c>
      <c r="R168" t="s">
        <v>1212</v>
      </c>
      <c r="S168">
        <v>23700</v>
      </c>
      <c r="T168" s="10">
        <f t="shared" si="2"/>
        <v>7976.25</v>
      </c>
      <c r="U168" s="10"/>
      <c r="V168" s="10"/>
      <c r="W168" s="10"/>
      <c r="X168" s="10"/>
      <c r="Y168" s="10"/>
      <c r="Z168" s="10"/>
      <c r="AA168" s="10"/>
      <c r="AB168" s="10"/>
    </row>
    <row r="169" spans="1:28" x14ac:dyDescent="0.25">
      <c r="A169">
        <v>1100381471</v>
      </c>
      <c r="B169" s="13">
        <v>62250101245616</v>
      </c>
      <c r="C169">
        <v>1200000091650110</v>
      </c>
      <c r="D169">
        <v>2698786</v>
      </c>
      <c r="E169" t="s">
        <v>1210</v>
      </c>
      <c r="F169" t="s">
        <v>1214</v>
      </c>
      <c r="G169" t="s">
        <v>1215</v>
      </c>
      <c r="H169" t="s">
        <v>1216</v>
      </c>
      <c r="I169" t="s">
        <v>1258</v>
      </c>
      <c r="K169">
        <v>52523</v>
      </c>
      <c r="L169">
        <v>75</v>
      </c>
      <c r="M169">
        <v>124.3</v>
      </c>
      <c r="N169" s="6">
        <v>45658.474988425929</v>
      </c>
      <c r="O169" s="6">
        <v>45658.474988425929</v>
      </c>
      <c r="P169" s="18">
        <v>45658.474988425929</v>
      </c>
      <c r="Q169" s="7">
        <v>45659</v>
      </c>
      <c r="R169" t="s">
        <v>1212</v>
      </c>
      <c r="S169">
        <v>23800</v>
      </c>
      <c r="T169" s="10">
        <f t="shared" si="2"/>
        <v>9322.5</v>
      </c>
      <c r="U169" s="10"/>
      <c r="V169" s="10"/>
      <c r="W169" s="10"/>
      <c r="X169" s="10"/>
      <c r="Y169" s="10"/>
      <c r="Z169" s="10"/>
      <c r="AA169" s="10"/>
      <c r="AB169" s="10"/>
    </row>
    <row r="170" spans="1:28" x14ac:dyDescent="0.25">
      <c r="A170">
        <v>1100381471</v>
      </c>
      <c r="B170" s="13">
        <v>62250101245616</v>
      </c>
      <c r="C170">
        <v>1200000091650110</v>
      </c>
      <c r="D170">
        <v>2699602</v>
      </c>
      <c r="E170" t="s">
        <v>1210</v>
      </c>
      <c r="F170" t="s">
        <v>1214</v>
      </c>
      <c r="G170" t="s">
        <v>1215</v>
      </c>
      <c r="H170" t="s">
        <v>1216</v>
      </c>
      <c r="I170" t="s">
        <v>1258</v>
      </c>
      <c r="K170">
        <v>52523</v>
      </c>
      <c r="L170">
        <v>75</v>
      </c>
      <c r="M170">
        <v>124.3</v>
      </c>
      <c r="N170" s="6">
        <v>45658.475023148145</v>
      </c>
      <c r="O170" s="6">
        <v>45658.475023148145</v>
      </c>
      <c r="P170" s="18">
        <v>45658.475023148145</v>
      </c>
      <c r="Q170" s="7">
        <v>45659</v>
      </c>
      <c r="R170" t="s">
        <v>1212</v>
      </c>
      <c r="S170">
        <v>23800</v>
      </c>
      <c r="T170" s="10">
        <f t="shared" si="2"/>
        <v>9322.5</v>
      </c>
      <c r="U170" s="10"/>
      <c r="V170" s="10"/>
      <c r="W170" s="10"/>
      <c r="X170" s="10"/>
      <c r="Y170" s="10"/>
      <c r="Z170" s="10"/>
      <c r="AA170" s="10"/>
      <c r="AB170" s="10"/>
    </row>
    <row r="171" spans="1:28" x14ac:dyDescent="0.25">
      <c r="A171">
        <v>1100381471</v>
      </c>
      <c r="B171" s="13">
        <v>62250101256016</v>
      </c>
      <c r="C171">
        <v>1000000104742950</v>
      </c>
      <c r="D171">
        <v>3189482</v>
      </c>
      <c r="E171" t="s">
        <v>1210</v>
      </c>
      <c r="F171" t="s">
        <v>1214</v>
      </c>
      <c r="G171" t="s">
        <v>1215</v>
      </c>
      <c r="H171" t="s">
        <v>1216</v>
      </c>
      <c r="I171" t="s">
        <v>1259</v>
      </c>
      <c r="K171">
        <v>52519</v>
      </c>
      <c r="L171">
        <v>75</v>
      </c>
      <c r="M171">
        <v>115.8</v>
      </c>
      <c r="N171" s="6">
        <v>45658.479722222219</v>
      </c>
      <c r="O171" s="6">
        <v>45658.479722222219</v>
      </c>
      <c r="P171" s="18">
        <v>45658.479722222219</v>
      </c>
      <c r="Q171" s="7">
        <v>45659</v>
      </c>
      <c r="R171" t="s">
        <v>1212</v>
      </c>
      <c r="S171">
        <v>23700</v>
      </c>
      <c r="T171" s="10">
        <f t="shared" si="2"/>
        <v>8685</v>
      </c>
      <c r="U171" s="10"/>
      <c r="V171" s="10"/>
      <c r="W171" s="10"/>
      <c r="X171" s="10"/>
      <c r="Y171" s="10"/>
      <c r="Z171" s="10"/>
      <c r="AA171" s="10"/>
      <c r="AB171" s="10"/>
    </row>
    <row r="172" spans="1:28" x14ac:dyDescent="0.25">
      <c r="A172">
        <v>1100381471</v>
      </c>
      <c r="B172" s="13">
        <v>62250101256016</v>
      </c>
      <c r="C172">
        <v>1000000104742950</v>
      </c>
      <c r="D172">
        <v>3189483</v>
      </c>
      <c r="E172" t="s">
        <v>1210</v>
      </c>
      <c r="F172" t="s">
        <v>1214</v>
      </c>
      <c r="G172" t="s">
        <v>1215</v>
      </c>
      <c r="H172" t="s">
        <v>1216</v>
      </c>
      <c r="I172" t="s">
        <v>1259</v>
      </c>
      <c r="K172">
        <v>52519</v>
      </c>
      <c r="L172">
        <v>75</v>
      </c>
      <c r="M172">
        <v>115.8</v>
      </c>
      <c r="N172" s="6">
        <v>45658.479722222219</v>
      </c>
      <c r="O172" s="6">
        <v>45658.479722222219</v>
      </c>
      <c r="P172" s="18">
        <v>45658.479722222219</v>
      </c>
      <c r="Q172" s="7">
        <v>45659</v>
      </c>
      <c r="R172" t="s">
        <v>1212</v>
      </c>
      <c r="S172">
        <v>23700</v>
      </c>
      <c r="T172" s="10">
        <f t="shared" si="2"/>
        <v>8685</v>
      </c>
      <c r="U172" s="10"/>
      <c r="V172" s="10"/>
      <c r="W172" s="10"/>
      <c r="X172" s="10"/>
      <c r="Y172" s="10"/>
      <c r="Z172" s="10"/>
      <c r="AA172" s="10"/>
      <c r="AB172" s="10"/>
    </row>
    <row r="173" spans="1:28" x14ac:dyDescent="0.25">
      <c r="A173">
        <v>1100381471</v>
      </c>
      <c r="B173" s="13">
        <v>62250101335916</v>
      </c>
      <c r="C173">
        <v>1500000104301730</v>
      </c>
      <c r="D173">
        <v>2708157</v>
      </c>
      <c r="E173" t="s">
        <v>1210</v>
      </c>
      <c r="F173" t="s">
        <v>1214</v>
      </c>
      <c r="G173" t="s">
        <v>1215</v>
      </c>
      <c r="H173" t="s">
        <v>1216</v>
      </c>
      <c r="I173" t="s">
        <v>1260</v>
      </c>
      <c r="K173">
        <v>52510</v>
      </c>
      <c r="L173">
        <v>75</v>
      </c>
      <c r="M173">
        <v>83.75</v>
      </c>
      <c r="N173" s="6">
        <v>45658.52138888889</v>
      </c>
      <c r="O173" s="6">
        <v>45658.52138888889</v>
      </c>
      <c r="P173" s="18">
        <v>45658.52138888889</v>
      </c>
      <c r="Q173" s="7">
        <v>45659</v>
      </c>
      <c r="R173" t="s">
        <v>1212</v>
      </c>
      <c r="S173">
        <v>23650</v>
      </c>
      <c r="T173" s="10">
        <f t="shared" si="2"/>
        <v>6281.25</v>
      </c>
      <c r="U173" s="10"/>
      <c r="V173" s="10"/>
      <c r="W173" s="10"/>
      <c r="X173" s="10"/>
      <c r="Y173" s="10"/>
      <c r="Z173" s="10"/>
      <c r="AA173" s="10"/>
      <c r="AB173" s="10"/>
    </row>
    <row r="174" spans="1:28" x14ac:dyDescent="0.25">
      <c r="A174">
        <v>1100381471</v>
      </c>
      <c r="B174" s="13">
        <v>62250101342116</v>
      </c>
      <c r="C174">
        <v>1500000106480000</v>
      </c>
      <c r="D174">
        <v>2771090</v>
      </c>
      <c r="E174" t="s">
        <v>1213</v>
      </c>
      <c r="F174" t="s">
        <v>1214</v>
      </c>
      <c r="G174" t="s">
        <v>1215</v>
      </c>
      <c r="H174" t="s">
        <v>1216</v>
      </c>
      <c r="I174" t="s">
        <v>1260</v>
      </c>
      <c r="K174">
        <v>52510</v>
      </c>
      <c r="L174">
        <v>75</v>
      </c>
      <c r="M174">
        <v>85.4</v>
      </c>
      <c r="N174" s="6">
        <v>45658.529016203705</v>
      </c>
      <c r="O174" s="6">
        <v>45658.529016203705</v>
      </c>
      <c r="P174" s="18">
        <v>45658.529016203705</v>
      </c>
      <c r="Q174" s="7">
        <v>45659</v>
      </c>
      <c r="R174" t="s">
        <v>1212</v>
      </c>
      <c r="S174">
        <v>23650</v>
      </c>
      <c r="T174" s="10">
        <f t="shared" si="2"/>
        <v>6405</v>
      </c>
      <c r="U174" s="10"/>
      <c r="V174" s="10"/>
      <c r="W174" s="10"/>
      <c r="X174" s="10"/>
      <c r="Y174" s="10"/>
      <c r="Z174" s="10"/>
      <c r="AA174" s="10"/>
      <c r="AB174" s="10"/>
    </row>
    <row r="175" spans="1:28" x14ac:dyDescent="0.25">
      <c r="A175">
        <v>1100381471</v>
      </c>
      <c r="B175" s="13">
        <v>62250101384816</v>
      </c>
      <c r="C175">
        <v>1400000166169040</v>
      </c>
      <c r="D175">
        <v>4761104</v>
      </c>
      <c r="E175" t="s">
        <v>1210</v>
      </c>
      <c r="F175" t="s">
        <v>1214</v>
      </c>
      <c r="G175" t="s">
        <v>1215</v>
      </c>
      <c r="H175" t="s">
        <v>1216</v>
      </c>
      <c r="I175" t="s">
        <v>1254</v>
      </c>
      <c r="K175">
        <v>52506</v>
      </c>
      <c r="L175">
        <v>75</v>
      </c>
      <c r="M175">
        <v>73.849999999999994</v>
      </c>
      <c r="N175" s="6">
        <v>45658.552800925929</v>
      </c>
      <c r="O175" s="6">
        <v>45658.552800925929</v>
      </c>
      <c r="P175" s="18">
        <v>45658.552800925929</v>
      </c>
      <c r="Q175" s="7">
        <v>45659</v>
      </c>
      <c r="R175" t="s">
        <v>1212</v>
      </c>
      <c r="S175">
        <v>23600</v>
      </c>
      <c r="T175" s="10">
        <f t="shared" si="2"/>
        <v>5538.75</v>
      </c>
      <c r="U175" s="10"/>
      <c r="V175" s="10"/>
      <c r="W175" s="10"/>
      <c r="X175" s="10"/>
      <c r="Y175" s="10"/>
      <c r="Z175" s="10"/>
      <c r="AA175" s="10"/>
      <c r="AB175" s="10"/>
    </row>
    <row r="176" spans="1:28" x14ac:dyDescent="0.25">
      <c r="A176">
        <v>1100381471</v>
      </c>
      <c r="B176" s="13">
        <v>62250101476516</v>
      </c>
      <c r="C176">
        <v>1200000207008580</v>
      </c>
      <c r="D176">
        <v>5858835</v>
      </c>
      <c r="E176" t="s">
        <v>1210</v>
      </c>
      <c r="F176" t="s">
        <v>1214</v>
      </c>
      <c r="G176" t="s">
        <v>1215</v>
      </c>
      <c r="H176" t="s">
        <v>1216</v>
      </c>
      <c r="I176" t="s">
        <v>1258</v>
      </c>
      <c r="K176">
        <v>52523</v>
      </c>
      <c r="L176">
        <v>75</v>
      </c>
      <c r="M176">
        <v>124</v>
      </c>
      <c r="N176" s="6">
        <v>45658.610821759263</v>
      </c>
      <c r="O176" s="6">
        <v>45658.610821759263</v>
      </c>
      <c r="P176" s="18">
        <v>45658.610821759263</v>
      </c>
      <c r="Q176" s="7">
        <v>45659</v>
      </c>
      <c r="R176" t="s">
        <v>1212</v>
      </c>
      <c r="S176">
        <v>23800</v>
      </c>
      <c r="T176" s="10">
        <f t="shared" si="2"/>
        <v>9300</v>
      </c>
      <c r="U176" s="10"/>
      <c r="V176" s="10"/>
      <c r="W176" s="10"/>
      <c r="X176" s="10"/>
      <c r="Y176" s="10"/>
      <c r="Z176" s="10"/>
      <c r="AA176" s="10"/>
      <c r="AB176" s="10"/>
    </row>
    <row r="177" spans="1:28" x14ac:dyDescent="0.25">
      <c r="A177">
        <v>1100381471</v>
      </c>
      <c r="B177" s="13">
        <v>62250101476516</v>
      </c>
      <c r="C177">
        <v>1200000207008580</v>
      </c>
      <c r="D177">
        <v>5858836</v>
      </c>
      <c r="E177" t="s">
        <v>1210</v>
      </c>
      <c r="F177" t="s">
        <v>1214</v>
      </c>
      <c r="G177" t="s">
        <v>1215</v>
      </c>
      <c r="H177" t="s">
        <v>1216</v>
      </c>
      <c r="I177" t="s">
        <v>1258</v>
      </c>
      <c r="K177">
        <v>52523</v>
      </c>
      <c r="L177">
        <v>75</v>
      </c>
      <c r="M177">
        <v>124.05</v>
      </c>
      <c r="N177" s="6">
        <v>45658.610821759263</v>
      </c>
      <c r="O177" s="6">
        <v>45658.610821759263</v>
      </c>
      <c r="P177" s="18">
        <v>45658.610821759263</v>
      </c>
      <c r="Q177" s="7">
        <v>45659</v>
      </c>
      <c r="R177" t="s">
        <v>1212</v>
      </c>
      <c r="S177">
        <v>23800</v>
      </c>
      <c r="T177" s="10">
        <f t="shared" si="2"/>
        <v>9303.75</v>
      </c>
      <c r="U177" s="10"/>
      <c r="V177" s="10"/>
      <c r="W177" s="10"/>
      <c r="X177" s="10"/>
      <c r="Y177" s="10"/>
      <c r="Z177" s="10"/>
      <c r="AA177" s="10"/>
      <c r="AB177" s="10"/>
    </row>
    <row r="178" spans="1:28" x14ac:dyDescent="0.25">
      <c r="A178">
        <v>1100381471</v>
      </c>
      <c r="B178" s="13">
        <v>62250101492916</v>
      </c>
      <c r="C178">
        <v>1000000227406690</v>
      </c>
      <c r="D178">
        <v>6406112</v>
      </c>
      <c r="E178" t="s">
        <v>1213</v>
      </c>
      <c r="F178" t="s">
        <v>1214</v>
      </c>
      <c r="G178" t="s">
        <v>1215</v>
      </c>
      <c r="H178" t="s">
        <v>1216</v>
      </c>
      <c r="I178" t="s">
        <v>1259</v>
      </c>
      <c r="K178">
        <v>52519</v>
      </c>
      <c r="L178">
        <v>75</v>
      </c>
      <c r="M178">
        <v>85.5</v>
      </c>
      <c r="N178" s="6">
        <v>45658.621296296296</v>
      </c>
      <c r="O178" s="6">
        <v>45658.621296296296</v>
      </c>
      <c r="P178" s="18">
        <v>45658.621296296296</v>
      </c>
      <c r="Q178" s="7">
        <v>45659</v>
      </c>
      <c r="R178" t="s">
        <v>1212</v>
      </c>
      <c r="S178">
        <v>23700</v>
      </c>
      <c r="T178" s="10">
        <f t="shared" si="2"/>
        <v>6412.5</v>
      </c>
      <c r="U178" s="10"/>
      <c r="V178" s="10"/>
      <c r="W178" s="10"/>
      <c r="X178" s="10"/>
      <c r="Y178" s="10"/>
      <c r="Z178" s="10"/>
      <c r="AA178" s="10"/>
      <c r="AB178" s="10"/>
    </row>
    <row r="179" spans="1:28" x14ac:dyDescent="0.25">
      <c r="A179">
        <v>1100381471</v>
      </c>
      <c r="B179" s="13">
        <v>92250101161716</v>
      </c>
      <c r="C179">
        <v>1000000065174420</v>
      </c>
      <c r="D179">
        <v>1885722</v>
      </c>
      <c r="E179" t="s">
        <v>1210</v>
      </c>
      <c r="F179" t="s">
        <v>1214</v>
      </c>
      <c r="G179" t="s">
        <v>1215</v>
      </c>
      <c r="H179" t="s">
        <v>1216</v>
      </c>
      <c r="I179" t="s">
        <v>1249</v>
      </c>
      <c r="K179">
        <v>52511</v>
      </c>
      <c r="L179">
        <v>150</v>
      </c>
      <c r="M179">
        <v>113.05</v>
      </c>
      <c r="N179" s="6">
        <v>45658.442476851851</v>
      </c>
      <c r="O179" s="6">
        <v>45658.442488425928</v>
      </c>
      <c r="P179" s="18">
        <v>45658.442488425928</v>
      </c>
      <c r="Q179" s="7">
        <v>45659</v>
      </c>
      <c r="R179" t="s">
        <v>1212</v>
      </c>
      <c r="S179">
        <v>23700</v>
      </c>
      <c r="T179" s="10">
        <f t="shared" si="2"/>
        <v>16957.5</v>
      </c>
      <c r="U179" s="10"/>
      <c r="V179" s="10"/>
      <c r="W179" s="10"/>
      <c r="X179" s="10"/>
      <c r="Y179" s="10"/>
      <c r="Z179" s="10"/>
      <c r="AA179" s="10"/>
      <c r="AB179" s="10"/>
    </row>
    <row r="180" spans="1:28" x14ac:dyDescent="0.25">
      <c r="A180">
        <v>1100381471</v>
      </c>
      <c r="B180" s="13">
        <v>92250101274416</v>
      </c>
      <c r="C180">
        <v>1500000088174990</v>
      </c>
      <c r="D180">
        <v>2418317</v>
      </c>
      <c r="E180" t="s">
        <v>1210</v>
      </c>
      <c r="F180" t="s">
        <v>1214</v>
      </c>
      <c r="G180" t="s">
        <v>1215</v>
      </c>
      <c r="H180" t="s">
        <v>1216</v>
      </c>
      <c r="I180" t="s">
        <v>1260</v>
      </c>
      <c r="K180">
        <v>52510</v>
      </c>
      <c r="L180">
        <v>75</v>
      </c>
      <c r="M180">
        <v>103.15</v>
      </c>
      <c r="N180" s="6">
        <v>45658.498032407406</v>
      </c>
      <c r="O180" s="6">
        <v>45658.498032407406</v>
      </c>
      <c r="P180" s="18">
        <v>45658.498032407406</v>
      </c>
      <c r="Q180" s="7">
        <v>45659</v>
      </c>
      <c r="R180" t="s">
        <v>1212</v>
      </c>
      <c r="S180">
        <v>23650</v>
      </c>
      <c r="T180" s="10">
        <f t="shared" si="2"/>
        <v>7736.25</v>
      </c>
      <c r="U180" s="10"/>
      <c r="V180" s="10"/>
      <c r="W180" s="10"/>
      <c r="X180" s="10"/>
      <c r="Y180" s="10"/>
      <c r="Z180" s="10"/>
      <c r="AA180" s="10"/>
      <c r="AB180" s="10"/>
    </row>
    <row r="181" spans="1:28" x14ac:dyDescent="0.25">
      <c r="A181">
        <v>1100381471</v>
      </c>
      <c r="B181" s="13">
        <v>92250101282116</v>
      </c>
      <c r="C181">
        <v>1500000092984360</v>
      </c>
      <c r="D181">
        <v>2490943</v>
      </c>
      <c r="E181" t="s">
        <v>1210</v>
      </c>
      <c r="F181" t="s">
        <v>1214</v>
      </c>
      <c r="G181" t="s">
        <v>1215</v>
      </c>
      <c r="H181" t="s">
        <v>1216</v>
      </c>
      <c r="I181" t="s">
        <v>1260</v>
      </c>
      <c r="K181">
        <v>52510</v>
      </c>
      <c r="L181">
        <v>75</v>
      </c>
      <c r="M181">
        <v>94</v>
      </c>
      <c r="N181" s="6">
        <v>45658.505497685182</v>
      </c>
      <c r="O181" s="6">
        <v>45658.505497685182</v>
      </c>
      <c r="P181" s="18">
        <v>45658.505497685182</v>
      </c>
      <c r="Q181" s="7">
        <v>45659</v>
      </c>
      <c r="R181" t="s">
        <v>1212</v>
      </c>
      <c r="S181">
        <v>23650</v>
      </c>
      <c r="T181" s="10">
        <f t="shared" si="2"/>
        <v>7050</v>
      </c>
      <c r="U181" s="10"/>
      <c r="V181" s="10"/>
      <c r="W181" s="10"/>
      <c r="X181" s="10"/>
      <c r="Y181" s="10"/>
      <c r="Z181" s="10"/>
      <c r="AA181" s="10"/>
      <c r="AB181" s="10"/>
    </row>
    <row r="182" spans="1:28" x14ac:dyDescent="0.25">
      <c r="A182">
        <v>1100381471</v>
      </c>
      <c r="B182" s="13">
        <v>92250101326816</v>
      </c>
      <c r="C182">
        <v>1500000110489700</v>
      </c>
      <c r="D182">
        <v>2810530</v>
      </c>
      <c r="E182" t="s">
        <v>1213</v>
      </c>
      <c r="F182" t="s">
        <v>1214</v>
      </c>
      <c r="G182" t="s">
        <v>1215</v>
      </c>
      <c r="H182" t="s">
        <v>1216</v>
      </c>
      <c r="I182" t="s">
        <v>1260</v>
      </c>
      <c r="K182">
        <v>52510</v>
      </c>
      <c r="L182">
        <v>75</v>
      </c>
      <c r="M182">
        <v>86.2</v>
      </c>
      <c r="N182" s="6">
        <v>45658.534212962964</v>
      </c>
      <c r="O182" s="6">
        <v>45658.534212962964</v>
      </c>
      <c r="P182" s="18">
        <v>45658.534212962964</v>
      </c>
      <c r="Q182" s="7">
        <v>45659</v>
      </c>
      <c r="R182" t="s">
        <v>1212</v>
      </c>
      <c r="S182">
        <v>23650</v>
      </c>
      <c r="T182" s="10">
        <f t="shared" si="2"/>
        <v>6465</v>
      </c>
      <c r="U182" s="10"/>
      <c r="V182" s="10"/>
      <c r="W182" s="10"/>
      <c r="X182" s="10"/>
      <c r="Y182" s="10"/>
      <c r="Z182" s="10"/>
      <c r="AA182" s="10"/>
      <c r="AB182" s="10"/>
    </row>
    <row r="183" spans="1:28" x14ac:dyDescent="0.25">
      <c r="A183">
        <v>1100381471</v>
      </c>
      <c r="B183" s="13">
        <v>92250101424616</v>
      </c>
      <c r="C183">
        <v>1000000212881850</v>
      </c>
      <c r="D183">
        <v>6044428</v>
      </c>
      <c r="E183" t="s">
        <v>1213</v>
      </c>
      <c r="F183" t="s">
        <v>1214</v>
      </c>
      <c r="G183" t="s">
        <v>1215</v>
      </c>
      <c r="H183" t="s">
        <v>1216</v>
      </c>
      <c r="I183" t="s">
        <v>1259</v>
      </c>
      <c r="K183">
        <v>52519</v>
      </c>
      <c r="L183">
        <v>75</v>
      </c>
      <c r="M183">
        <v>77.8</v>
      </c>
      <c r="N183" s="6">
        <v>45658.603032407409</v>
      </c>
      <c r="O183" s="6">
        <v>45658.603032407409</v>
      </c>
      <c r="P183" s="18">
        <v>45658.603032407409</v>
      </c>
      <c r="Q183" s="7">
        <v>45659</v>
      </c>
      <c r="R183" t="s">
        <v>1212</v>
      </c>
      <c r="S183">
        <v>23700</v>
      </c>
      <c r="T183" s="10">
        <f t="shared" si="2"/>
        <v>5835</v>
      </c>
      <c r="U183" s="10"/>
      <c r="V183" s="10"/>
      <c r="W183" s="10"/>
      <c r="X183" s="10"/>
      <c r="Y183" s="10"/>
      <c r="Z183" s="10"/>
      <c r="AA183" s="10"/>
      <c r="AB183" s="10"/>
    </row>
    <row r="184" spans="1:28" x14ac:dyDescent="0.25">
      <c r="A184">
        <v>1100381471</v>
      </c>
      <c r="B184" s="13">
        <v>92250101428816</v>
      </c>
      <c r="C184">
        <v>1200000204616620</v>
      </c>
      <c r="D184">
        <v>5776792</v>
      </c>
      <c r="E184" t="s">
        <v>1210</v>
      </c>
      <c r="F184" t="s">
        <v>1214</v>
      </c>
      <c r="G184" t="s">
        <v>1215</v>
      </c>
      <c r="H184" t="s">
        <v>1216</v>
      </c>
      <c r="I184" t="s">
        <v>1258</v>
      </c>
      <c r="K184">
        <v>52523</v>
      </c>
      <c r="L184">
        <v>150</v>
      </c>
      <c r="M184">
        <v>122.45</v>
      </c>
      <c r="N184" s="6">
        <v>45658.608090277776</v>
      </c>
      <c r="O184" s="6">
        <v>45658.608090277776</v>
      </c>
      <c r="P184" s="18">
        <v>45658.608090277776</v>
      </c>
      <c r="Q184" s="7">
        <v>45659</v>
      </c>
      <c r="R184" t="s">
        <v>1212</v>
      </c>
      <c r="S184">
        <v>23800</v>
      </c>
      <c r="T184" s="10">
        <f t="shared" si="2"/>
        <v>18367.5</v>
      </c>
      <c r="U184" s="10"/>
      <c r="V184" s="10"/>
      <c r="W184" s="10"/>
      <c r="X184" s="10"/>
      <c r="Y184" s="10"/>
      <c r="Z184" s="10"/>
      <c r="AA184" s="10"/>
      <c r="AB184" s="10"/>
    </row>
    <row r="185" spans="1:28" x14ac:dyDescent="0.25">
      <c r="A185">
        <v>1100381471</v>
      </c>
      <c r="B185" s="13">
        <v>102250101101716</v>
      </c>
      <c r="C185">
        <v>1200000033929310</v>
      </c>
      <c r="D185">
        <v>1027669</v>
      </c>
      <c r="E185" t="s">
        <v>1210</v>
      </c>
      <c r="F185" t="s">
        <v>1214</v>
      </c>
      <c r="G185" t="s">
        <v>1215</v>
      </c>
      <c r="H185" t="s">
        <v>1216</v>
      </c>
      <c r="I185" t="s">
        <v>1247</v>
      </c>
      <c r="K185">
        <v>52498</v>
      </c>
      <c r="L185">
        <v>150</v>
      </c>
      <c r="M185">
        <v>72.599999999999994</v>
      </c>
      <c r="N185" s="6">
        <v>45658.416203703702</v>
      </c>
      <c r="O185" s="6">
        <v>45658.416203703702</v>
      </c>
      <c r="P185" s="18">
        <v>45658.416203703702</v>
      </c>
      <c r="Q185" s="7">
        <v>45659</v>
      </c>
      <c r="R185" t="s">
        <v>1212</v>
      </c>
      <c r="S185">
        <v>23500</v>
      </c>
      <c r="T185" s="10">
        <f t="shared" si="2"/>
        <v>10890</v>
      </c>
      <c r="U185" s="10"/>
      <c r="V185" s="10"/>
      <c r="W185" s="10"/>
      <c r="X185" s="10"/>
      <c r="Y185" s="10"/>
      <c r="Z185" s="10"/>
      <c r="AA185" s="10"/>
      <c r="AB185" s="10"/>
    </row>
    <row r="186" spans="1:28" x14ac:dyDescent="0.25">
      <c r="A186">
        <v>1100381471</v>
      </c>
      <c r="B186" s="13">
        <v>102250101101716</v>
      </c>
      <c r="C186">
        <v>1200000033929310</v>
      </c>
      <c r="D186">
        <v>1027672</v>
      </c>
      <c r="E186" t="s">
        <v>1210</v>
      </c>
      <c r="F186" t="s">
        <v>1214</v>
      </c>
      <c r="G186" t="s">
        <v>1215</v>
      </c>
      <c r="H186" t="s">
        <v>1216</v>
      </c>
      <c r="I186" t="s">
        <v>1247</v>
      </c>
      <c r="K186">
        <v>52498</v>
      </c>
      <c r="L186">
        <v>75</v>
      </c>
      <c r="M186">
        <v>72.599999999999994</v>
      </c>
      <c r="N186" s="6">
        <v>45658.416203703702</v>
      </c>
      <c r="O186" s="6">
        <v>45658.416203703702</v>
      </c>
      <c r="P186" s="18">
        <v>45658.416203703702</v>
      </c>
      <c r="Q186" s="7">
        <v>45659</v>
      </c>
      <c r="R186" t="s">
        <v>1212</v>
      </c>
      <c r="S186">
        <v>23500</v>
      </c>
      <c r="T186" s="10">
        <f t="shared" si="2"/>
        <v>5445</v>
      </c>
      <c r="U186" s="10"/>
      <c r="V186" s="10"/>
      <c r="W186" s="10"/>
      <c r="X186" s="10"/>
      <c r="Y186" s="10"/>
      <c r="Z186" s="10"/>
      <c r="AA186" s="10"/>
      <c r="AB186" s="10"/>
    </row>
    <row r="187" spans="1:28" x14ac:dyDescent="0.25">
      <c r="A187">
        <v>1100381471</v>
      </c>
      <c r="B187" s="13">
        <v>102250101129216</v>
      </c>
      <c r="C187">
        <v>1500000037002550</v>
      </c>
      <c r="D187">
        <v>1197561</v>
      </c>
      <c r="E187" t="s">
        <v>1210</v>
      </c>
      <c r="F187" t="s">
        <v>1214</v>
      </c>
      <c r="G187" t="s">
        <v>1215</v>
      </c>
      <c r="H187" t="s">
        <v>1216</v>
      </c>
      <c r="I187" t="s">
        <v>1248</v>
      </c>
      <c r="K187">
        <v>52509</v>
      </c>
      <c r="L187">
        <v>75</v>
      </c>
      <c r="M187">
        <v>134.15</v>
      </c>
      <c r="N187" s="6">
        <v>45658.428437499999</v>
      </c>
      <c r="O187" s="6">
        <v>45658.428437499999</v>
      </c>
      <c r="P187" s="18">
        <v>45658.428437499999</v>
      </c>
      <c r="Q187" s="7">
        <v>45659</v>
      </c>
      <c r="R187" t="s">
        <v>1212</v>
      </c>
      <c r="S187">
        <v>23650</v>
      </c>
      <c r="T187" s="10">
        <f t="shared" si="2"/>
        <v>10061.25</v>
      </c>
      <c r="U187" s="10"/>
      <c r="V187" s="10"/>
      <c r="W187" s="10"/>
      <c r="X187" s="10"/>
      <c r="Y187" s="10"/>
      <c r="Z187" s="10"/>
      <c r="AA187" s="10"/>
      <c r="AB187" s="10"/>
    </row>
    <row r="188" spans="1:28" x14ac:dyDescent="0.25">
      <c r="A188">
        <v>1100381471</v>
      </c>
      <c r="B188" s="13">
        <v>102250101233016</v>
      </c>
      <c r="C188">
        <v>1200000094032390</v>
      </c>
      <c r="D188">
        <v>2759601</v>
      </c>
      <c r="E188" t="s">
        <v>1213</v>
      </c>
      <c r="F188" t="s">
        <v>1214</v>
      </c>
      <c r="G188" t="s">
        <v>1215</v>
      </c>
      <c r="H188" t="s">
        <v>1216</v>
      </c>
      <c r="I188" t="s">
        <v>1258</v>
      </c>
      <c r="K188">
        <v>52523</v>
      </c>
      <c r="L188">
        <v>150</v>
      </c>
      <c r="M188">
        <v>117</v>
      </c>
      <c r="N188" s="6">
        <v>45658.478090277778</v>
      </c>
      <c r="O188" s="6">
        <v>45658.478101851855</v>
      </c>
      <c r="P188" s="18">
        <v>45658.478101851855</v>
      </c>
      <c r="Q188" s="7">
        <v>45659</v>
      </c>
      <c r="R188" t="s">
        <v>1212</v>
      </c>
      <c r="S188">
        <v>23800</v>
      </c>
      <c r="T188" s="10">
        <f t="shared" si="2"/>
        <v>17550</v>
      </c>
      <c r="U188" s="10"/>
      <c r="V188" s="10"/>
      <c r="W188" s="10"/>
      <c r="X188" s="10"/>
      <c r="Y188" s="10"/>
      <c r="Z188" s="10"/>
      <c r="AA188" s="10"/>
      <c r="AB188" s="10"/>
    </row>
    <row r="189" spans="1:28" x14ac:dyDescent="0.25">
      <c r="A189">
        <v>1100381471</v>
      </c>
      <c r="B189" s="13">
        <v>102250101251016</v>
      </c>
      <c r="C189">
        <v>1500000079110730</v>
      </c>
      <c r="D189">
        <v>2259365</v>
      </c>
      <c r="E189" t="s">
        <v>1213</v>
      </c>
      <c r="F189" t="s">
        <v>1214</v>
      </c>
      <c r="G189" t="s">
        <v>1215</v>
      </c>
      <c r="H189" t="s">
        <v>1216</v>
      </c>
      <c r="I189" t="s">
        <v>1260</v>
      </c>
      <c r="K189">
        <v>52510</v>
      </c>
      <c r="L189">
        <v>75</v>
      </c>
      <c r="M189">
        <v>108.2</v>
      </c>
      <c r="N189" s="6">
        <v>45658.485868055555</v>
      </c>
      <c r="O189" s="6">
        <v>45658.485868055555</v>
      </c>
      <c r="P189" s="18">
        <v>45658.485868055555</v>
      </c>
      <c r="Q189" s="7">
        <v>45659</v>
      </c>
      <c r="R189" t="s">
        <v>1212</v>
      </c>
      <c r="S189">
        <v>23650</v>
      </c>
      <c r="T189" s="10">
        <f t="shared" si="2"/>
        <v>8115</v>
      </c>
      <c r="U189" s="10"/>
      <c r="V189" s="10"/>
      <c r="W189" s="10"/>
      <c r="X189" s="10"/>
      <c r="Y189" s="10"/>
      <c r="Z189" s="10"/>
      <c r="AA189" s="10"/>
      <c r="AB189" s="10"/>
    </row>
    <row r="190" spans="1:28" x14ac:dyDescent="0.25">
      <c r="A190">
        <v>1100381471</v>
      </c>
      <c r="B190" s="13">
        <v>102250101251016</v>
      </c>
      <c r="C190">
        <v>1500000079110730</v>
      </c>
      <c r="D190">
        <v>2259452</v>
      </c>
      <c r="E190" t="s">
        <v>1213</v>
      </c>
      <c r="F190" t="s">
        <v>1214</v>
      </c>
      <c r="G190" t="s">
        <v>1215</v>
      </c>
      <c r="H190" t="s">
        <v>1216</v>
      </c>
      <c r="I190" t="s">
        <v>1260</v>
      </c>
      <c r="K190">
        <v>52510</v>
      </c>
      <c r="L190">
        <v>75</v>
      </c>
      <c r="M190">
        <v>108.2</v>
      </c>
      <c r="N190" s="6">
        <v>45658.485879629632</v>
      </c>
      <c r="O190" s="6">
        <v>45658.485879629632</v>
      </c>
      <c r="P190" s="18">
        <v>45658.485879629632</v>
      </c>
      <c r="Q190" s="7">
        <v>45659</v>
      </c>
      <c r="R190" t="s">
        <v>1212</v>
      </c>
      <c r="S190">
        <v>23650</v>
      </c>
      <c r="T190" s="10">
        <f t="shared" si="2"/>
        <v>8115</v>
      </c>
      <c r="U190" s="10"/>
      <c r="V190" s="10"/>
      <c r="W190" s="10"/>
      <c r="X190" s="10"/>
      <c r="Y190" s="10"/>
      <c r="Z190" s="10"/>
      <c r="AA190" s="10"/>
      <c r="AB190" s="10"/>
    </row>
    <row r="191" spans="1:28" x14ac:dyDescent="0.25">
      <c r="A191">
        <v>1100381471</v>
      </c>
      <c r="B191" s="13">
        <v>102250101260116</v>
      </c>
      <c r="C191">
        <v>1200000106279900</v>
      </c>
      <c r="D191">
        <v>3105042</v>
      </c>
      <c r="E191" t="s">
        <v>1213</v>
      </c>
      <c r="F191" t="s">
        <v>1214</v>
      </c>
      <c r="G191" t="s">
        <v>1215</v>
      </c>
      <c r="H191" t="s">
        <v>1216</v>
      </c>
      <c r="I191" t="s">
        <v>1258</v>
      </c>
      <c r="K191">
        <v>52523</v>
      </c>
      <c r="L191">
        <v>150</v>
      </c>
      <c r="M191">
        <v>111.5</v>
      </c>
      <c r="N191" s="6">
        <v>45658.490312499998</v>
      </c>
      <c r="O191" s="6">
        <v>45658.490312499998</v>
      </c>
      <c r="P191" s="18">
        <v>45658.490312499998</v>
      </c>
      <c r="Q191" s="7">
        <v>45659</v>
      </c>
      <c r="R191" t="s">
        <v>1212</v>
      </c>
      <c r="S191">
        <v>23800</v>
      </c>
      <c r="T191" s="10">
        <f t="shared" si="2"/>
        <v>16725</v>
      </c>
      <c r="U191" s="10"/>
      <c r="V191" s="10"/>
      <c r="W191" s="10"/>
      <c r="X191" s="10"/>
      <c r="Y191" s="10"/>
      <c r="Z191" s="10"/>
      <c r="AA191" s="10"/>
      <c r="AB191" s="10"/>
    </row>
    <row r="192" spans="1:28" x14ac:dyDescent="0.25">
      <c r="A192">
        <v>1100381471</v>
      </c>
      <c r="B192" s="13">
        <v>102250101345516</v>
      </c>
      <c r="C192">
        <v>1400000158516600</v>
      </c>
      <c r="D192">
        <v>4598655</v>
      </c>
      <c r="E192" t="s">
        <v>1210</v>
      </c>
      <c r="F192" t="s">
        <v>1214</v>
      </c>
      <c r="G192" t="s">
        <v>1215</v>
      </c>
      <c r="H192" t="s">
        <v>1216</v>
      </c>
      <c r="I192" t="s">
        <v>1254</v>
      </c>
      <c r="K192">
        <v>52506</v>
      </c>
      <c r="L192">
        <v>75</v>
      </c>
      <c r="M192">
        <v>76.599999999999994</v>
      </c>
      <c r="N192" s="6">
        <v>45658.542604166665</v>
      </c>
      <c r="O192" s="6">
        <v>45658.542604166665</v>
      </c>
      <c r="P192" s="18">
        <v>45658.542604166665</v>
      </c>
      <c r="Q192" s="7">
        <v>45659</v>
      </c>
      <c r="R192" t="s">
        <v>1212</v>
      </c>
      <c r="S192">
        <v>23600</v>
      </c>
      <c r="T192" s="10">
        <f t="shared" si="2"/>
        <v>5745</v>
      </c>
      <c r="U192" s="10"/>
      <c r="V192" s="10"/>
      <c r="W192" s="10"/>
      <c r="X192" s="10"/>
      <c r="Y192" s="10"/>
      <c r="Z192" s="10"/>
      <c r="AA192" s="10"/>
      <c r="AB192" s="10"/>
    </row>
    <row r="193" spans="1:28" x14ac:dyDescent="0.25">
      <c r="A193">
        <v>1100381471</v>
      </c>
      <c r="B193" s="13">
        <v>102250101438116</v>
      </c>
      <c r="C193">
        <v>1200000204788800</v>
      </c>
      <c r="D193">
        <v>5783216</v>
      </c>
      <c r="E193" t="s">
        <v>1213</v>
      </c>
      <c r="F193" t="s">
        <v>1214</v>
      </c>
      <c r="G193" t="s">
        <v>1215</v>
      </c>
      <c r="H193" t="s">
        <v>1216</v>
      </c>
      <c r="I193" t="s">
        <v>1258</v>
      </c>
      <c r="K193">
        <v>52523</v>
      </c>
      <c r="L193">
        <v>150</v>
      </c>
      <c r="M193">
        <v>125.2</v>
      </c>
      <c r="N193" s="6">
        <v>45658.608298611114</v>
      </c>
      <c r="O193" s="6">
        <v>45658.608298611114</v>
      </c>
      <c r="P193" s="18">
        <v>45658.608298611114</v>
      </c>
      <c r="Q193" s="7">
        <v>45659</v>
      </c>
      <c r="R193" t="s">
        <v>1212</v>
      </c>
      <c r="S193">
        <v>23800</v>
      </c>
      <c r="T193" s="10">
        <f t="shared" si="2"/>
        <v>18780</v>
      </c>
      <c r="U193" s="10"/>
      <c r="V193" s="10"/>
      <c r="W193" s="10"/>
      <c r="X193" s="10"/>
      <c r="Y193" s="10"/>
      <c r="Z193" s="10"/>
      <c r="AA193" s="10"/>
      <c r="AB193" s="10"/>
    </row>
    <row r="194" spans="1:28" x14ac:dyDescent="0.25">
      <c r="A194">
        <v>1100381471</v>
      </c>
      <c r="B194" s="13">
        <v>102250101467116</v>
      </c>
      <c r="C194">
        <v>1000000232655510</v>
      </c>
      <c r="D194">
        <v>6571149</v>
      </c>
      <c r="E194" t="s">
        <v>1210</v>
      </c>
      <c r="F194" t="s">
        <v>1214</v>
      </c>
      <c r="G194" t="s">
        <v>1215</v>
      </c>
      <c r="H194" t="s">
        <v>1216</v>
      </c>
      <c r="I194" t="s">
        <v>1259</v>
      </c>
      <c r="K194">
        <v>52519</v>
      </c>
      <c r="L194">
        <v>75</v>
      </c>
      <c r="M194">
        <v>91.85</v>
      </c>
      <c r="N194" s="6">
        <v>45658.626469907409</v>
      </c>
      <c r="O194" s="6">
        <v>45658.626469907409</v>
      </c>
      <c r="P194" s="18">
        <v>45658.626469907409</v>
      </c>
      <c r="Q194" s="7">
        <v>45659</v>
      </c>
      <c r="R194" t="s">
        <v>1212</v>
      </c>
      <c r="S194">
        <v>23700</v>
      </c>
      <c r="T194" s="10">
        <f t="shared" ref="T194:T257" si="3">IF(A194&lt;&gt;"",L194*M194,"")</f>
        <v>6888.75</v>
      </c>
      <c r="U194" s="10"/>
      <c r="V194" s="10"/>
      <c r="W194" s="10"/>
      <c r="X194" s="10"/>
      <c r="Y194" s="10"/>
      <c r="Z194" s="10"/>
      <c r="AA194" s="10"/>
      <c r="AB194" s="10"/>
    </row>
    <row r="195" spans="1:28" x14ac:dyDescent="0.25">
      <c r="A195">
        <v>1100381471</v>
      </c>
      <c r="B195" s="13">
        <v>102250101469916</v>
      </c>
      <c r="C195">
        <v>1000000234602230</v>
      </c>
      <c r="D195">
        <v>6629483</v>
      </c>
      <c r="E195" t="s">
        <v>1213</v>
      </c>
      <c r="F195" t="s">
        <v>1214</v>
      </c>
      <c r="G195" t="s">
        <v>1215</v>
      </c>
      <c r="H195" t="s">
        <v>1216</v>
      </c>
      <c r="I195" t="s">
        <v>1259</v>
      </c>
      <c r="K195">
        <v>52519</v>
      </c>
      <c r="L195">
        <v>75</v>
      </c>
      <c r="M195">
        <v>88.9</v>
      </c>
      <c r="N195" s="6">
        <v>45658.628576388888</v>
      </c>
      <c r="O195" s="6">
        <v>45658.628576388888</v>
      </c>
      <c r="P195" s="18">
        <v>45658.628576388888</v>
      </c>
      <c r="Q195" s="7">
        <v>45659</v>
      </c>
      <c r="R195" t="s">
        <v>1212</v>
      </c>
      <c r="S195">
        <v>23700</v>
      </c>
      <c r="T195" s="10">
        <f t="shared" si="3"/>
        <v>6667.5</v>
      </c>
      <c r="U195" s="10"/>
      <c r="V195" s="10"/>
      <c r="W195" s="10"/>
      <c r="X195" s="10"/>
      <c r="Y195" s="10"/>
      <c r="Z195" s="10"/>
      <c r="AA195" s="10"/>
      <c r="AB195" s="10"/>
    </row>
    <row r="196" spans="1:28" x14ac:dyDescent="0.25">
      <c r="B196" s="13"/>
      <c r="N196" s="6"/>
      <c r="O196" s="6"/>
      <c r="Q196" s="7"/>
      <c r="T196" s="10" t="str">
        <f t="shared" si="3"/>
        <v/>
      </c>
      <c r="U196" s="10"/>
      <c r="V196" s="10"/>
      <c r="W196" s="10"/>
      <c r="X196" s="10"/>
      <c r="Y196" s="10"/>
      <c r="Z196" s="10"/>
      <c r="AA196" s="10"/>
      <c r="AB196" s="10"/>
    </row>
    <row r="197" spans="1:28" x14ac:dyDescent="0.25">
      <c r="B197" s="13"/>
      <c r="N197" s="6"/>
      <c r="O197" s="6"/>
      <c r="Q197" s="7"/>
      <c r="T197" s="10" t="str">
        <f t="shared" si="3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1:28" x14ac:dyDescent="0.25">
      <c r="B198" s="13"/>
      <c r="N198" s="6"/>
      <c r="O198" s="6"/>
      <c r="Q198" s="7"/>
      <c r="T198" s="10" t="str">
        <f t="shared" si="3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1:28" x14ac:dyDescent="0.25">
      <c r="B199" s="13"/>
      <c r="N199" s="6"/>
      <c r="O199" s="6"/>
      <c r="Q199" s="7"/>
      <c r="T199" s="10" t="str">
        <f t="shared" si="3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1:28" x14ac:dyDescent="0.25">
      <c r="B200" s="13"/>
      <c r="N200" s="6"/>
      <c r="O200" s="6"/>
      <c r="Q200" s="7"/>
      <c r="T200" s="10" t="str">
        <f t="shared" si="3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1:28" x14ac:dyDescent="0.25">
      <c r="B201" s="13"/>
      <c r="N201" s="6"/>
      <c r="O201" s="6"/>
      <c r="Q201" s="7"/>
      <c r="T201" s="10" t="str">
        <f t="shared" si="3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1:28" x14ac:dyDescent="0.25">
      <c r="B202" s="13"/>
      <c r="N202" s="6"/>
      <c r="O202" s="6"/>
      <c r="Q202" s="7"/>
      <c r="T202" s="10" t="str">
        <f t="shared" si="3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1:28" x14ac:dyDescent="0.25">
      <c r="B203" s="13"/>
      <c r="N203" s="6"/>
      <c r="O203" s="6"/>
      <c r="Q203" s="7"/>
      <c r="T203" s="10" t="str">
        <f t="shared" si="3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1:28" x14ac:dyDescent="0.25">
      <c r="B204" s="13"/>
      <c r="N204" s="6"/>
      <c r="O204" s="6"/>
      <c r="Q204" s="7"/>
      <c r="T204" s="10" t="str">
        <f t="shared" si="3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1:28" x14ac:dyDescent="0.25">
      <c r="B205" s="13"/>
      <c r="N205" s="6"/>
      <c r="O205" s="6"/>
      <c r="Q205" s="7"/>
      <c r="T205" s="10" t="str">
        <f t="shared" si="3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1:28" x14ac:dyDescent="0.25">
      <c r="B206" s="13"/>
      <c r="N206" s="6"/>
      <c r="O206" s="6"/>
      <c r="Q206" s="7"/>
      <c r="T206" s="10" t="str">
        <f t="shared" si="3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1:28" x14ac:dyDescent="0.25">
      <c r="B207" s="13"/>
      <c r="N207" s="6"/>
      <c r="O207" s="6"/>
      <c r="Q207" s="7"/>
      <c r="T207" s="10" t="str">
        <f t="shared" si="3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1:28" x14ac:dyDescent="0.25">
      <c r="B208" s="13"/>
      <c r="N208" s="6"/>
      <c r="O208" s="6"/>
      <c r="Q208" s="7"/>
      <c r="T208" s="10" t="str">
        <f t="shared" si="3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3"/>
      <c r="N209" s="6"/>
      <c r="O209" s="6"/>
      <c r="Q209" s="7"/>
      <c r="T209" s="10" t="str">
        <f t="shared" si="3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3"/>
      <c r="N210" s="6"/>
      <c r="O210" s="6"/>
      <c r="Q210" s="7"/>
      <c r="T210" s="10" t="str">
        <f t="shared" si="3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3"/>
      <c r="N211" s="6"/>
      <c r="O211" s="6"/>
      <c r="Q211" s="7"/>
      <c r="T211" s="10" t="str">
        <f t="shared" si="3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3"/>
      <c r="N212" s="6"/>
      <c r="O212" s="6"/>
      <c r="Q212" s="7"/>
      <c r="T212" s="10" t="str">
        <f t="shared" si="3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3"/>
      <c r="N213" s="6"/>
      <c r="O213" s="6"/>
      <c r="Q213" s="7"/>
      <c r="T213" s="10" t="str">
        <f t="shared" si="3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3"/>
      <c r="N214" s="6"/>
      <c r="O214" s="6"/>
      <c r="Q214" s="7"/>
      <c r="T214" s="10" t="str">
        <f t="shared" si="3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3"/>
      <c r="N215" s="6"/>
      <c r="O215" s="6"/>
      <c r="Q215" s="7"/>
      <c r="T215" s="10" t="str">
        <f t="shared" si="3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3"/>
      <c r="N216" s="6"/>
      <c r="O216" s="6"/>
      <c r="Q216" s="7"/>
      <c r="T216" s="10" t="str">
        <f t="shared" si="3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3"/>
      <c r="N217" s="6"/>
      <c r="O217" s="6"/>
      <c r="Q217" s="7"/>
      <c r="T217" s="10" t="str">
        <f t="shared" si="3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3"/>
      <c r="N218" s="6"/>
      <c r="O218" s="6"/>
      <c r="Q218" s="7"/>
      <c r="T218" s="10" t="str">
        <f t="shared" si="3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3"/>
      <c r="N219" s="6"/>
      <c r="O219" s="6"/>
      <c r="Q219" s="7"/>
      <c r="T219" s="10" t="str">
        <f t="shared" si="3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3"/>
      <c r="N220" s="6"/>
      <c r="O220" s="6"/>
      <c r="Q220" s="7"/>
      <c r="T220" s="10" t="str">
        <f t="shared" si="3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3"/>
      <c r="N221" s="6"/>
      <c r="O221" s="6"/>
      <c r="Q221" s="7"/>
      <c r="T221" s="10" t="str">
        <f t="shared" si="3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3"/>
      <c r="N222" s="6"/>
      <c r="O222" s="6"/>
      <c r="Q222" s="7"/>
      <c r="T222" s="10" t="str">
        <f t="shared" si="3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3"/>
      <c r="N223" s="6"/>
      <c r="O223" s="6"/>
      <c r="Q223" s="7"/>
      <c r="T223" s="10" t="str">
        <f t="shared" si="3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3"/>
      <c r="N224" s="6"/>
      <c r="O224" s="6"/>
      <c r="Q224" s="7"/>
      <c r="T224" s="10" t="str">
        <f t="shared" si="3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3"/>
      <c r="N225" s="6"/>
      <c r="O225" s="6"/>
      <c r="Q225" s="7"/>
      <c r="T225" s="10" t="str">
        <f t="shared" si="3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3"/>
      <c r="N226" s="6"/>
      <c r="O226" s="6"/>
      <c r="Q226" s="7"/>
      <c r="T226" s="10" t="str">
        <f t="shared" si="3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3"/>
      <c r="N227" s="6"/>
      <c r="O227" s="6"/>
      <c r="Q227" s="7"/>
      <c r="T227" s="10" t="str">
        <f t="shared" si="3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3"/>
      <c r="N228" s="6"/>
      <c r="O228" s="6"/>
      <c r="Q228" s="7"/>
      <c r="T228" s="10" t="str">
        <f t="shared" si="3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3"/>
      <c r="N229" s="6"/>
      <c r="O229" s="6"/>
      <c r="Q229" s="7"/>
      <c r="T229" s="10" t="str">
        <f t="shared" si="3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3"/>
      <c r="N230" s="6"/>
      <c r="O230" s="6"/>
      <c r="Q230" s="7"/>
      <c r="T230" s="10" t="str">
        <f t="shared" si="3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3"/>
      <c r="N231" s="6"/>
      <c r="O231" s="6"/>
      <c r="Q231" s="7"/>
      <c r="T231" s="10" t="str">
        <f t="shared" si="3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3"/>
      <c r="N232" s="6"/>
      <c r="O232" s="6"/>
      <c r="Q232" s="7"/>
      <c r="T232" s="10" t="str">
        <f t="shared" si="3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3"/>
      <c r="N233" s="6"/>
      <c r="O233" s="6"/>
      <c r="Q233" s="7"/>
      <c r="T233" s="10" t="str">
        <f t="shared" si="3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3"/>
      <c r="N234" s="6"/>
      <c r="O234" s="6"/>
      <c r="Q234" s="7"/>
      <c r="T234" s="10" t="str">
        <f t="shared" si="3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3"/>
      <c r="N235" s="6"/>
      <c r="O235" s="6"/>
      <c r="Q235" s="7"/>
      <c r="T235" s="10" t="str">
        <f t="shared" si="3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3"/>
      <c r="N236" s="6"/>
      <c r="O236" s="6"/>
      <c r="Q236" s="7"/>
      <c r="T236" s="10" t="str">
        <f t="shared" si="3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3"/>
      <c r="N237" s="6"/>
      <c r="O237" s="6"/>
      <c r="Q237" s="7"/>
      <c r="T237" s="10" t="str">
        <f t="shared" si="3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3"/>
      <c r="N238" s="6"/>
      <c r="O238" s="6"/>
      <c r="Q238" s="7"/>
      <c r="T238" s="10" t="str">
        <f t="shared" si="3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3"/>
      <c r="N239" s="6"/>
      <c r="O239" s="6"/>
      <c r="Q239" s="7"/>
      <c r="T239" s="10" t="str">
        <f t="shared" si="3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3"/>
      <c r="N240" s="6"/>
      <c r="O240" s="6"/>
      <c r="Q240" s="7"/>
      <c r="T240" s="10" t="str">
        <f t="shared" si="3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3"/>
      <c r="N241" s="6"/>
      <c r="O241" s="6"/>
      <c r="Q241" s="7"/>
      <c r="T241" s="10" t="str">
        <f t="shared" si="3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3"/>
      <c r="N242" s="6"/>
      <c r="O242" s="6"/>
      <c r="Q242" s="7"/>
      <c r="T242" s="10" t="str">
        <f t="shared" si="3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3"/>
      <c r="N243" s="6"/>
      <c r="O243" s="6"/>
      <c r="Q243" s="7"/>
      <c r="T243" s="10" t="str">
        <f t="shared" si="3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3"/>
      <c r="N244" s="6"/>
      <c r="O244" s="6"/>
      <c r="Q244" s="7"/>
      <c r="T244" s="10" t="str">
        <f t="shared" si="3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3"/>
      <c r="N245" s="6"/>
      <c r="O245" s="6"/>
      <c r="Q245" s="7"/>
      <c r="T245" s="10" t="str">
        <f t="shared" si="3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3"/>
      <c r="N246" s="6"/>
      <c r="O246" s="6"/>
      <c r="Q246" s="7"/>
      <c r="T246" s="10" t="str">
        <f t="shared" si="3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3"/>
      <c r="N247" s="6"/>
      <c r="O247" s="6"/>
      <c r="Q247" s="7"/>
      <c r="T247" s="10" t="str">
        <f t="shared" si="3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3"/>
      <c r="N248" s="6"/>
      <c r="O248" s="6"/>
      <c r="Q248" s="7"/>
      <c r="T248" s="10" t="str">
        <f t="shared" si="3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3"/>
      <c r="N249" s="6"/>
      <c r="O249" s="6"/>
      <c r="Q249" s="7"/>
      <c r="T249" s="10" t="str">
        <f t="shared" si="3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3"/>
      <c r="N250" s="6"/>
      <c r="O250" s="6"/>
      <c r="Q250" s="7"/>
      <c r="T250" s="10" t="str">
        <f t="shared" si="3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3"/>
      <c r="N251" s="6"/>
      <c r="O251" s="6"/>
      <c r="Q251" s="7"/>
      <c r="T251" s="10" t="str">
        <f t="shared" si="3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3"/>
      <c r="N252" s="6"/>
      <c r="O252" s="6"/>
      <c r="Q252" s="7"/>
      <c r="T252" s="10" t="str">
        <f t="shared" si="3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3"/>
      <c r="N253" s="6"/>
      <c r="O253" s="6"/>
      <c r="Q253" s="7"/>
      <c r="T253" s="10" t="str">
        <f t="shared" si="3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3"/>
      <c r="N254" s="6"/>
      <c r="O254" s="6"/>
      <c r="Q254" s="7"/>
      <c r="T254" s="10" t="str">
        <f t="shared" si="3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3"/>
      <c r="N255" s="6"/>
      <c r="O255" s="6"/>
      <c r="Q255" s="7"/>
      <c r="T255" s="10" t="str">
        <f t="shared" si="3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3"/>
      <c r="N256" s="6"/>
      <c r="O256" s="6"/>
      <c r="Q256" s="7"/>
      <c r="T256" s="10" t="str">
        <f t="shared" si="3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3"/>
      <c r="N257" s="6"/>
      <c r="O257" s="6"/>
      <c r="Q257" s="7"/>
      <c r="T257" s="10" t="str">
        <f t="shared" si="3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3"/>
      <c r="N258" s="6"/>
      <c r="O258" s="6"/>
      <c r="Q258" s="7"/>
      <c r="T258" s="10" t="str">
        <f t="shared" ref="T258:T321" si="4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3"/>
      <c r="N259" s="6"/>
      <c r="O259" s="6"/>
      <c r="Q259" s="7"/>
      <c r="T259" s="10" t="str">
        <f t="shared" si="4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3"/>
      <c r="N260" s="6"/>
      <c r="O260" s="6"/>
      <c r="Q260" s="7"/>
      <c r="T260" s="10" t="str">
        <f t="shared" si="4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3"/>
      <c r="N261" s="6"/>
      <c r="O261" s="6"/>
      <c r="Q261" s="7"/>
      <c r="T261" s="10" t="str">
        <f t="shared" si="4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3"/>
      <c r="N262" s="6"/>
      <c r="O262" s="6"/>
      <c r="Q262" s="7"/>
      <c r="T262" s="10" t="str">
        <f t="shared" si="4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3"/>
      <c r="N263" s="6"/>
      <c r="O263" s="6"/>
      <c r="Q263" s="7"/>
      <c r="T263" s="10" t="str">
        <f t="shared" si="4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3"/>
      <c r="N264" s="6"/>
      <c r="O264" s="6"/>
      <c r="Q264" s="7"/>
      <c r="T264" s="10" t="str">
        <f t="shared" si="4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3"/>
      <c r="N265" s="6"/>
      <c r="O265" s="6"/>
      <c r="Q265" s="7"/>
      <c r="T265" s="10" t="str">
        <f t="shared" si="4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3"/>
      <c r="N266" s="6"/>
      <c r="O266" s="6"/>
      <c r="Q266" s="7"/>
      <c r="T266" s="10" t="str">
        <f t="shared" si="4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3"/>
      <c r="N267" s="6"/>
      <c r="O267" s="6"/>
      <c r="Q267" s="7"/>
      <c r="T267" s="10" t="str">
        <f t="shared" si="4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3"/>
      <c r="N268" s="6"/>
      <c r="O268" s="6"/>
      <c r="Q268" s="7"/>
      <c r="T268" s="10" t="str">
        <f t="shared" si="4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3"/>
      <c r="N269" s="6"/>
      <c r="O269" s="6"/>
      <c r="Q269" s="7"/>
      <c r="T269" s="10" t="str">
        <f t="shared" si="4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3"/>
      <c r="N270" s="6"/>
      <c r="O270" s="6"/>
      <c r="Q270" s="7"/>
      <c r="T270" s="10" t="str">
        <f t="shared" si="4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3"/>
      <c r="N271" s="6"/>
      <c r="O271" s="6"/>
      <c r="Q271" s="7"/>
      <c r="T271" s="10" t="str">
        <f t="shared" si="4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3"/>
      <c r="N272" s="6"/>
      <c r="O272" s="6"/>
      <c r="Q272" s="7"/>
      <c r="T272" s="10" t="str">
        <f t="shared" si="4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3"/>
      <c r="N273" s="6"/>
      <c r="O273" s="6"/>
      <c r="Q273" s="7"/>
      <c r="T273" s="10" t="str">
        <f t="shared" si="4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3"/>
      <c r="N274" s="6"/>
      <c r="O274" s="6"/>
      <c r="Q274" s="7"/>
      <c r="T274" s="10" t="str">
        <f t="shared" si="4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3"/>
      <c r="N275" s="6"/>
      <c r="O275" s="6"/>
      <c r="Q275" s="7"/>
      <c r="T275" s="10" t="str">
        <f t="shared" si="4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3"/>
      <c r="N276" s="6"/>
      <c r="O276" s="6"/>
      <c r="Q276" s="7"/>
      <c r="T276" s="10" t="str">
        <f t="shared" si="4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3"/>
      <c r="N277" s="6"/>
      <c r="O277" s="6"/>
      <c r="Q277" s="7"/>
      <c r="T277" s="10" t="str">
        <f t="shared" si="4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3"/>
      <c r="N278" s="6"/>
      <c r="O278" s="6"/>
      <c r="Q278" s="7"/>
      <c r="T278" s="10" t="str">
        <f t="shared" si="4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3"/>
      <c r="N279" s="6"/>
      <c r="O279" s="6"/>
      <c r="Q279" s="7"/>
      <c r="T279" s="10" t="str">
        <f t="shared" si="4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3"/>
      <c r="N280" s="6"/>
      <c r="O280" s="6"/>
      <c r="Q280" s="7"/>
      <c r="T280" s="10" t="str">
        <f t="shared" si="4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3"/>
      <c r="N281" s="6"/>
      <c r="O281" s="6"/>
      <c r="Q281" s="7"/>
      <c r="T281" s="10" t="str">
        <f t="shared" si="4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3"/>
      <c r="N282" s="6"/>
      <c r="O282" s="6"/>
      <c r="Q282" s="7"/>
      <c r="T282" s="10" t="str">
        <f t="shared" si="4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3"/>
      <c r="N283" s="6"/>
      <c r="O283" s="6"/>
      <c r="Q283" s="7"/>
      <c r="T283" s="10" t="str">
        <f t="shared" si="4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3"/>
      <c r="N284" s="6"/>
      <c r="O284" s="6"/>
      <c r="Q284" s="7"/>
      <c r="T284" s="10" t="str">
        <f t="shared" si="4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3"/>
      <c r="N285" s="6"/>
      <c r="O285" s="6"/>
      <c r="Q285" s="7"/>
      <c r="T285" s="10" t="str">
        <f t="shared" si="4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3"/>
      <c r="N286" s="6"/>
      <c r="O286" s="6"/>
      <c r="Q286" s="7"/>
      <c r="T286" s="10" t="str">
        <f t="shared" si="4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3"/>
      <c r="N287" s="6"/>
      <c r="O287" s="6"/>
      <c r="Q287" s="7"/>
      <c r="T287" s="10" t="str">
        <f t="shared" si="4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3"/>
      <c r="N288" s="6"/>
      <c r="O288" s="6"/>
      <c r="Q288" s="7"/>
      <c r="T288" s="10" t="str">
        <f t="shared" si="4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3"/>
      <c r="N289" s="6"/>
      <c r="O289" s="6"/>
      <c r="Q289" s="7"/>
      <c r="T289" s="10" t="str">
        <f t="shared" si="4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3"/>
      <c r="N290" s="6"/>
      <c r="O290" s="6"/>
      <c r="Q290" s="7"/>
      <c r="T290" s="10" t="str">
        <f t="shared" si="4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3"/>
      <c r="N291" s="6"/>
      <c r="O291" s="6"/>
      <c r="Q291" s="7"/>
      <c r="T291" s="10" t="str">
        <f t="shared" si="4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3"/>
      <c r="N292" s="6"/>
      <c r="O292" s="6"/>
      <c r="Q292" s="7"/>
      <c r="T292" s="10" t="str">
        <f t="shared" si="4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3"/>
      <c r="N293" s="6"/>
      <c r="O293" s="6"/>
      <c r="Q293" s="7"/>
      <c r="T293" s="10" t="str">
        <f t="shared" si="4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3"/>
      <c r="N294" s="6"/>
      <c r="O294" s="6"/>
      <c r="Q294" s="7"/>
      <c r="T294" s="10" t="str">
        <f t="shared" si="4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3"/>
      <c r="N295" s="6"/>
      <c r="O295" s="6"/>
      <c r="Q295" s="7"/>
      <c r="T295" s="10" t="str">
        <f t="shared" si="4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3"/>
      <c r="N296" s="6"/>
      <c r="O296" s="6"/>
      <c r="Q296" s="7"/>
      <c r="T296" s="10" t="str">
        <f t="shared" si="4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3"/>
      <c r="N297" s="6"/>
      <c r="O297" s="6"/>
      <c r="Q297" s="7"/>
      <c r="T297" s="10" t="str">
        <f t="shared" si="4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3"/>
      <c r="N298" s="6"/>
      <c r="O298" s="6"/>
      <c r="Q298" s="7"/>
      <c r="T298" s="10" t="str">
        <f t="shared" si="4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3"/>
      <c r="N299" s="6"/>
      <c r="O299" s="6"/>
      <c r="Q299" s="7"/>
      <c r="T299" s="10" t="str">
        <f t="shared" si="4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3"/>
      <c r="N300" s="6"/>
      <c r="O300" s="6"/>
      <c r="Q300" s="7"/>
      <c r="T300" s="10" t="str">
        <f t="shared" si="4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3"/>
      <c r="N301" s="6"/>
      <c r="O301" s="6"/>
      <c r="Q301" s="7"/>
      <c r="T301" s="10" t="str">
        <f t="shared" si="4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3"/>
      <c r="N302" s="6"/>
      <c r="O302" s="6"/>
      <c r="Q302" s="7"/>
      <c r="T302" s="10" t="str">
        <f t="shared" si="4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3"/>
      <c r="N303" s="6"/>
      <c r="O303" s="6"/>
      <c r="Q303" s="7"/>
      <c r="T303" s="10" t="str">
        <f t="shared" si="4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3"/>
      <c r="N304" s="6"/>
      <c r="O304" s="6"/>
      <c r="Q304" s="7"/>
      <c r="T304" s="10" t="str">
        <f t="shared" si="4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3"/>
      <c r="N305" s="6"/>
      <c r="O305" s="6"/>
      <c r="Q305" s="7"/>
      <c r="T305" s="10" t="str">
        <f t="shared" si="4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3"/>
      <c r="N306" s="6"/>
      <c r="O306" s="6"/>
      <c r="Q306" s="7"/>
      <c r="T306" s="10" t="str">
        <f t="shared" si="4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3"/>
      <c r="N307" s="6"/>
      <c r="O307" s="6"/>
      <c r="Q307" s="7"/>
      <c r="T307" s="10" t="str">
        <f t="shared" si="4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3"/>
      <c r="N308" s="6"/>
      <c r="O308" s="6"/>
      <c r="Q308" s="7"/>
      <c r="T308" s="10" t="str">
        <f t="shared" si="4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3"/>
      <c r="N309" s="6"/>
      <c r="O309" s="6"/>
      <c r="Q309" s="7"/>
      <c r="T309" s="10" t="str">
        <f t="shared" si="4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3"/>
      <c r="N310" s="6"/>
      <c r="O310" s="6"/>
      <c r="Q310" s="7"/>
      <c r="T310" s="10" t="str">
        <f t="shared" si="4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3"/>
      <c r="N311" s="6"/>
      <c r="O311" s="6"/>
      <c r="Q311" s="7"/>
      <c r="T311" s="10" t="str">
        <f t="shared" si="4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3"/>
      <c r="N312" s="6"/>
      <c r="O312" s="6"/>
      <c r="Q312" s="7"/>
      <c r="T312" s="10" t="str">
        <f t="shared" si="4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3"/>
      <c r="N313" s="6"/>
      <c r="O313" s="6"/>
      <c r="Q313" s="7"/>
      <c r="T313" s="10" t="str">
        <f t="shared" si="4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3"/>
      <c r="N314" s="6"/>
      <c r="O314" s="6"/>
      <c r="Q314" s="7"/>
      <c r="T314" s="10" t="str">
        <f t="shared" si="4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3"/>
      <c r="N315" s="6"/>
      <c r="O315" s="6"/>
      <c r="Q315" s="7"/>
      <c r="T315" s="10" t="str">
        <f t="shared" si="4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3"/>
      <c r="N316" s="6"/>
      <c r="O316" s="6"/>
      <c r="Q316" s="7"/>
      <c r="T316" s="10" t="str">
        <f t="shared" si="4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3"/>
      <c r="N317" s="6"/>
      <c r="O317" s="6"/>
      <c r="Q317" s="7"/>
      <c r="T317" s="10" t="str">
        <f t="shared" si="4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3"/>
      <c r="N318" s="6"/>
      <c r="O318" s="6"/>
      <c r="Q318" s="7"/>
      <c r="T318" s="10" t="str">
        <f t="shared" si="4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3"/>
      <c r="N319" s="6"/>
      <c r="O319" s="6"/>
      <c r="Q319" s="7"/>
      <c r="T319" s="10" t="str">
        <f t="shared" si="4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3"/>
      <c r="N320" s="6"/>
      <c r="O320" s="6"/>
      <c r="Q320" s="7"/>
      <c r="T320" s="10" t="str">
        <f t="shared" si="4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3"/>
      <c r="N321" s="6"/>
      <c r="O321" s="6"/>
      <c r="Q321" s="7"/>
      <c r="T321" s="10" t="str">
        <f t="shared" si="4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3"/>
      <c r="N322" s="6"/>
      <c r="O322" s="6"/>
      <c r="Q322" s="7"/>
      <c r="T322" s="10" t="str">
        <f t="shared" ref="T322:T385" si="5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3"/>
      <c r="N323" s="6"/>
      <c r="O323" s="6"/>
      <c r="Q323" s="7"/>
      <c r="T323" s="10" t="str">
        <f t="shared" si="5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3"/>
      <c r="N324" s="6"/>
      <c r="O324" s="6"/>
      <c r="Q324" s="7"/>
      <c r="T324" s="10" t="str">
        <f t="shared" si="5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3"/>
      <c r="N325" s="6"/>
      <c r="O325" s="6"/>
      <c r="Q325" s="7"/>
      <c r="T325" s="10" t="str">
        <f t="shared" si="5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3"/>
      <c r="N326" s="6"/>
      <c r="O326" s="6"/>
      <c r="Q326" s="7"/>
      <c r="T326" s="10" t="str">
        <f t="shared" si="5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3"/>
      <c r="N327" s="6"/>
      <c r="O327" s="6"/>
      <c r="Q327" s="7"/>
      <c r="T327" s="10" t="str">
        <f t="shared" si="5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3"/>
      <c r="N328" s="6"/>
      <c r="O328" s="6"/>
      <c r="Q328" s="7"/>
      <c r="T328" s="10" t="str">
        <f t="shared" si="5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3"/>
      <c r="N329" s="6"/>
      <c r="O329" s="6"/>
      <c r="Q329" s="7"/>
      <c r="T329" s="10" t="str">
        <f t="shared" si="5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3"/>
      <c r="N330" s="6"/>
      <c r="O330" s="6"/>
      <c r="Q330" s="7"/>
      <c r="T330" s="10" t="str">
        <f t="shared" si="5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3"/>
      <c r="N331" s="6"/>
      <c r="O331" s="6"/>
      <c r="Q331" s="7"/>
      <c r="T331" s="10" t="str">
        <f t="shared" si="5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3"/>
      <c r="N332" s="6"/>
      <c r="O332" s="6"/>
      <c r="Q332" s="7"/>
      <c r="T332" s="10" t="str">
        <f t="shared" si="5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3"/>
      <c r="N333" s="6"/>
      <c r="O333" s="6"/>
      <c r="Q333" s="7"/>
      <c r="T333" s="10" t="str">
        <f t="shared" si="5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3"/>
      <c r="N334" s="6"/>
      <c r="O334" s="6"/>
      <c r="Q334" s="7"/>
      <c r="T334" s="10" t="str">
        <f t="shared" si="5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3"/>
      <c r="N335" s="6"/>
      <c r="O335" s="6"/>
      <c r="Q335" s="7"/>
      <c r="T335" s="10" t="str">
        <f t="shared" si="5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3"/>
      <c r="N336" s="6"/>
      <c r="O336" s="6"/>
      <c r="Q336" s="7"/>
      <c r="T336" s="10" t="str">
        <f t="shared" si="5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3"/>
      <c r="N337" s="6"/>
      <c r="O337" s="6"/>
      <c r="Q337" s="7"/>
      <c r="T337" s="10" t="str">
        <f t="shared" si="5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3"/>
      <c r="N338" s="6"/>
      <c r="O338" s="6"/>
      <c r="Q338" s="7"/>
      <c r="T338" s="10" t="str">
        <f t="shared" si="5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3"/>
      <c r="N339" s="6"/>
      <c r="O339" s="6"/>
      <c r="Q339" s="7"/>
      <c r="T339" s="10" t="str">
        <f t="shared" si="5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3"/>
      <c r="N340" s="6"/>
      <c r="O340" s="6"/>
      <c r="Q340" s="7"/>
      <c r="T340" s="10" t="str">
        <f t="shared" si="5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3"/>
      <c r="N341" s="6"/>
      <c r="O341" s="6"/>
      <c r="Q341" s="7"/>
      <c r="T341" s="10" t="str">
        <f t="shared" si="5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3"/>
      <c r="N342" s="6"/>
      <c r="O342" s="6"/>
      <c r="Q342" s="7"/>
      <c r="T342" s="10" t="str">
        <f t="shared" si="5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3"/>
      <c r="N343" s="6"/>
      <c r="O343" s="6"/>
      <c r="Q343" s="7"/>
      <c r="T343" s="10" t="str">
        <f t="shared" si="5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3"/>
      <c r="N344" s="6"/>
      <c r="O344" s="6"/>
      <c r="Q344" s="7"/>
      <c r="T344" s="10" t="str">
        <f t="shared" si="5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3"/>
      <c r="N345" s="6"/>
      <c r="O345" s="6"/>
      <c r="Q345" s="7"/>
      <c r="T345" s="10" t="str">
        <f t="shared" si="5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3"/>
      <c r="N346" s="6"/>
      <c r="O346" s="6"/>
      <c r="Q346" s="7"/>
      <c r="T346" s="10" t="str">
        <f t="shared" si="5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3"/>
      <c r="N347" s="6"/>
      <c r="O347" s="6"/>
      <c r="Q347" s="7"/>
      <c r="T347" s="10" t="str">
        <f t="shared" si="5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3"/>
      <c r="N348" s="6"/>
      <c r="O348" s="6"/>
      <c r="Q348" s="7"/>
      <c r="T348" s="10" t="str">
        <f t="shared" si="5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3"/>
      <c r="N349" s="6"/>
      <c r="O349" s="6"/>
      <c r="Q349" s="7"/>
      <c r="T349" s="10" t="str">
        <f t="shared" si="5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3"/>
      <c r="N350" s="6"/>
      <c r="O350" s="6"/>
      <c r="Q350" s="7"/>
      <c r="T350" s="10" t="str">
        <f t="shared" si="5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3"/>
      <c r="N351" s="6"/>
      <c r="O351" s="6"/>
      <c r="Q351" s="7"/>
      <c r="T351" s="10" t="str">
        <f t="shared" si="5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3"/>
      <c r="N352" s="6"/>
      <c r="O352" s="6"/>
      <c r="Q352" s="7"/>
      <c r="T352" s="10" t="str">
        <f t="shared" si="5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3"/>
      <c r="N353" s="6"/>
      <c r="O353" s="6"/>
      <c r="Q353" s="7"/>
      <c r="T353" s="10" t="str">
        <f t="shared" si="5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3"/>
      <c r="N354" s="6"/>
      <c r="O354" s="6"/>
      <c r="Q354" s="7"/>
      <c r="T354" s="10" t="str">
        <f t="shared" si="5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3"/>
      <c r="N355" s="6"/>
      <c r="O355" s="6"/>
      <c r="Q355" s="7"/>
      <c r="T355" s="10" t="str">
        <f t="shared" si="5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3"/>
      <c r="N356" s="6"/>
      <c r="O356" s="6"/>
      <c r="Q356" s="7"/>
      <c r="T356" s="10" t="str">
        <f t="shared" si="5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3"/>
      <c r="N357" s="6"/>
      <c r="O357" s="6"/>
      <c r="Q357" s="7"/>
      <c r="T357" s="10" t="str">
        <f t="shared" si="5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3"/>
      <c r="N358" s="6"/>
      <c r="O358" s="6"/>
      <c r="Q358" s="7"/>
      <c r="T358" s="10" t="str">
        <f t="shared" si="5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3"/>
      <c r="N359" s="6"/>
      <c r="O359" s="6"/>
      <c r="Q359" s="7"/>
      <c r="T359" s="10" t="str">
        <f t="shared" si="5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3"/>
      <c r="N360" s="6"/>
      <c r="O360" s="6"/>
      <c r="Q360" s="7"/>
      <c r="T360" s="10" t="str">
        <f t="shared" si="5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3"/>
      <c r="N361" s="6"/>
      <c r="O361" s="6"/>
      <c r="Q361" s="7"/>
      <c r="T361" s="10" t="str">
        <f t="shared" si="5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3"/>
      <c r="N362" s="6"/>
      <c r="O362" s="6"/>
      <c r="Q362" s="7"/>
      <c r="T362" s="10" t="str">
        <f t="shared" si="5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3"/>
      <c r="N363" s="6"/>
      <c r="O363" s="6"/>
      <c r="Q363" s="7"/>
      <c r="T363" s="10" t="str">
        <f t="shared" si="5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3"/>
      <c r="N364" s="6"/>
      <c r="O364" s="6"/>
      <c r="P364" s="6"/>
      <c r="Q364" s="7"/>
      <c r="T364" s="10" t="str">
        <f t="shared" si="5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3"/>
      <c r="N365" s="6"/>
      <c r="O365" s="6"/>
      <c r="P365" s="6"/>
      <c r="Q365" s="7"/>
      <c r="T365" s="10" t="str">
        <f t="shared" si="5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3"/>
      <c r="N366" s="6"/>
      <c r="O366" s="6"/>
      <c r="P366" s="6"/>
      <c r="Q366" s="7"/>
      <c r="T366" s="10" t="str">
        <f t="shared" si="5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3"/>
      <c r="N367" s="6"/>
      <c r="O367" s="6"/>
      <c r="P367" s="6"/>
      <c r="Q367" s="7"/>
      <c r="T367" s="10" t="str">
        <f t="shared" si="5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3"/>
      <c r="N368" s="6"/>
      <c r="O368" s="6"/>
      <c r="P368" s="6"/>
      <c r="Q368" s="7"/>
      <c r="T368" s="10" t="str">
        <f t="shared" si="5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3"/>
      <c r="N369" s="6"/>
      <c r="O369" s="6"/>
      <c r="P369" s="6"/>
      <c r="Q369" s="7"/>
      <c r="T369" s="10" t="str">
        <f t="shared" si="5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3"/>
      <c r="N370" s="6"/>
      <c r="O370" s="6"/>
      <c r="P370" s="6"/>
      <c r="Q370" s="7"/>
      <c r="T370" s="10" t="str">
        <f t="shared" si="5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3"/>
      <c r="N371" s="6"/>
      <c r="O371" s="6"/>
      <c r="P371" s="6"/>
      <c r="Q371" s="7"/>
      <c r="T371" s="10" t="str">
        <f t="shared" si="5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3"/>
      <c r="N372" s="6"/>
      <c r="O372" s="6"/>
      <c r="P372" s="6"/>
      <c r="Q372" s="7"/>
      <c r="T372" s="10" t="str">
        <f t="shared" si="5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3"/>
      <c r="N373" s="6"/>
      <c r="O373" s="6"/>
      <c r="Q373" s="7"/>
      <c r="T373" s="10" t="str">
        <f t="shared" si="5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3"/>
      <c r="N374" s="6"/>
      <c r="O374" s="6"/>
      <c r="Q374" s="7"/>
      <c r="T374" s="10" t="str">
        <f t="shared" si="5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3"/>
      <c r="N375" s="6"/>
      <c r="O375" s="6"/>
      <c r="Q375" s="7"/>
      <c r="T375" s="10" t="str">
        <f t="shared" si="5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3"/>
      <c r="N376" s="6"/>
      <c r="O376" s="6"/>
      <c r="Q376" s="7"/>
      <c r="T376" s="10" t="str">
        <f t="shared" si="5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3"/>
      <c r="N377" s="6"/>
      <c r="O377" s="6"/>
      <c r="Q377" s="7"/>
      <c r="T377" s="10" t="str">
        <f t="shared" si="5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3"/>
      <c r="N378" s="6"/>
      <c r="O378" s="6"/>
      <c r="Q378" s="7"/>
      <c r="T378" s="10" t="str">
        <f t="shared" si="5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3"/>
      <c r="N379" s="6"/>
      <c r="O379" s="6"/>
      <c r="Q379" s="7"/>
      <c r="T379" s="10" t="str">
        <f t="shared" si="5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3"/>
      <c r="N380" s="6"/>
      <c r="O380" s="6"/>
      <c r="Q380" s="7"/>
      <c r="T380" s="10" t="str">
        <f t="shared" si="5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3"/>
      <c r="N381" s="6"/>
      <c r="O381" s="6"/>
      <c r="Q381" s="7"/>
      <c r="T381" s="10" t="str">
        <f t="shared" si="5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3"/>
      <c r="N382" s="6"/>
      <c r="O382" s="6"/>
      <c r="Q382" s="7"/>
      <c r="T382" s="10" t="str">
        <f t="shared" si="5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3"/>
      <c r="N383" s="6"/>
      <c r="O383" s="6"/>
      <c r="Q383" s="7"/>
      <c r="T383" s="10" t="str">
        <f t="shared" si="5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3"/>
      <c r="N384" s="6"/>
      <c r="O384" s="6"/>
      <c r="Q384" s="7"/>
      <c r="T384" s="10" t="str">
        <f t="shared" si="5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3"/>
      <c r="N385" s="6"/>
      <c r="O385" s="6"/>
      <c r="Q385" s="7"/>
      <c r="T385" s="10" t="str">
        <f t="shared" si="5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3"/>
      <c r="N386" s="6"/>
      <c r="O386" s="6"/>
      <c r="Q386" s="7"/>
      <c r="T386" s="10" t="str">
        <f t="shared" ref="T386:T449" si="6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3"/>
      <c r="N387" s="6"/>
      <c r="O387" s="6"/>
      <c r="Q387" s="7"/>
      <c r="T387" s="10" t="str">
        <f t="shared" si="6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3"/>
      <c r="N388" s="6"/>
      <c r="O388" s="6"/>
      <c r="Q388" s="7"/>
      <c r="T388" s="10" t="str">
        <f t="shared" si="6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3"/>
      <c r="N389" s="6"/>
      <c r="O389" s="6"/>
      <c r="Q389" s="7"/>
      <c r="T389" s="10" t="str">
        <f t="shared" si="6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3"/>
      <c r="N390" s="6"/>
      <c r="O390" s="6"/>
      <c r="Q390" s="7"/>
      <c r="T390" s="10" t="str">
        <f t="shared" si="6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3"/>
      <c r="N391" s="6"/>
      <c r="O391" s="6"/>
      <c r="Q391" s="7"/>
      <c r="T391" s="10" t="str">
        <f t="shared" si="6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3"/>
      <c r="N392" s="6"/>
      <c r="O392" s="6"/>
      <c r="Q392" s="7"/>
      <c r="T392" s="10" t="str">
        <f t="shared" si="6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3"/>
      <c r="N393" s="6"/>
      <c r="O393" s="6"/>
      <c r="Q393" s="7"/>
      <c r="T393" s="10" t="str">
        <f t="shared" si="6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3"/>
      <c r="N394" s="6"/>
      <c r="O394" s="6"/>
      <c r="Q394" s="7"/>
      <c r="T394" s="10" t="str">
        <f t="shared" si="6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3"/>
      <c r="N395" s="6"/>
      <c r="O395" s="6"/>
      <c r="Q395" s="7"/>
      <c r="T395" s="10" t="str">
        <f t="shared" si="6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3"/>
      <c r="N396" s="6"/>
      <c r="O396" s="6"/>
      <c r="Q396" s="7"/>
      <c r="T396" s="10" t="str">
        <f t="shared" si="6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3"/>
      <c r="N397" s="6"/>
      <c r="O397" s="6"/>
      <c r="Q397" s="7"/>
      <c r="T397" s="10" t="str">
        <f t="shared" si="6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3"/>
      <c r="N398" s="6"/>
      <c r="O398" s="6"/>
      <c r="Q398" s="7"/>
      <c r="T398" s="10" t="str">
        <f t="shared" si="6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3"/>
      <c r="N399" s="6"/>
      <c r="O399" s="6"/>
      <c r="Q399" s="7"/>
      <c r="T399" s="10" t="str">
        <f t="shared" si="6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3"/>
      <c r="N400" s="6"/>
      <c r="O400" s="6"/>
      <c r="Q400" s="7"/>
      <c r="T400" s="10" t="str">
        <f t="shared" si="6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3"/>
      <c r="N401" s="6"/>
      <c r="O401" s="6"/>
      <c r="Q401" s="7"/>
      <c r="T401" s="10" t="str">
        <f t="shared" si="6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3"/>
      <c r="N402" s="6"/>
      <c r="O402" s="6"/>
      <c r="Q402" s="7"/>
      <c r="T402" s="10" t="str">
        <f t="shared" si="6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3"/>
      <c r="N403" s="6"/>
      <c r="O403" s="6"/>
      <c r="Q403" s="7"/>
      <c r="T403" s="10" t="str">
        <f t="shared" si="6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3"/>
      <c r="N404" s="6"/>
      <c r="O404" s="6"/>
      <c r="Q404" s="7"/>
      <c r="T404" s="10" t="str">
        <f t="shared" si="6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3"/>
      <c r="N405" s="6"/>
      <c r="O405" s="6"/>
      <c r="Q405" s="7"/>
      <c r="T405" s="10" t="str">
        <f t="shared" si="6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3"/>
      <c r="N406" s="6"/>
      <c r="O406" s="6"/>
      <c r="Q406" s="7"/>
      <c r="T406" s="10" t="str">
        <f t="shared" si="6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3"/>
      <c r="N407" s="6"/>
      <c r="O407" s="6"/>
      <c r="Q407" s="7"/>
      <c r="T407" s="10" t="str">
        <f t="shared" si="6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3"/>
      <c r="N408" s="6"/>
      <c r="O408" s="6"/>
      <c r="Q408" s="7"/>
      <c r="T408" s="10" t="str">
        <f t="shared" si="6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3"/>
      <c r="N409" s="6"/>
      <c r="O409" s="6"/>
      <c r="Q409" s="7"/>
      <c r="T409" s="10" t="str">
        <f t="shared" si="6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3"/>
      <c r="N410" s="6"/>
      <c r="O410" s="6"/>
      <c r="Q410" s="7"/>
      <c r="T410" s="10" t="str">
        <f t="shared" si="6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3"/>
      <c r="N411" s="6"/>
      <c r="O411" s="6"/>
      <c r="Q411" s="7"/>
      <c r="T411" s="10" t="str">
        <f t="shared" si="6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3"/>
      <c r="N412" s="6"/>
      <c r="O412" s="6"/>
      <c r="Q412" s="7"/>
      <c r="T412" s="10" t="str">
        <f t="shared" si="6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3"/>
      <c r="N413" s="6"/>
      <c r="O413" s="6"/>
      <c r="Q413" s="7"/>
      <c r="T413" s="10" t="str">
        <f t="shared" si="6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3"/>
      <c r="N414" s="6"/>
      <c r="O414" s="6"/>
      <c r="Q414" s="7"/>
      <c r="T414" s="10" t="str">
        <f t="shared" si="6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3"/>
      <c r="N415" s="6"/>
      <c r="O415" s="6"/>
      <c r="Q415" s="7"/>
      <c r="T415" s="10" t="str">
        <f t="shared" si="6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3"/>
      <c r="N416" s="6"/>
      <c r="O416" s="6"/>
      <c r="Q416" s="7"/>
      <c r="T416" s="10" t="str">
        <f t="shared" si="6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3"/>
      <c r="N417" s="6"/>
      <c r="O417" s="6"/>
      <c r="Q417" s="7"/>
      <c r="T417" s="10" t="str">
        <f t="shared" si="6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3"/>
      <c r="N418" s="6"/>
      <c r="O418" s="6"/>
      <c r="Q418" s="7"/>
      <c r="T418" s="10" t="str">
        <f t="shared" si="6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3"/>
      <c r="N419" s="6"/>
      <c r="O419" s="6"/>
      <c r="Q419" s="7"/>
      <c r="T419" s="10" t="str">
        <f t="shared" si="6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3"/>
      <c r="N420" s="6"/>
      <c r="O420" s="6"/>
      <c r="Q420" s="7"/>
      <c r="T420" s="10" t="str">
        <f t="shared" si="6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3"/>
      <c r="N421" s="6"/>
      <c r="O421" s="6"/>
      <c r="Q421" s="7"/>
      <c r="T421" s="10" t="str">
        <f t="shared" si="6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3"/>
      <c r="N422" s="6"/>
      <c r="O422" s="6"/>
      <c r="Q422" s="7"/>
      <c r="T422" s="10" t="str">
        <f t="shared" si="6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3"/>
      <c r="N423" s="6"/>
      <c r="O423" s="6"/>
      <c r="P423" s="6"/>
      <c r="Q423" s="7"/>
      <c r="T423" s="10" t="str">
        <f t="shared" si="6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3"/>
      <c r="N424" s="6"/>
      <c r="O424" s="6"/>
      <c r="Q424" s="7"/>
      <c r="T424" s="10" t="str">
        <f t="shared" si="6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3"/>
      <c r="N425" s="6"/>
      <c r="O425" s="6"/>
      <c r="Q425" s="7"/>
      <c r="T425" s="10" t="str">
        <f t="shared" si="6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3"/>
      <c r="N426" s="6"/>
      <c r="O426" s="6"/>
      <c r="Q426" s="7"/>
      <c r="T426" s="10" t="str">
        <f t="shared" si="6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3"/>
      <c r="N427" s="6"/>
      <c r="O427" s="6"/>
      <c r="Q427" s="7"/>
      <c r="T427" s="10" t="str">
        <f t="shared" si="6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3"/>
      <c r="N428" s="6"/>
      <c r="O428" s="6"/>
      <c r="Q428" s="7"/>
      <c r="T428" s="10" t="str">
        <f t="shared" si="6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3"/>
      <c r="N429" s="6"/>
      <c r="O429" s="6"/>
      <c r="Q429" s="7"/>
      <c r="T429" s="10" t="str">
        <f t="shared" si="6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6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6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6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6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6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6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6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6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6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6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6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6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6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6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6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6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6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6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6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6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7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7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7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7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7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7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7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7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7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7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7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7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7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7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7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7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7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7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7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7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7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7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7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7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7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7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7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7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7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7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7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7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7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7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7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7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7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7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7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7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7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7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7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7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7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7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7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7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7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7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7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7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7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7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7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7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7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7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7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7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7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7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7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7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8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8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8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8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8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8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8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8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8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8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8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8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8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8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8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8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8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8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8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8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8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8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8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8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8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8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8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8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8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8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8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8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8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8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8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8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8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8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8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8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8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8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8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8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8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8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8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8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8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8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8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8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8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8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8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8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8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8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8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8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8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8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8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8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9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9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9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9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9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9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9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9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9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9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9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9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9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9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9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9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9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9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9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9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9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9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9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9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9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9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9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9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9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9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9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9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9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9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9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9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9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9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9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9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9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9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9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9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9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9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9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9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9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9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9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9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9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9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9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9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9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9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9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9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9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9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9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9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10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10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10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10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10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10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10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10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10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10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10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10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10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10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10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10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10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10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10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10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10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10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10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10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10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10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10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10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10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10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10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10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10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10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10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10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10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10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10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10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10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10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10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10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10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10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10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10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10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10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10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10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10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10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10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10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10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10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10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10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10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10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10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10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11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11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11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11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11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11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11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11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11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11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11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11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11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11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11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11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11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11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11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11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11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11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11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11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11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11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11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11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11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11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11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11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11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11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11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11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11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11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11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11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11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11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11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11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11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11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11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11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11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11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11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11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11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11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11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11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11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11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11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11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11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11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11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11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12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12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12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12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12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12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12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12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12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12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12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Trade</vt:lpstr>
      <vt:lpstr>Sheet2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2024-12-23T08:20:55Z</dcterms:created>
  <dcterms:modified xsi:type="dcterms:W3CDTF">2025-01-01T13:54:44Z</dcterms:modified>
</cp:coreProperties>
</file>