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Work\GreatLakes\Supply Chain and Logistics Analytics\"/>
    </mc:Choice>
  </mc:AlternateContent>
  <bookViews>
    <workbookView minimized="1" xWindow="0" yWindow="0" windowWidth="20490" windowHeight="7680" activeTab="3"/>
  </bookViews>
  <sheets>
    <sheet name="Case1" sheetId="1" r:id="rId1"/>
    <sheet name="Case 2 - Assignment Problem" sheetId="2" r:id="rId2"/>
    <sheet name="Balanced Assignment i = j" sheetId="3" r:id="rId3"/>
    <sheet name="Transhipment Model" sheetId="4" r:id="rId4"/>
  </sheets>
  <definedNames>
    <definedName name="solver_adj" localSheetId="1" hidden="1">'Case 2 - Assignment Problem'!$B$35:$I$46</definedName>
    <definedName name="solver_adj" localSheetId="0" hidden="1">Case1!$B$2:$E$2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'Case 2 - Assignment Problem'!$L$34:$L$45</definedName>
    <definedName name="solver_lhs1" localSheetId="0" hidden="1">Case1!$B$11:$B$16</definedName>
    <definedName name="solver_lhs2" localSheetId="1" hidden="1">'Case 2 - Assignment Problem'!$L$46:$L$53</definedName>
    <definedName name="solver_lhs3" localSheetId="1" hidden="1">'Case 2 - Assignment Problem'!$L$46:$L$53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1</definedName>
    <definedName name="solver_nwt" localSheetId="1" hidden="1">1</definedName>
    <definedName name="solver_nwt" localSheetId="0" hidden="1">1</definedName>
    <definedName name="solver_opt" localSheetId="1" hidden="1">'Case 2 - Assignment Problem'!$I$47</definedName>
    <definedName name="solver_opt" localSheetId="0" hidden="1">Case1!$F$9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2</definedName>
    <definedName name="solver_rel3" localSheetId="1" hidden="1">2</definedName>
    <definedName name="solver_rhs1" localSheetId="1" hidden="1">'Case 2 - Assignment Problem'!$N$34:$N$45</definedName>
    <definedName name="solver_rhs1" localSheetId="0" hidden="1">Case1!$D$11:$D$16</definedName>
    <definedName name="solver_rhs2" localSheetId="1" hidden="1">'Case 2 - Assignment Problem'!$N$46:$N$53</definedName>
    <definedName name="solver_rhs3" localSheetId="1" hidden="1">'Case 2 - Assignment Problem'!$N$46:$N$53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" i="2" l="1"/>
  <c r="L54" i="2"/>
  <c r="L53" i="2"/>
  <c r="L52" i="2"/>
  <c r="L51" i="2"/>
  <c r="L50" i="2"/>
  <c r="L49" i="2"/>
  <c r="L48" i="2"/>
  <c r="L47" i="2"/>
  <c r="L46" i="2"/>
  <c r="L44" i="2"/>
  <c r="L45" i="2"/>
  <c r="L43" i="2"/>
  <c r="L37" i="2"/>
  <c r="L38" i="2"/>
  <c r="L39" i="2"/>
  <c r="L40" i="2"/>
  <c r="L41" i="2"/>
  <c r="L42" i="2"/>
  <c r="L36" i="2"/>
  <c r="L35" i="2"/>
  <c r="L34" i="2"/>
  <c r="B16" i="1"/>
  <c r="D16" i="1"/>
  <c r="B15" i="1"/>
  <c r="B14" i="1"/>
  <c r="B13" i="1"/>
  <c r="B12" i="1"/>
  <c r="B11" i="1"/>
  <c r="C7" i="1" l="1"/>
  <c r="C8" i="1" s="1"/>
  <c r="D7" i="1"/>
  <c r="D8" i="1" s="1"/>
  <c r="B7" i="1"/>
  <c r="B8" i="1" s="1"/>
  <c r="E4" i="1"/>
  <c r="E7" i="1" s="1"/>
  <c r="E8" i="1" s="1"/>
  <c r="F9" i="1" s="1"/>
</calcChain>
</file>

<file path=xl/sharedStrings.xml><?xml version="1.0" encoding="utf-8"?>
<sst xmlns="http://schemas.openxmlformats.org/spreadsheetml/2006/main" count="161" uniqueCount="85">
  <si>
    <t>Jamaican</t>
  </si>
  <si>
    <t>Peruvian</t>
  </si>
  <si>
    <t>How many pounds</t>
  </si>
  <si>
    <t>selling price</t>
  </si>
  <si>
    <t>bean cost</t>
  </si>
  <si>
    <t>bags</t>
  </si>
  <si>
    <t>Labor Costs</t>
  </si>
  <si>
    <t>Total Costs</t>
  </si>
  <si>
    <t>Profit/pound</t>
  </si>
  <si>
    <t>Total Profit</t>
  </si>
  <si>
    <t>Constraints</t>
  </si>
  <si>
    <t>Jamaican Availability</t>
  </si>
  <si>
    <t>Peruvian Availability</t>
  </si>
  <si>
    <t>Columbian Availability</t>
  </si>
  <si>
    <t>Minimum Special Blend</t>
  </si>
  <si>
    <t>Columbian</t>
  </si>
  <si>
    <t>Special</t>
  </si>
  <si>
    <t>&lt;=</t>
  </si>
  <si>
    <t>Grinding Capacity</t>
  </si>
  <si>
    <t>Blending Capacity</t>
  </si>
  <si>
    <t>Contractor</t>
  </si>
  <si>
    <t>Anderson</t>
  </si>
  <si>
    <t>Snyder</t>
  </si>
  <si>
    <t>Quinlin</t>
  </si>
  <si>
    <t>Jackson</t>
  </si>
  <si>
    <t>Colella</t>
  </si>
  <si>
    <t>--</t>
  </si>
  <si>
    <t>Campbell</t>
  </si>
  <si>
    <t>Sweeney</t>
  </si>
  <si>
    <t>Murillo</t>
  </si>
  <si>
    <t>Washington</t>
  </si>
  <si>
    <t>Gomes</t>
  </si>
  <si>
    <t>Morgeiwcz</t>
  </si>
  <si>
    <t>Franklin</t>
  </si>
  <si>
    <t>Mum</t>
  </si>
  <si>
    <t>Che</t>
  </si>
  <si>
    <t>Hyd</t>
  </si>
  <si>
    <t>Kolk</t>
  </si>
  <si>
    <t>objective</t>
  </si>
  <si>
    <t>Minimize total distance travel</t>
  </si>
  <si>
    <t>Location - J</t>
  </si>
  <si>
    <t>Umpire - I</t>
  </si>
  <si>
    <t>Balanced Assignments</t>
  </si>
  <si>
    <t>Let Xij = 1 if umpire i assigned to location j else otherwise</t>
  </si>
  <si>
    <t>Z = min(350x11 + 275x12 + 325x13 + … + 400x43 + 350x44)</t>
  </si>
  <si>
    <t>subject to</t>
  </si>
  <si>
    <t>X11 + x12 + x13 + x14 = 1</t>
  </si>
  <si>
    <t>x21 + x22 + x23 + x24 = 1</t>
  </si>
  <si>
    <t>x31 + x32 + x33 + x34 = 1</t>
  </si>
  <si>
    <t>x41 + x42 + x43 + x44 = 1</t>
  </si>
  <si>
    <t>x11 + x21 + x31 + x41 = 1</t>
  </si>
  <si>
    <t>x12 + x22 + x32 + x42 = 1</t>
  </si>
  <si>
    <t>x13 + x23 + x33 + x43 = 1</t>
  </si>
  <si>
    <t>x14 + x24 + x34 + x44 = 1</t>
  </si>
  <si>
    <t>x{I,j} = 0,1</t>
  </si>
  <si>
    <t>Sector</t>
  </si>
  <si>
    <t>Cost Marix ($1000)</t>
  </si>
  <si>
    <t>LHS</t>
  </si>
  <si>
    <t>RHS</t>
  </si>
  <si>
    <t>=</t>
  </si>
  <si>
    <t>Customer</t>
  </si>
  <si>
    <t>Suppliers</t>
  </si>
  <si>
    <t>Warehouse</t>
  </si>
  <si>
    <t>Capacity</t>
  </si>
  <si>
    <t>Requirement</t>
  </si>
  <si>
    <t>S1</t>
  </si>
  <si>
    <t>S2</t>
  </si>
  <si>
    <t>S3</t>
  </si>
  <si>
    <t>W1</t>
  </si>
  <si>
    <t>W2</t>
  </si>
  <si>
    <t>R1</t>
  </si>
  <si>
    <t>R2</t>
  </si>
  <si>
    <t>R3</t>
  </si>
  <si>
    <t>i</t>
  </si>
  <si>
    <t>j</t>
  </si>
  <si>
    <t>k</t>
  </si>
  <si>
    <t>Let Xij be quanity shipped from supplier I to J</t>
  </si>
  <si>
    <t>Yik be Quantity shipped fom wrehouse J to Customer Zone K</t>
  </si>
  <si>
    <t xml:space="preserve">Objective Function : To minimize Z, which is </t>
  </si>
  <si>
    <t>2S1W1 + 2S2W2 + 3S2W1 + 4S2W2 + 4S3W1 +5S3W2 + 2W1R1 + 3W1R2 + 4W1R3 + 4W2R1 + 3W2R2 + 2W2R3</t>
  </si>
  <si>
    <t>R1(W1 + W2) = 10000</t>
  </si>
  <si>
    <t>R2(W1 + W2) = 15000</t>
  </si>
  <si>
    <t>R3(W1 + W3) = 20000</t>
  </si>
  <si>
    <t>W1(S1 + S2 + S3) = 25000</t>
  </si>
  <si>
    <t>W2(S1 + S2 + S3) = 25000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</si>
</sst>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Fill="1" applyBorder="1" applyAlignment="1">
      <alignment horizontal="justify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9" sqref="F9"/>
    </sheetView>
  </sheetViews>
  <sheetFormatPr defaultRowHeight="15" x14ac:dyDescent="0.25"/>
  <cols>
    <col min="1" max="1" width="22.28515625" bestFit="1" customWidth="1"/>
  </cols>
  <sheetData>
    <row r="1" spans="1:6" x14ac:dyDescent="0.25">
      <c r="B1" t="s">
        <v>0</v>
      </c>
      <c r="C1" t="s">
        <v>1</v>
      </c>
      <c r="D1" t="s">
        <v>15</v>
      </c>
      <c r="E1" t="s">
        <v>16</v>
      </c>
    </row>
    <row r="2" spans="1:6" x14ac:dyDescent="0.25">
      <c r="A2" t="s">
        <v>2</v>
      </c>
      <c r="B2" s="2">
        <v>60999.999836526273</v>
      </c>
      <c r="C2" s="2">
        <v>67399.999830981556</v>
      </c>
      <c r="D2" s="2">
        <v>99600.002294176957</v>
      </c>
      <c r="E2" s="2">
        <v>76000.000653894924</v>
      </c>
    </row>
    <row r="3" spans="1:6" x14ac:dyDescent="0.25">
      <c r="A3" t="s">
        <v>3</v>
      </c>
      <c r="B3">
        <v>1.5</v>
      </c>
      <c r="C3">
        <v>1.65</v>
      </c>
      <c r="D3">
        <v>1.95</v>
      </c>
      <c r="E3">
        <v>1.8</v>
      </c>
    </row>
    <row r="4" spans="1:6" x14ac:dyDescent="0.25">
      <c r="A4" t="s">
        <v>4</v>
      </c>
      <c r="B4">
        <v>0.5</v>
      </c>
      <c r="C4">
        <v>0.6</v>
      </c>
      <c r="D4">
        <v>0.75</v>
      </c>
      <c r="E4">
        <f>(0.25*B4)+(0.35*C4)+(0.4*D4)</f>
        <v>0.63500000000000001</v>
      </c>
    </row>
    <row r="5" spans="1:6" x14ac:dyDescent="0.25">
      <c r="A5" t="s">
        <v>5</v>
      </c>
      <c r="B5">
        <v>0.04</v>
      </c>
      <c r="C5">
        <v>0.04</v>
      </c>
      <c r="D5">
        <v>0.04</v>
      </c>
      <c r="E5">
        <v>0.04</v>
      </c>
    </row>
    <row r="6" spans="1:6" x14ac:dyDescent="0.25">
      <c r="A6" t="s">
        <v>6</v>
      </c>
      <c r="B6">
        <v>0.26</v>
      </c>
      <c r="C6">
        <v>0.26</v>
      </c>
      <c r="D6">
        <v>0.26</v>
      </c>
      <c r="E6">
        <v>0.41</v>
      </c>
    </row>
    <row r="7" spans="1:6" x14ac:dyDescent="0.25">
      <c r="A7" t="s">
        <v>7</v>
      </c>
      <c r="B7">
        <f>B6+B5+B4</f>
        <v>0.8</v>
      </c>
      <c r="C7">
        <f t="shared" ref="C7:E7" si="0">C6+C5+C4</f>
        <v>0.89999999999999991</v>
      </c>
      <c r="D7">
        <f t="shared" si="0"/>
        <v>1.05</v>
      </c>
      <c r="E7">
        <f t="shared" si="0"/>
        <v>1.085</v>
      </c>
    </row>
    <row r="8" spans="1:6" x14ac:dyDescent="0.25">
      <c r="A8" t="s">
        <v>8</v>
      </c>
      <c r="B8">
        <f>B3-B7</f>
        <v>0.7</v>
      </c>
      <c r="C8">
        <f t="shared" ref="C8:E8" si="1">C3-C7</f>
        <v>0.75</v>
      </c>
      <c r="D8">
        <f t="shared" si="1"/>
        <v>0.89999999999999991</v>
      </c>
      <c r="E8">
        <f t="shared" si="1"/>
        <v>0.71500000000000008</v>
      </c>
    </row>
    <row r="9" spans="1:6" x14ac:dyDescent="0.25">
      <c r="A9" t="s">
        <v>9</v>
      </c>
      <c r="F9" s="3">
        <f>SUMPRODUCT(B8:E8,B2:E2)</f>
        <v>237230.0022910987</v>
      </c>
    </row>
    <row r="10" spans="1:6" x14ac:dyDescent="0.25">
      <c r="A10" s="1" t="s">
        <v>10</v>
      </c>
    </row>
    <row r="11" spans="1:6" x14ac:dyDescent="0.25">
      <c r="A11" t="s">
        <v>11</v>
      </c>
      <c r="B11">
        <f>SUM(B2,0.25*E2)</f>
        <v>80000</v>
      </c>
      <c r="C11" t="s">
        <v>17</v>
      </c>
      <c r="D11">
        <v>80000</v>
      </c>
    </row>
    <row r="12" spans="1:6" x14ac:dyDescent="0.25">
      <c r="A12" t="s">
        <v>12</v>
      </c>
      <c r="B12">
        <f>SUM(C2,0.35*E2)</f>
        <v>94000.00005984478</v>
      </c>
      <c r="C12" t="s">
        <v>17</v>
      </c>
      <c r="D12">
        <v>94000</v>
      </c>
    </row>
    <row r="13" spans="1:6" x14ac:dyDescent="0.25">
      <c r="A13" t="s">
        <v>13</v>
      </c>
      <c r="B13">
        <f>SUM(D2,0.4*E2)</f>
        <v>130000.00255573493</v>
      </c>
      <c r="C13" t="s">
        <v>17</v>
      </c>
      <c r="D13">
        <v>130000</v>
      </c>
    </row>
    <row r="14" spans="1:6" x14ac:dyDescent="0.25">
      <c r="A14" t="s">
        <v>18</v>
      </c>
      <c r="B14">
        <f>SUM(B2:E2)</f>
        <v>304000.00261557969</v>
      </c>
      <c r="C14" t="s">
        <v>17</v>
      </c>
      <c r="D14">
        <v>400000</v>
      </c>
    </row>
    <row r="15" spans="1:6" x14ac:dyDescent="0.25">
      <c r="A15" t="s">
        <v>19</v>
      </c>
      <c r="B15">
        <f>E2</f>
        <v>76000.000653894924</v>
      </c>
      <c r="C15" t="s">
        <v>17</v>
      </c>
      <c r="D15">
        <v>90000</v>
      </c>
    </row>
    <row r="16" spans="1:6" x14ac:dyDescent="0.25">
      <c r="A16" t="s">
        <v>14</v>
      </c>
      <c r="B16">
        <f>0.25*SUM(B2:E2)</f>
        <v>76000.000653894924</v>
      </c>
      <c r="C16" t="s">
        <v>17</v>
      </c>
      <c r="D16">
        <f>E2</f>
        <v>76000.000653894924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32" workbookViewId="0">
      <selection activeCell="P40" sqref="P40"/>
    </sheetView>
  </sheetViews>
  <sheetFormatPr defaultRowHeight="15" x14ac:dyDescent="0.25"/>
  <cols>
    <col min="1" max="1" width="27" customWidth="1"/>
  </cols>
  <sheetData>
    <row r="1" spans="1:9" x14ac:dyDescent="0.25">
      <c r="A1" s="4" t="s">
        <v>20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</row>
    <row r="2" spans="1:9" x14ac:dyDescent="0.25">
      <c r="A2" s="4"/>
      <c r="B2" s="5"/>
      <c r="C2" s="5"/>
      <c r="D2" s="5"/>
      <c r="E2" s="5"/>
      <c r="F2" s="5"/>
      <c r="G2" s="5"/>
      <c r="H2" s="5"/>
      <c r="I2" s="5"/>
    </row>
    <row r="3" spans="1:9" x14ac:dyDescent="0.25">
      <c r="A3" s="6" t="s">
        <v>21</v>
      </c>
      <c r="B3" s="7">
        <v>41</v>
      </c>
      <c r="C3" s="7">
        <v>36</v>
      </c>
      <c r="D3" s="7">
        <v>32</v>
      </c>
      <c r="E3" s="7">
        <v>53</v>
      </c>
      <c r="F3" s="7">
        <v>34</v>
      </c>
      <c r="G3" s="7">
        <v>51</v>
      </c>
      <c r="H3" s="7">
        <v>43</v>
      </c>
      <c r="I3" s="7">
        <v>47</v>
      </c>
    </row>
    <row r="4" spans="1:9" x14ac:dyDescent="0.25">
      <c r="A4" s="6" t="s">
        <v>22</v>
      </c>
      <c r="B4" s="7">
        <v>38</v>
      </c>
      <c r="C4" s="7">
        <v>35</v>
      </c>
      <c r="D4" s="7">
        <v>30</v>
      </c>
      <c r="E4" s="7">
        <v>48</v>
      </c>
      <c r="F4" s="7">
        <v>33</v>
      </c>
      <c r="G4" s="7">
        <v>43</v>
      </c>
      <c r="H4" s="7">
        <v>46</v>
      </c>
      <c r="I4" s="7">
        <v>49</v>
      </c>
    </row>
    <row r="5" spans="1:9" x14ac:dyDescent="0.25">
      <c r="A5" s="6" t="s">
        <v>23</v>
      </c>
      <c r="B5" s="7">
        <v>42</v>
      </c>
      <c r="C5" s="7">
        <v>43</v>
      </c>
      <c r="D5" s="7">
        <v>38</v>
      </c>
      <c r="E5" s="7">
        <v>50</v>
      </c>
      <c r="F5" s="7">
        <v>33</v>
      </c>
      <c r="G5" s="7">
        <v>48</v>
      </c>
      <c r="H5" s="7">
        <v>42</v>
      </c>
      <c r="I5" s="7">
        <v>51</v>
      </c>
    </row>
    <row r="6" spans="1:9" x14ac:dyDescent="0.25">
      <c r="A6" s="6" t="s">
        <v>24</v>
      </c>
      <c r="B6" s="7">
        <v>43</v>
      </c>
      <c r="C6" s="7">
        <v>41</v>
      </c>
      <c r="D6" s="7">
        <v>33</v>
      </c>
      <c r="E6" s="7">
        <v>49</v>
      </c>
      <c r="F6" s="7">
        <v>41</v>
      </c>
      <c r="G6" s="7">
        <v>53</v>
      </c>
      <c r="H6" s="7">
        <v>43</v>
      </c>
      <c r="I6" s="7">
        <v>48</v>
      </c>
    </row>
    <row r="7" spans="1:9" x14ac:dyDescent="0.25">
      <c r="A7" s="6" t="s">
        <v>25</v>
      </c>
      <c r="B7" s="7">
        <v>44</v>
      </c>
      <c r="C7" s="7">
        <v>37</v>
      </c>
      <c r="D7" s="7">
        <v>35</v>
      </c>
      <c r="E7" s="7">
        <v>56</v>
      </c>
      <c r="F7" s="7">
        <v>39</v>
      </c>
      <c r="G7" s="7" t="s">
        <v>26</v>
      </c>
      <c r="H7" s="7" t="s">
        <v>26</v>
      </c>
      <c r="I7" s="7" t="s">
        <v>26</v>
      </c>
    </row>
    <row r="8" spans="1:9" x14ac:dyDescent="0.25">
      <c r="A8" s="6" t="s">
        <v>27</v>
      </c>
      <c r="B8" s="7">
        <v>43</v>
      </c>
      <c r="C8" s="7" t="s">
        <v>26</v>
      </c>
      <c r="D8" s="7" t="s">
        <v>26</v>
      </c>
      <c r="E8" s="7">
        <v>47</v>
      </c>
      <c r="F8" s="7">
        <v>40</v>
      </c>
      <c r="G8" s="7">
        <v>41</v>
      </c>
      <c r="H8" s="7">
        <v>37</v>
      </c>
      <c r="I8" s="7">
        <v>45</v>
      </c>
    </row>
    <row r="9" spans="1:9" x14ac:dyDescent="0.25">
      <c r="A9" s="6" t="s">
        <v>28</v>
      </c>
      <c r="B9" s="7">
        <v>39</v>
      </c>
      <c r="C9" s="7">
        <v>40</v>
      </c>
      <c r="D9" s="7">
        <v>36</v>
      </c>
      <c r="E9" s="7">
        <v>52</v>
      </c>
      <c r="F9" s="7">
        <v>32</v>
      </c>
      <c r="G9" s="7">
        <v>49</v>
      </c>
      <c r="H9" s="7" t="s">
        <v>26</v>
      </c>
      <c r="I9" s="7" t="s">
        <v>26</v>
      </c>
    </row>
    <row r="10" spans="1:9" x14ac:dyDescent="0.25">
      <c r="A10" s="6" t="s">
        <v>29</v>
      </c>
      <c r="B10" s="7">
        <v>40</v>
      </c>
      <c r="C10" s="7">
        <v>41</v>
      </c>
      <c r="D10" s="7">
        <v>34</v>
      </c>
      <c r="E10" s="7">
        <v>55</v>
      </c>
      <c r="F10" s="7">
        <v>37</v>
      </c>
      <c r="G10" s="7">
        <v>47</v>
      </c>
      <c r="H10" s="7">
        <v>38</v>
      </c>
      <c r="I10" s="7">
        <v>48</v>
      </c>
    </row>
    <row r="11" spans="1:9" x14ac:dyDescent="0.25">
      <c r="A11" s="6" t="s">
        <v>30</v>
      </c>
      <c r="B11" s="7" t="s">
        <v>26</v>
      </c>
      <c r="C11" s="7">
        <v>37</v>
      </c>
      <c r="D11" s="7">
        <v>37</v>
      </c>
      <c r="E11" s="7">
        <v>51</v>
      </c>
      <c r="F11" s="7">
        <v>35</v>
      </c>
      <c r="G11" s="7">
        <v>52</v>
      </c>
      <c r="H11" s="7">
        <v>38</v>
      </c>
      <c r="I11" s="7">
        <v>51</v>
      </c>
    </row>
    <row r="12" spans="1:9" x14ac:dyDescent="0.25">
      <c r="A12" s="6" t="s">
        <v>31</v>
      </c>
      <c r="B12" s="7">
        <v>43</v>
      </c>
      <c r="C12" s="7">
        <v>39</v>
      </c>
      <c r="D12" s="7">
        <v>34</v>
      </c>
      <c r="E12" s="7">
        <v>52</v>
      </c>
      <c r="F12" s="7">
        <v>36</v>
      </c>
      <c r="G12" s="7">
        <v>50</v>
      </c>
      <c r="H12" s="7">
        <v>43</v>
      </c>
      <c r="I12" s="7">
        <v>54</v>
      </c>
    </row>
    <row r="13" spans="1:9" x14ac:dyDescent="0.25">
      <c r="A13" s="6" t="s">
        <v>32</v>
      </c>
      <c r="B13" s="7">
        <v>38</v>
      </c>
      <c r="C13" s="7">
        <v>36</v>
      </c>
      <c r="D13" s="7">
        <v>33</v>
      </c>
      <c r="E13" s="7">
        <v>47</v>
      </c>
      <c r="F13" s="7">
        <v>31</v>
      </c>
      <c r="G13" s="7">
        <v>45</v>
      </c>
      <c r="H13" s="7">
        <v>39</v>
      </c>
      <c r="I13" s="7">
        <v>46</v>
      </c>
    </row>
    <row r="14" spans="1:9" x14ac:dyDescent="0.25">
      <c r="A14" s="6" t="s">
        <v>33</v>
      </c>
      <c r="B14" s="7">
        <v>42</v>
      </c>
      <c r="C14" s="7">
        <v>38</v>
      </c>
      <c r="D14" s="7">
        <v>33</v>
      </c>
      <c r="E14" s="7">
        <v>50</v>
      </c>
      <c r="F14" s="7">
        <v>38</v>
      </c>
      <c r="G14" s="7">
        <v>49</v>
      </c>
      <c r="H14" s="7">
        <v>40</v>
      </c>
      <c r="I14" s="7" t="s">
        <v>26</v>
      </c>
    </row>
    <row r="16" spans="1:9" x14ac:dyDescent="0.25">
      <c r="A16" s="10" t="s">
        <v>56</v>
      </c>
      <c r="B16" s="9" t="s">
        <v>55</v>
      </c>
      <c r="C16" s="9"/>
      <c r="D16" s="9"/>
      <c r="E16" s="9"/>
      <c r="F16" s="9"/>
      <c r="G16" s="9"/>
      <c r="H16" s="9"/>
      <c r="I16" s="9"/>
    </row>
    <row r="17" spans="1:9" x14ac:dyDescent="0.25">
      <c r="A17" s="4" t="s">
        <v>20</v>
      </c>
      <c r="B17" s="5">
        <v>1</v>
      </c>
      <c r="C17" s="5">
        <v>2</v>
      </c>
      <c r="D17" s="5">
        <v>3</v>
      </c>
      <c r="E17" s="5">
        <v>4</v>
      </c>
      <c r="F17" s="5">
        <v>5</v>
      </c>
      <c r="G17" s="5">
        <v>6</v>
      </c>
      <c r="H17" s="5">
        <v>7</v>
      </c>
      <c r="I17" s="5">
        <v>8</v>
      </c>
    </row>
    <row r="18" spans="1:9" x14ac:dyDescent="0.25">
      <c r="A18" s="4"/>
      <c r="B18" s="5"/>
      <c r="C18" s="5"/>
      <c r="D18" s="5"/>
      <c r="E18" s="5"/>
      <c r="F18" s="5"/>
      <c r="G18" s="5"/>
      <c r="H18" s="5"/>
      <c r="I18" s="5"/>
    </row>
    <row r="19" spans="1:9" x14ac:dyDescent="0.25">
      <c r="A19" s="6" t="s">
        <v>21</v>
      </c>
      <c r="B19" s="7">
        <v>41</v>
      </c>
      <c r="C19" s="7">
        <v>36</v>
      </c>
      <c r="D19" s="7">
        <v>32</v>
      </c>
      <c r="E19" s="7">
        <v>53</v>
      </c>
      <c r="F19" s="7">
        <v>34</v>
      </c>
      <c r="G19" s="7">
        <v>51</v>
      </c>
      <c r="H19" s="7">
        <v>43</v>
      </c>
      <c r="I19" s="7">
        <v>47</v>
      </c>
    </row>
    <row r="20" spans="1:9" x14ac:dyDescent="0.25">
      <c r="A20" s="6" t="s">
        <v>22</v>
      </c>
      <c r="B20" s="7">
        <v>38</v>
      </c>
      <c r="C20" s="7">
        <v>35</v>
      </c>
      <c r="D20" s="7">
        <v>30</v>
      </c>
      <c r="E20" s="7">
        <v>48</v>
      </c>
      <c r="F20" s="7">
        <v>33</v>
      </c>
      <c r="G20" s="7">
        <v>43</v>
      </c>
      <c r="H20" s="7">
        <v>46</v>
      </c>
      <c r="I20" s="7">
        <v>49</v>
      </c>
    </row>
    <row r="21" spans="1:9" x14ac:dyDescent="0.25">
      <c r="A21" s="6" t="s">
        <v>23</v>
      </c>
      <c r="B21" s="7">
        <v>42</v>
      </c>
      <c r="C21" s="7">
        <v>43</v>
      </c>
      <c r="D21" s="7">
        <v>38</v>
      </c>
      <c r="E21" s="7">
        <v>50</v>
      </c>
      <c r="F21" s="7">
        <v>33</v>
      </c>
      <c r="G21" s="7">
        <v>48</v>
      </c>
      <c r="H21" s="7">
        <v>42</v>
      </c>
      <c r="I21" s="7">
        <v>51</v>
      </c>
    </row>
    <row r="22" spans="1:9" x14ac:dyDescent="0.25">
      <c r="A22" s="6" t="s">
        <v>24</v>
      </c>
      <c r="B22" s="7">
        <v>43</v>
      </c>
      <c r="C22" s="7">
        <v>41</v>
      </c>
      <c r="D22" s="7">
        <v>33</v>
      </c>
      <c r="E22" s="7">
        <v>49</v>
      </c>
      <c r="F22" s="7">
        <v>41</v>
      </c>
      <c r="G22" s="7">
        <v>53</v>
      </c>
      <c r="H22" s="7">
        <v>43</v>
      </c>
      <c r="I22" s="7">
        <v>48</v>
      </c>
    </row>
    <row r="23" spans="1:9" x14ac:dyDescent="0.25">
      <c r="A23" s="6" t="s">
        <v>25</v>
      </c>
      <c r="B23" s="7">
        <v>44</v>
      </c>
      <c r="C23" s="7">
        <v>37</v>
      </c>
      <c r="D23" s="7">
        <v>35</v>
      </c>
      <c r="E23" s="7">
        <v>56</v>
      </c>
      <c r="F23" s="7">
        <v>39</v>
      </c>
      <c r="G23" s="7">
        <v>100000</v>
      </c>
      <c r="H23" s="7">
        <v>100000</v>
      </c>
      <c r="I23" s="7">
        <v>100000</v>
      </c>
    </row>
    <row r="24" spans="1:9" x14ac:dyDescent="0.25">
      <c r="A24" s="6" t="s">
        <v>27</v>
      </c>
      <c r="B24" s="7">
        <v>43</v>
      </c>
      <c r="C24" s="7">
        <v>100000</v>
      </c>
      <c r="D24" s="7">
        <v>100000</v>
      </c>
      <c r="E24" s="7">
        <v>47</v>
      </c>
      <c r="F24" s="7">
        <v>40</v>
      </c>
      <c r="G24" s="7">
        <v>41</v>
      </c>
      <c r="H24" s="7">
        <v>37</v>
      </c>
      <c r="I24" s="7">
        <v>45</v>
      </c>
    </row>
    <row r="25" spans="1:9" x14ac:dyDescent="0.25">
      <c r="A25" s="6" t="s">
        <v>28</v>
      </c>
      <c r="B25" s="7">
        <v>39</v>
      </c>
      <c r="C25" s="7">
        <v>40</v>
      </c>
      <c r="D25" s="7">
        <v>36</v>
      </c>
      <c r="E25" s="7">
        <v>52</v>
      </c>
      <c r="F25" s="7">
        <v>32</v>
      </c>
      <c r="G25" s="7">
        <v>49</v>
      </c>
      <c r="H25" s="7">
        <v>100000</v>
      </c>
      <c r="I25" s="7">
        <v>100000</v>
      </c>
    </row>
    <row r="26" spans="1:9" x14ac:dyDescent="0.25">
      <c r="A26" s="6" t="s">
        <v>29</v>
      </c>
      <c r="B26" s="7">
        <v>40</v>
      </c>
      <c r="C26" s="7">
        <v>41</v>
      </c>
      <c r="D26" s="7">
        <v>34</v>
      </c>
      <c r="E26" s="7">
        <v>55</v>
      </c>
      <c r="F26" s="7">
        <v>37</v>
      </c>
      <c r="G26" s="7">
        <v>47</v>
      </c>
      <c r="H26" s="7">
        <v>38</v>
      </c>
      <c r="I26" s="7">
        <v>48</v>
      </c>
    </row>
    <row r="27" spans="1:9" x14ac:dyDescent="0.25">
      <c r="A27" s="6" t="s">
        <v>30</v>
      </c>
      <c r="B27" s="7">
        <v>100000</v>
      </c>
      <c r="C27" s="7">
        <v>37</v>
      </c>
      <c r="D27" s="7">
        <v>37</v>
      </c>
      <c r="E27" s="7">
        <v>51</v>
      </c>
      <c r="F27" s="7">
        <v>35</v>
      </c>
      <c r="G27" s="7">
        <v>52</v>
      </c>
      <c r="H27" s="7">
        <v>38</v>
      </c>
      <c r="I27" s="7">
        <v>51</v>
      </c>
    </row>
    <row r="28" spans="1:9" x14ac:dyDescent="0.25">
      <c r="A28" s="6" t="s">
        <v>31</v>
      </c>
      <c r="B28" s="7">
        <v>43</v>
      </c>
      <c r="C28" s="7">
        <v>39</v>
      </c>
      <c r="D28" s="7">
        <v>34</v>
      </c>
      <c r="E28" s="7">
        <v>52</v>
      </c>
      <c r="F28" s="7">
        <v>36</v>
      </c>
      <c r="G28" s="7">
        <v>50</v>
      </c>
      <c r="H28" s="7">
        <v>43</v>
      </c>
      <c r="I28" s="7">
        <v>54</v>
      </c>
    </row>
    <row r="29" spans="1:9" x14ac:dyDescent="0.25">
      <c r="A29" s="6" t="s">
        <v>32</v>
      </c>
      <c r="B29" s="7">
        <v>38</v>
      </c>
      <c r="C29" s="7">
        <v>36</v>
      </c>
      <c r="D29" s="7">
        <v>33</v>
      </c>
      <c r="E29" s="7">
        <v>47</v>
      </c>
      <c r="F29" s="7">
        <v>31</v>
      </c>
      <c r="G29" s="7">
        <v>45</v>
      </c>
      <c r="H29" s="7">
        <v>39</v>
      </c>
      <c r="I29" s="7">
        <v>46</v>
      </c>
    </row>
    <row r="30" spans="1:9" x14ac:dyDescent="0.25">
      <c r="A30" s="6" t="s">
        <v>33</v>
      </c>
      <c r="B30" s="7">
        <v>42</v>
      </c>
      <c r="C30" s="7">
        <v>38</v>
      </c>
      <c r="D30" s="7">
        <v>33</v>
      </c>
      <c r="E30" s="7">
        <v>50</v>
      </c>
      <c r="F30" s="7">
        <v>38</v>
      </c>
      <c r="G30" s="7">
        <v>49</v>
      </c>
      <c r="H30" s="7">
        <v>40</v>
      </c>
      <c r="I30" s="7">
        <v>100000</v>
      </c>
    </row>
    <row r="33" spans="1:14" x14ac:dyDescent="0.25">
      <c r="A33" s="4"/>
      <c r="B33" s="5">
        <v>1</v>
      </c>
      <c r="C33" s="5">
        <v>2</v>
      </c>
      <c r="D33" s="5">
        <v>3</v>
      </c>
      <c r="E33" s="5">
        <v>4</v>
      </c>
      <c r="F33" s="5">
        <v>5</v>
      </c>
      <c r="G33" s="5">
        <v>6</v>
      </c>
      <c r="H33" s="5">
        <v>7</v>
      </c>
      <c r="I33" s="5">
        <v>8</v>
      </c>
      <c r="L33" t="s">
        <v>57</v>
      </c>
      <c r="N33" t="s">
        <v>58</v>
      </c>
    </row>
    <row r="34" spans="1:14" x14ac:dyDescent="0.25">
      <c r="A34" s="4"/>
      <c r="B34" s="5"/>
      <c r="C34" s="5"/>
      <c r="D34" s="5"/>
      <c r="E34" s="5"/>
      <c r="F34" s="5"/>
      <c r="G34" s="5"/>
      <c r="H34" s="5"/>
      <c r="I34" s="5"/>
      <c r="L34">
        <f>SUM(B35:I35)</f>
        <v>2</v>
      </c>
      <c r="M34" t="s">
        <v>17</v>
      </c>
      <c r="N34">
        <v>3</v>
      </c>
    </row>
    <row r="35" spans="1:14" x14ac:dyDescent="0.25">
      <c r="A35" s="6" t="s">
        <v>21</v>
      </c>
      <c r="B35" s="11">
        <v>0</v>
      </c>
      <c r="C35" s="11">
        <v>1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1</v>
      </c>
      <c r="L35">
        <f>SUM(B36:I36)</f>
        <v>1</v>
      </c>
      <c r="M35" t="s">
        <v>17</v>
      </c>
      <c r="N35">
        <v>1</v>
      </c>
    </row>
    <row r="36" spans="1:14" x14ac:dyDescent="0.25">
      <c r="A36" s="6" t="s">
        <v>22</v>
      </c>
      <c r="B36" s="11">
        <v>0</v>
      </c>
      <c r="C36" s="11">
        <v>0</v>
      </c>
      <c r="D36" s="11">
        <v>1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L36">
        <f>SUM(B37:I37)</f>
        <v>0</v>
      </c>
      <c r="M36" t="s">
        <v>17</v>
      </c>
      <c r="N36">
        <v>1</v>
      </c>
    </row>
    <row r="37" spans="1:14" x14ac:dyDescent="0.25">
      <c r="A37" s="6" t="s">
        <v>23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L37">
        <f t="shared" ref="L37:L45" si="0">SUM(B38:I38)</f>
        <v>1</v>
      </c>
      <c r="M37" t="s">
        <v>17</v>
      </c>
      <c r="N37">
        <v>1</v>
      </c>
    </row>
    <row r="38" spans="1:14" x14ac:dyDescent="0.25">
      <c r="A38" s="6" t="s">
        <v>24</v>
      </c>
      <c r="B38" s="11">
        <v>0</v>
      </c>
      <c r="C38" s="11">
        <v>0</v>
      </c>
      <c r="D38" s="11">
        <v>0</v>
      </c>
      <c r="E38" s="11">
        <v>1</v>
      </c>
      <c r="F38" s="11">
        <v>0</v>
      </c>
      <c r="G38" s="11">
        <v>0</v>
      </c>
      <c r="H38" s="11">
        <v>0</v>
      </c>
      <c r="I38" s="11">
        <v>0</v>
      </c>
      <c r="L38">
        <f t="shared" si="0"/>
        <v>0</v>
      </c>
      <c r="M38" t="s">
        <v>17</v>
      </c>
      <c r="N38">
        <v>1</v>
      </c>
    </row>
    <row r="39" spans="1:14" x14ac:dyDescent="0.25">
      <c r="A39" s="6" t="s">
        <v>25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L39">
        <f t="shared" si="0"/>
        <v>1</v>
      </c>
      <c r="M39" t="s">
        <v>17</v>
      </c>
      <c r="N39">
        <v>1</v>
      </c>
    </row>
    <row r="40" spans="1:14" x14ac:dyDescent="0.25">
      <c r="A40" s="6" t="s">
        <v>27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1</v>
      </c>
      <c r="H40" s="11">
        <v>0</v>
      </c>
      <c r="I40" s="11">
        <v>0</v>
      </c>
      <c r="L40">
        <f t="shared" si="0"/>
        <v>1</v>
      </c>
      <c r="M40" t="s">
        <v>17</v>
      </c>
      <c r="N40">
        <v>1</v>
      </c>
    </row>
    <row r="41" spans="1:14" x14ac:dyDescent="0.25">
      <c r="A41" s="6" t="s">
        <v>28</v>
      </c>
      <c r="B41" s="11">
        <v>0</v>
      </c>
      <c r="C41" s="11">
        <v>0</v>
      </c>
      <c r="D41" s="11">
        <v>0</v>
      </c>
      <c r="E41" s="11">
        <v>0</v>
      </c>
      <c r="F41" s="11">
        <v>1</v>
      </c>
      <c r="G41" s="11">
        <v>0</v>
      </c>
      <c r="H41" s="11">
        <v>0</v>
      </c>
      <c r="I41" s="11">
        <v>0</v>
      </c>
      <c r="L41">
        <f t="shared" si="0"/>
        <v>1</v>
      </c>
      <c r="M41" t="s">
        <v>17</v>
      </c>
      <c r="N41">
        <v>1</v>
      </c>
    </row>
    <row r="42" spans="1:14" x14ac:dyDescent="0.25">
      <c r="A42" s="6" t="s">
        <v>29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1</v>
      </c>
      <c r="I42" s="11">
        <v>0</v>
      </c>
      <c r="L42">
        <f t="shared" si="0"/>
        <v>0</v>
      </c>
      <c r="M42" t="s">
        <v>17</v>
      </c>
      <c r="N42">
        <v>1</v>
      </c>
    </row>
    <row r="43" spans="1:14" x14ac:dyDescent="0.25">
      <c r="A43" s="6" t="s">
        <v>30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L43">
        <f t="shared" si="0"/>
        <v>0</v>
      </c>
      <c r="M43" t="s">
        <v>17</v>
      </c>
      <c r="N43">
        <v>1</v>
      </c>
    </row>
    <row r="44" spans="1:14" x14ac:dyDescent="0.25">
      <c r="A44" s="6" t="s">
        <v>31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L44">
        <f>SUM(B45:I45)</f>
        <v>1</v>
      </c>
      <c r="M44" t="s">
        <v>17</v>
      </c>
      <c r="N44">
        <v>1</v>
      </c>
    </row>
    <row r="45" spans="1:14" x14ac:dyDescent="0.25">
      <c r="A45" s="6" t="s">
        <v>32</v>
      </c>
      <c r="B45" s="11">
        <v>1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L45">
        <f t="shared" si="0"/>
        <v>0</v>
      </c>
      <c r="M45" t="s">
        <v>17</v>
      </c>
      <c r="N45">
        <v>1</v>
      </c>
    </row>
    <row r="46" spans="1:14" x14ac:dyDescent="0.25">
      <c r="A46" s="6" t="s">
        <v>33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L46">
        <f>SUM(B35:B46)</f>
        <v>1</v>
      </c>
      <c r="M46" t="s">
        <v>59</v>
      </c>
      <c r="N46">
        <v>1</v>
      </c>
    </row>
    <row r="47" spans="1:14" x14ac:dyDescent="0.25">
      <c r="I47" s="12">
        <f>SUMPRODUCT(B19:I30,B35:I46)</f>
        <v>311</v>
      </c>
      <c r="L47">
        <f>SUM(C35:C46)</f>
        <v>1</v>
      </c>
      <c r="M47" t="s">
        <v>59</v>
      </c>
      <c r="N47">
        <v>1</v>
      </c>
    </row>
    <row r="48" spans="1:14" x14ac:dyDescent="0.25">
      <c r="L48">
        <f>SUM(D35:D46)</f>
        <v>1</v>
      </c>
      <c r="N48">
        <v>1</v>
      </c>
    </row>
    <row r="49" spans="12:14" x14ac:dyDescent="0.25">
      <c r="L49">
        <f>SUM(E35:E46)</f>
        <v>1</v>
      </c>
      <c r="N49">
        <v>1</v>
      </c>
    </row>
    <row r="50" spans="12:14" x14ac:dyDescent="0.25">
      <c r="L50">
        <f>SUM(F35:F46)</f>
        <v>1</v>
      </c>
      <c r="N50">
        <v>1</v>
      </c>
    </row>
    <row r="51" spans="12:14" x14ac:dyDescent="0.25">
      <c r="L51">
        <f>SUM(G35:G46)</f>
        <v>1</v>
      </c>
      <c r="N51">
        <v>1</v>
      </c>
    </row>
    <row r="52" spans="12:14" x14ac:dyDescent="0.25">
      <c r="L52">
        <f>SUM(H35:H46)</f>
        <v>1</v>
      </c>
      <c r="N52">
        <v>1</v>
      </c>
    </row>
    <row r="53" spans="12:14" x14ac:dyDescent="0.25">
      <c r="L53">
        <f>SUM(I35:I46)</f>
        <v>1</v>
      </c>
      <c r="N53">
        <v>1</v>
      </c>
    </row>
    <row r="54" spans="12:14" x14ac:dyDescent="0.25">
      <c r="L54">
        <f>SUM(B35:I46)</f>
        <v>8</v>
      </c>
      <c r="N54">
        <v>8</v>
      </c>
    </row>
  </sheetData>
  <mergeCells count="28">
    <mergeCell ref="H33:H34"/>
    <mergeCell ref="I33:I34"/>
    <mergeCell ref="H17:H18"/>
    <mergeCell ref="I17:I18"/>
    <mergeCell ref="B16:I16"/>
    <mergeCell ref="A33:A34"/>
    <mergeCell ref="B33:B34"/>
    <mergeCell ref="C33:C34"/>
    <mergeCell ref="D33:D34"/>
    <mergeCell ref="E33:E34"/>
    <mergeCell ref="F33:F34"/>
    <mergeCell ref="G33:G34"/>
    <mergeCell ref="G1:G2"/>
    <mergeCell ref="H1:H2"/>
    <mergeCell ref="I1:I2"/>
    <mergeCell ref="A17:A18"/>
    <mergeCell ref="B17:B18"/>
    <mergeCell ref="C17:C18"/>
    <mergeCell ref="D17:D18"/>
    <mergeCell ref="E17:E18"/>
    <mergeCell ref="F17:F18"/>
    <mergeCell ref="G17:G18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topLeftCell="A13" workbookViewId="0">
      <selection activeCell="I3" sqref="I3"/>
    </sheetView>
  </sheetViews>
  <sheetFormatPr defaultRowHeight="15" x14ac:dyDescent="0.25"/>
  <sheetData>
    <row r="1" spans="2:6" x14ac:dyDescent="0.25">
      <c r="C1" t="s">
        <v>40</v>
      </c>
    </row>
    <row r="2" spans="2:6" x14ac:dyDescent="0.25">
      <c r="B2" t="s">
        <v>41</v>
      </c>
      <c r="C2" t="s">
        <v>34</v>
      </c>
      <c r="D2" t="s">
        <v>35</v>
      </c>
      <c r="E2" t="s">
        <v>36</v>
      </c>
      <c r="F2" t="s">
        <v>37</v>
      </c>
    </row>
    <row r="3" spans="2:6" x14ac:dyDescent="0.25">
      <c r="B3">
        <v>1</v>
      </c>
      <c r="C3">
        <v>350</v>
      </c>
      <c r="D3">
        <v>275</v>
      </c>
      <c r="E3">
        <v>325</v>
      </c>
      <c r="F3">
        <v>500</v>
      </c>
    </row>
    <row r="4" spans="2:6" x14ac:dyDescent="0.25">
      <c r="B4">
        <v>2</v>
      </c>
      <c r="C4">
        <v>425</v>
      </c>
      <c r="D4">
        <v>325</v>
      </c>
      <c r="E4">
        <v>375</v>
      </c>
      <c r="F4">
        <v>475</v>
      </c>
    </row>
    <row r="5" spans="2:6" x14ac:dyDescent="0.25">
      <c r="B5">
        <v>3</v>
      </c>
      <c r="C5">
        <v>500</v>
      </c>
      <c r="D5">
        <v>375</v>
      </c>
      <c r="E5">
        <v>350</v>
      </c>
      <c r="F5">
        <v>425</v>
      </c>
    </row>
    <row r="6" spans="2:6" x14ac:dyDescent="0.25">
      <c r="B6">
        <v>4</v>
      </c>
      <c r="C6">
        <v>250</v>
      </c>
      <c r="D6">
        <v>425</v>
      </c>
      <c r="E6">
        <v>400</v>
      </c>
      <c r="F6">
        <v>350</v>
      </c>
    </row>
    <row r="8" spans="2:6" x14ac:dyDescent="0.25">
      <c r="C8" t="s">
        <v>38</v>
      </c>
    </row>
    <row r="9" spans="2:6" x14ac:dyDescent="0.25">
      <c r="C9" t="s">
        <v>39</v>
      </c>
    </row>
    <row r="10" spans="2:6" x14ac:dyDescent="0.25">
      <c r="C10" t="s">
        <v>42</v>
      </c>
    </row>
    <row r="12" spans="2:6" x14ac:dyDescent="0.25">
      <c r="C12" t="s">
        <v>43</v>
      </c>
    </row>
    <row r="14" spans="2:6" x14ac:dyDescent="0.25">
      <c r="C14" t="s">
        <v>44</v>
      </c>
    </row>
    <row r="16" spans="2:6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2" spans="3:3" x14ac:dyDescent="0.25">
      <c r="C22" t="s">
        <v>50</v>
      </c>
    </row>
    <row r="23" spans="3:3" x14ac:dyDescent="0.25">
      <c r="C23" t="s">
        <v>51</v>
      </c>
    </row>
    <row r="24" spans="3:3" x14ac:dyDescent="0.25">
      <c r="C24" t="s">
        <v>52</v>
      </c>
    </row>
    <row r="25" spans="3:3" x14ac:dyDescent="0.25">
      <c r="C25" t="s">
        <v>53</v>
      </c>
    </row>
    <row r="27" spans="3:3" x14ac:dyDescent="0.25">
      <c r="C27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"/>
  <sheetViews>
    <sheetView tabSelected="1" topLeftCell="A13" workbookViewId="0">
      <selection activeCell="G15" sqref="G15"/>
    </sheetView>
  </sheetViews>
  <sheetFormatPr defaultRowHeight="15" x14ac:dyDescent="0.25"/>
  <sheetData>
    <row r="2" spans="1:13" x14ac:dyDescent="0.25">
      <c r="A2" t="s">
        <v>73</v>
      </c>
      <c r="B2" s="8" t="s">
        <v>63</v>
      </c>
      <c r="C2" s="8"/>
      <c r="D2" s="8"/>
      <c r="F2" t="s">
        <v>74</v>
      </c>
      <c r="G2" s="8" t="s">
        <v>63</v>
      </c>
      <c r="H2" s="8"/>
      <c r="J2" t="s">
        <v>75</v>
      </c>
      <c r="K2" s="8" t="s">
        <v>64</v>
      </c>
      <c r="L2" s="8"/>
      <c r="M2" s="8"/>
    </row>
    <row r="3" spans="1:13" x14ac:dyDescent="0.25">
      <c r="A3" t="s">
        <v>61</v>
      </c>
      <c r="B3">
        <v>25000</v>
      </c>
      <c r="C3">
        <v>25000</v>
      </c>
      <c r="D3">
        <v>25000</v>
      </c>
      <c r="F3" t="s">
        <v>62</v>
      </c>
      <c r="G3">
        <v>25000</v>
      </c>
      <c r="H3">
        <v>25000</v>
      </c>
      <c r="J3" t="s">
        <v>60</v>
      </c>
      <c r="K3">
        <v>10000</v>
      </c>
      <c r="L3">
        <v>15000</v>
      </c>
      <c r="M3">
        <v>20000</v>
      </c>
    </row>
    <row r="4" spans="1:13" x14ac:dyDescent="0.25">
      <c r="B4" t="s">
        <v>65</v>
      </c>
      <c r="C4" t="s">
        <v>66</v>
      </c>
      <c r="D4" t="s">
        <v>67</v>
      </c>
      <c r="G4" t="s">
        <v>68</v>
      </c>
      <c r="H4" t="s">
        <v>69</v>
      </c>
      <c r="K4" t="s">
        <v>70</v>
      </c>
      <c r="L4" t="s">
        <v>71</v>
      </c>
      <c r="M4" t="s">
        <v>72</v>
      </c>
    </row>
    <row r="6" spans="1:13" x14ac:dyDescent="0.25">
      <c r="B6" t="s">
        <v>65</v>
      </c>
      <c r="C6" t="s">
        <v>68</v>
      </c>
      <c r="D6">
        <v>2</v>
      </c>
    </row>
    <row r="7" spans="1:13" x14ac:dyDescent="0.25">
      <c r="B7" t="s">
        <v>65</v>
      </c>
      <c r="C7" t="s">
        <v>69</v>
      </c>
      <c r="D7">
        <v>2</v>
      </c>
    </row>
    <row r="8" spans="1:13" x14ac:dyDescent="0.25">
      <c r="B8" t="s">
        <v>66</v>
      </c>
      <c r="C8" t="s">
        <v>68</v>
      </c>
      <c r="D8">
        <v>3</v>
      </c>
    </row>
    <row r="9" spans="1:13" x14ac:dyDescent="0.25">
      <c r="B9" t="s">
        <v>66</v>
      </c>
      <c r="C9" t="s">
        <v>69</v>
      </c>
      <c r="D9">
        <v>4</v>
      </c>
    </row>
    <row r="10" spans="1:13" x14ac:dyDescent="0.25">
      <c r="B10" t="s">
        <v>67</v>
      </c>
      <c r="C10" t="s">
        <v>68</v>
      </c>
      <c r="D10">
        <v>4</v>
      </c>
    </row>
    <row r="11" spans="1:13" x14ac:dyDescent="0.25">
      <c r="B11" t="s">
        <v>67</v>
      </c>
      <c r="C11" t="s">
        <v>69</v>
      </c>
      <c r="D11">
        <v>5</v>
      </c>
    </row>
    <row r="12" spans="1:13" x14ac:dyDescent="0.25">
      <c r="B12" t="s">
        <v>68</v>
      </c>
      <c r="C12" t="s">
        <v>70</v>
      </c>
      <c r="D12">
        <v>2</v>
      </c>
    </row>
    <row r="13" spans="1:13" x14ac:dyDescent="0.25">
      <c r="B13" t="s">
        <v>68</v>
      </c>
      <c r="C13" t="s">
        <v>71</v>
      </c>
      <c r="D13">
        <v>3</v>
      </c>
    </row>
    <row r="14" spans="1:13" x14ac:dyDescent="0.25">
      <c r="B14" t="s">
        <v>68</v>
      </c>
      <c r="C14" t="s">
        <v>72</v>
      </c>
      <c r="D14">
        <v>4</v>
      </c>
    </row>
    <row r="15" spans="1:13" x14ac:dyDescent="0.25">
      <c r="B15" t="s">
        <v>69</v>
      </c>
      <c r="C15" t="s">
        <v>70</v>
      </c>
      <c r="D15">
        <v>4</v>
      </c>
    </row>
    <row r="16" spans="1:13" x14ac:dyDescent="0.25">
      <c r="B16" t="s">
        <v>69</v>
      </c>
      <c r="C16" t="s">
        <v>71</v>
      </c>
      <c r="D16">
        <v>3</v>
      </c>
    </row>
    <row r="17" spans="2:4" x14ac:dyDescent="0.25">
      <c r="B17" t="s">
        <v>69</v>
      </c>
      <c r="C17" t="s">
        <v>72</v>
      </c>
      <c r="D17">
        <v>2</v>
      </c>
    </row>
    <row r="19" spans="2:4" x14ac:dyDescent="0.25">
      <c r="B19" t="s">
        <v>76</v>
      </c>
    </row>
    <row r="20" spans="2:4" x14ac:dyDescent="0.25">
      <c r="B20" t="s">
        <v>77</v>
      </c>
    </row>
    <row r="23" spans="2:4" x14ac:dyDescent="0.25">
      <c r="B23" t="s">
        <v>78</v>
      </c>
    </row>
    <row r="24" spans="2:4" x14ac:dyDescent="0.25">
      <c r="C24" t="s">
        <v>79</v>
      </c>
    </row>
    <row r="26" spans="2:4" x14ac:dyDescent="0.25">
      <c r="C26" t="s">
        <v>80</v>
      </c>
    </row>
    <row r="27" spans="2:4" x14ac:dyDescent="0.25">
      <c r="C27" t="s">
        <v>81</v>
      </c>
    </row>
    <row r="28" spans="2:4" x14ac:dyDescent="0.25">
      <c r="C28" t="s">
        <v>82</v>
      </c>
    </row>
    <row r="29" spans="2:4" x14ac:dyDescent="0.25">
      <c r="C29" t="s">
        <v>83</v>
      </c>
    </row>
    <row r="30" spans="2:4" x14ac:dyDescent="0.25">
      <c r="C30" t="s">
        <v>84</v>
      </c>
    </row>
  </sheetData>
  <mergeCells count="3">
    <mergeCell ref="B2:D2"/>
    <mergeCell ref="G2:H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Case1</vt:lpstr>
      <vt:lpstr>Case 2 - Assignment Problem</vt:lpstr>
      <vt:lpstr>Balanced Assignment i = j</vt:lpstr>
      <vt:lpstr>Transhipment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santhoshmurali@gmail.com</dc:creator>
  <cp:lastModifiedBy>santhoshmurali@gmail.com</cp:lastModifiedBy>
  <dcterms:created xsi:type="dcterms:W3CDTF">2017-12-06T03:45:03Z</dcterms:created>
  <dcterms:modified xsi:type="dcterms:W3CDTF">2017-12-06T08:38:26Z</dcterms:modified>
</cp:coreProperties>
</file>