
<file path=[Content_Types].xml><?xml version="1.0" encoding="utf-8"?>
<Types xmlns="http://schemas.openxmlformats.org/package/2006/content-types">
  <Default Extension="bin" ContentType="application/vnd.openxmlformats-officedocument.spreadsheetml.printerSettings"/>
  <Default Extension="jfif"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SANTHOSH ms office\MS EXCEL\"/>
    </mc:Choice>
  </mc:AlternateContent>
  <bookViews>
    <workbookView xWindow="0" yWindow="0" windowWidth="15345" windowHeight="6705" firstSheet="1" activeTab="5"/>
  </bookViews>
  <sheets>
    <sheet name="CHART" sheetId="1" r:id="rId1"/>
    <sheet name="PIVOT TABLE" sheetId="5" r:id="rId2"/>
    <sheet name="MARKSHEET" sheetId="2" r:id="rId3"/>
    <sheet name="CONDITIONAL FORMAT" sheetId="3" r:id="rId4"/>
    <sheet name="PIVOT MODAL" sheetId="4" r:id="rId5"/>
    <sheet name="HYPERLINK " sheetId="6" r:id="rId6"/>
  </sheets>
  <definedNames>
    <definedName name="Slicer_AVERAGE">#N/A</definedName>
    <definedName name="Slicer_CEILING">#N/A</definedName>
    <definedName name="Slicer_COUNT">#N/A</definedName>
    <definedName name="Slicer_FLOOR">#N/A</definedName>
    <definedName name="Slicer_MARK_1">#N/A</definedName>
    <definedName name="Slicer_MARK_2">#N/A</definedName>
    <definedName name="Slicer_MARK_3">#N/A</definedName>
    <definedName name="Slicer_MARK_4">#N/A</definedName>
    <definedName name="Slicer_MODULUS">#N/A</definedName>
    <definedName name="Slicer_POWER">#N/A</definedName>
    <definedName name="Slicer_S.NO">#N/A</definedName>
    <definedName name="Slicer_SUB_TOTAL">#N/A</definedName>
    <definedName name="Slicer_SUM">#N/A</definedName>
  </definedNames>
  <calcPr calcId="152511"/>
  <pivotCaches>
    <pivotCache cacheId="0" r:id="rId7"/>
    <pivotCache cacheId="1" r:id="rId8"/>
    <pivotCache cacheId="2"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3" i="4" l="1"/>
  <c r="D14" i="4"/>
  <c r="D12" i="4"/>
  <c r="D11" i="4"/>
  <c r="D10" i="4"/>
  <c r="H2" i="4"/>
  <c r="H3" i="4"/>
  <c r="H4" i="4"/>
  <c r="H5" i="4"/>
  <c r="H6" i="4"/>
  <c r="H7" i="4"/>
  <c r="I8" i="3"/>
  <c r="I9" i="3"/>
  <c r="I10" i="3"/>
  <c r="I11" i="3"/>
  <c r="I12" i="3"/>
  <c r="I13" i="3"/>
  <c r="I14" i="3"/>
  <c r="I15" i="3"/>
  <c r="I16" i="3"/>
  <c r="I17" i="3"/>
  <c r="B3" i="3"/>
  <c r="I2" i="3"/>
  <c r="H2" i="3"/>
  <c r="G2" i="3"/>
  <c r="F2" i="3"/>
  <c r="E2" i="3"/>
  <c r="D2" i="3"/>
  <c r="C2" i="3"/>
  <c r="B2" i="3"/>
  <c r="I1" i="3"/>
  <c r="H1" i="3"/>
  <c r="G1" i="3"/>
  <c r="F1" i="3"/>
  <c r="E1" i="3"/>
  <c r="D1" i="3"/>
  <c r="C1" i="3"/>
  <c r="B1" i="3"/>
  <c r="J1" i="3" l="1"/>
  <c r="J2" i="3"/>
  <c r="E22" i="2"/>
  <c r="E23" i="2"/>
  <c r="E24" i="2"/>
  <c r="E25" i="2"/>
  <c r="E26" i="2"/>
  <c r="E27" i="2"/>
  <c r="E28" i="2"/>
  <c r="E29" i="2"/>
  <c r="E30" i="2"/>
  <c r="E21" i="2"/>
  <c r="D22" i="2"/>
  <c r="D23" i="2"/>
  <c r="D24" i="2"/>
  <c r="D25" i="2"/>
  <c r="D26" i="2"/>
  <c r="D27" i="2"/>
  <c r="D28" i="2"/>
  <c r="D29" i="2"/>
  <c r="D30" i="2"/>
  <c r="D21" i="2"/>
  <c r="K4" i="2"/>
  <c r="M5" i="2"/>
  <c r="M6" i="2"/>
  <c r="M7" i="2"/>
  <c r="M8" i="2"/>
  <c r="M9" i="2"/>
  <c r="M10" i="2"/>
  <c r="M11" i="2"/>
  <c r="M12" i="2"/>
  <c r="M13" i="2"/>
  <c r="M4" i="2"/>
  <c r="L5" i="2"/>
  <c r="L6" i="2"/>
  <c r="L7" i="2"/>
  <c r="L8" i="2"/>
  <c r="L9" i="2"/>
  <c r="L10" i="2"/>
  <c r="L11" i="2"/>
  <c r="L12" i="2"/>
  <c r="L13" i="2"/>
  <c r="L4" i="2"/>
  <c r="K5" i="2"/>
  <c r="K6" i="2"/>
  <c r="K7" i="2"/>
  <c r="K8" i="2"/>
  <c r="K9" i="2"/>
  <c r="K10" i="2"/>
  <c r="K11" i="2"/>
  <c r="K12" i="2"/>
  <c r="K13" i="2"/>
  <c r="J5" i="2"/>
  <c r="J6" i="2"/>
  <c r="J7" i="2"/>
  <c r="J8" i="2"/>
  <c r="J9" i="2"/>
  <c r="J10" i="2"/>
  <c r="J11" i="2"/>
  <c r="J12" i="2"/>
  <c r="J13" i="2"/>
  <c r="J4" i="2"/>
  <c r="I5" i="2"/>
  <c r="I6" i="2"/>
  <c r="I7" i="2"/>
  <c r="I8" i="2"/>
  <c r="I9" i="2"/>
  <c r="I10" i="2"/>
  <c r="I11" i="2"/>
  <c r="I12" i="2"/>
  <c r="I13" i="2"/>
  <c r="I4" i="2"/>
  <c r="H5" i="2"/>
  <c r="H8" i="2"/>
  <c r="H12" i="2"/>
  <c r="H13" i="2"/>
  <c r="H4" i="2"/>
  <c r="G5" i="2"/>
  <c r="G6" i="2"/>
  <c r="H6" i="2" s="1"/>
  <c r="G7" i="2"/>
  <c r="H7" i="2" s="1"/>
  <c r="G8" i="2"/>
  <c r="G9" i="2"/>
  <c r="H9" i="2" s="1"/>
  <c r="G10" i="2"/>
  <c r="H10" i="2" s="1"/>
  <c r="G11" i="2"/>
  <c r="H11" i="2" s="1"/>
  <c r="G12" i="2"/>
  <c r="G13" i="2"/>
  <c r="G4" i="2"/>
  <c r="F5" i="2"/>
  <c r="F6" i="2"/>
  <c r="F7" i="2"/>
  <c r="F8" i="2"/>
  <c r="F9" i="2"/>
  <c r="F10" i="2"/>
  <c r="F11" i="2"/>
  <c r="F12" i="2"/>
  <c r="F13" i="2"/>
  <c r="F4" i="2"/>
  <c r="K9" i="1"/>
  <c r="K10" i="1"/>
  <c r="K5" i="1"/>
  <c r="K6" i="1"/>
  <c r="K12" i="1"/>
  <c r="K7" i="1"/>
  <c r="K3" i="1"/>
  <c r="K11" i="1"/>
  <c r="K4" i="1"/>
  <c r="K8" i="1"/>
  <c r="I9" i="1"/>
  <c r="J9" i="1" s="1"/>
  <c r="M9" i="1" s="1"/>
  <c r="I10" i="1"/>
  <c r="J10" i="1" s="1"/>
  <c r="M10" i="1" s="1"/>
  <c r="I5" i="1"/>
  <c r="J5" i="1" s="1"/>
  <c r="I6" i="1"/>
  <c r="J6" i="1" s="1"/>
  <c r="I12" i="1"/>
  <c r="J12" i="1" s="1"/>
  <c r="M12" i="1" s="1"/>
  <c r="I7" i="1"/>
  <c r="J7" i="1" s="1"/>
  <c r="L7" i="1" s="1"/>
  <c r="I3" i="1"/>
  <c r="J3" i="1" s="1"/>
  <c r="I11" i="1"/>
  <c r="J11" i="1" s="1"/>
  <c r="I4" i="1"/>
  <c r="J4" i="1" s="1"/>
  <c r="M4" i="1" s="1"/>
  <c r="I8" i="1"/>
  <c r="J8" i="1" s="1"/>
  <c r="M8" i="1" s="1"/>
  <c r="M11" i="1" l="1"/>
  <c r="L11" i="1"/>
  <c r="L3" i="1"/>
  <c r="M3" i="1"/>
  <c r="L6" i="1"/>
  <c r="M6" i="1"/>
  <c r="L5" i="1"/>
  <c r="M5" i="1"/>
  <c r="L8" i="1"/>
  <c r="L10" i="1"/>
  <c r="L4" i="1"/>
  <c r="L9" i="1"/>
  <c r="M7" i="1"/>
  <c r="L12" i="1"/>
</calcChain>
</file>

<file path=xl/sharedStrings.xml><?xml version="1.0" encoding="utf-8"?>
<sst xmlns="http://schemas.openxmlformats.org/spreadsheetml/2006/main" count="265" uniqueCount="159">
  <si>
    <t xml:space="preserve">SNO </t>
  </si>
  <si>
    <t xml:space="preserve">NAME </t>
  </si>
  <si>
    <t xml:space="preserve"> RESIGTER NO</t>
  </si>
  <si>
    <t>TAMIL</t>
  </si>
  <si>
    <t>ENGLISH</t>
  </si>
  <si>
    <t>MATHS</t>
  </si>
  <si>
    <t>SOCIAL SCIENCE</t>
  </si>
  <si>
    <t>SCIENCE</t>
  </si>
  <si>
    <t>TOTAL MARKS</t>
  </si>
  <si>
    <t>AVERAGE</t>
  </si>
  <si>
    <t>RESULT</t>
  </si>
  <si>
    <t>GRADE</t>
  </si>
  <si>
    <t>STATUS</t>
  </si>
  <si>
    <t>SANTHOSH</t>
  </si>
  <si>
    <t>SARAVANAN</t>
  </si>
  <si>
    <t>SURYA</t>
  </si>
  <si>
    <t xml:space="preserve">MANI MARAN </t>
  </si>
  <si>
    <t>RAMANA</t>
  </si>
  <si>
    <t>VISHAL</t>
  </si>
  <si>
    <t>SAKTHI</t>
  </si>
  <si>
    <t>ARJUN</t>
  </si>
  <si>
    <t>BALA KUMAR</t>
  </si>
  <si>
    <t>VELU MURUGAN</t>
  </si>
  <si>
    <t>S.NO</t>
  </si>
  <si>
    <t xml:space="preserve"> MARK 1</t>
  </si>
  <si>
    <t>MARK 2</t>
  </si>
  <si>
    <t>MARK 3</t>
  </si>
  <si>
    <t>MARK 4</t>
  </si>
  <si>
    <t>SUM</t>
  </si>
  <si>
    <t>COUNT</t>
  </si>
  <si>
    <t>SUB TOTAL</t>
  </si>
  <si>
    <t>MODULUS</t>
  </si>
  <si>
    <t>POWER</t>
  </si>
  <si>
    <t>CEILING</t>
  </si>
  <si>
    <t>FLOOR</t>
  </si>
  <si>
    <t xml:space="preserve">NAME 1 </t>
  </si>
  <si>
    <t>NAME 2</t>
  </si>
  <si>
    <t>KUMAR</t>
  </si>
  <si>
    <t>SARAVANA</t>
  </si>
  <si>
    <t>BHAVAN</t>
  </si>
  <si>
    <t>MANI</t>
  </si>
  <si>
    <t>MARAN</t>
  </si>
  <si>
    <t>BALA</t>
  </si>
  <si>
    <t>VEL</t>
  </si>
  <si>
    <t>MURUGAN</t>
  </si>
  <si>
    <t>NIKHEL</t>
  </si>
  <si>
    <t>KRISHAN</t>
  </si>
  <si>
    <t>NADHA</t>
  </si>
  <si>
    <t>VINESH</t>
  </si>
  <si>
    <t>WARAN</t>
  </si>
  <si>
    <t>KARUNA</t>
  </si>
  <si>
    <t>KARAN</t>
  </si>
  <si>
    <t>CONCATENATE</t>
  </si>
  <si>
    <t xml:space="preserve">VALUES </t>
  </si>
  <si>
    <t>MODAL MARK SHEET</t>
  </si>
  <si>
    <t>LEN</t>
  </si>
  <si>
    <t xml:space="preserve">MANIMARAN </t>
  </si>
  <si>
    <t>VEL MURUGAN</t>
  </si>
  <si>
    <t>RESGITER NO</t>
  </si>
  <si>
    <t xml:space="preserve">S.NO </t>
  </si>
  <si>
    <t>MANI MARAN</t>
  </si>
  <si>
    <t>RAMESH</t>
  </si>
  <si>
    <t>Column1</t>
  </si>
  <si>
    <t>Column2</t>
  </si>
  <si>
    <t>Column3</t>
  </si>
  <si>
    <t>Column4</t>
  </si>
  <si>
    <t>Column5</t>
  </si>
  <si>
    <t>Column6</t>
  </si>
  <si>
    <t>Column7</t>
  </si>
  <si>
    <t>Column8</t>
  </si>
  <si>
    <t>Column9</t>
  </si>
  <si>
    <t>Column10</t>
  </si>
  <si>
    <t>Column11</t>
  </si>
  <si>
    <t>Column12</t>
  </si>
  <si>
    <t>Column13</t>
  </si>
  <si>
    <t xml:space="preserve">  SOLAR SYSTEM</t>
  </si>
  <si>
    <t xml:space="preserve">   In order of distance from the sun they are; Mercury, Venus, Earth, Mars, Jupiter, Saturn, Uranus, and Neptune. Pluto, which until recently was considered to be the farthest planet, is now classified as a dwarf planet. Additional dwarf planets have been discovered farther from the Sun than Pluto.Our solar system is made up of a star—the Sun—eight planets, 146 moons, a bunch of comets, asteroids and space rocks, ice, and several dwarf planets, such as Pluto. The eight planets are Mercury, Venus, Earth, Mars, Jupiter, Saturn, Uranus, and Neptune. Mercury is closest to the Sun. Neptune is the farthest.Planets, asteroids, and comets orbit our Sun. They travel around our Sun in a flattened circle called an ellipse. It takes the Earth one year to go around the Sun. Mercury goes around the Sun in only 88 days. It takes Pluto, the most famous dwarf planet, 248 years to make one trip around the Sun.Moons orbit planets. Right now, Jupiter has the most named moons—50. Mercury and Venus don't have any moons. Earth has one. It is the brightest object in our night sky. The Sun, of course, is the brightest object in our daytime sky. It lights up the moon, planets, comets, and asteroids.The Solar System[c] is the gravitationally bound system of the Sun and the objects that orbit it.[4] It was formed 4.6 billion years ago when a dense region of a molecular cloud collapsed, forming the Sun and a protoplanetary disc. The Sun is an ordinary main sequence star that maintains a balanced equilibrium by the fusion of hydrogen into helium at its core, releasing this energy from its outer photosphere.The largest objects that orbit the Sun are the eight planets. In order from the Sun, they are four terrestrial planets (Mercury, Venus, Earth and Mars); two gas giants (Jupiter and Saturn); and two ice giants (Uranus and Neptune). All terrestrial planets have solid surfaces. Inversely, all giant planets do not have a definite surface, as they are mainly composed of gases and liquids. Over 99.86% of the Solar System's mass is in the Sun and nearly 90% of the remaining mass is in Jupiter and Saturn.There is a strong consensus among astronomers[d] that the Solar System has at least eight dwarf planets: Ceres, Pluto, Haumea, Quaoar, Makemake, Gonggong, Eris, and Sedna. There are a vast number of small Solar System bodies, such as asteroids, comets, centaurs, meteoroids, and interplanetary dust clouds. Some of these bodies are in the asteroid belt (between Mars's and Jupiter's orbit) and the Kuiper belt (just outside Neptune's orbit).[e] Six planets, six dwarf planets, and other bodies have orbiting natural satellites, which are commonly called 'moons'.The Solar System is constantly flooded by the Sun's charged particles, the solar wind, forming the heliosphere. Around 75–90 astronomical units, the solar wind is halted, resulting in the heliopause. This is the boundary of the Solar System to interstellar space. The outermost region of the Solar System is the theorized Oort cloud, the source for long-period comets, extending 2,000–200,000 astronomical units (0.032–3.2 light-years). The closest star to the Solar System, Proxima Centauri, is 4.25 light-years away. Both stars belong to the Local Group and the Milky Way galaxy.The solar system consists of the sun, the eight planets and the satellites. Other than these, there are asteroids, comets, dust, minor planets, and gas. The Sun, Mercury, Venus, Earth and Mars constitute the inner solar system, and the asteroid belt lies between the orbit of Mars and JupiterAccording to the IAU, Pluto is technically a “dwarf planet,” because it has not “cleared its neighboring region of other objects.” This means that Pluto still has lots of asteroids and other space rocks along its flight path, rather than having absorbed them over time, like the larger planets have doneBecause of this, Venus is the hottest planet in the solar system. The surface of Venus is approximately 465°C! Fourth from the Sun, after Earth, is Mars. We have sent lots of satellites and rovers to Mars, so we have a better understanding of the temperature on the surface and how weather changes across a Martian year.As of 2024, there are eight official planets in the Solar System per the International Astronomical Union (IAU), which has also established a definition for exoplanets.
</t>
  </si>
  <si>
    <t>(All)</t>
  </si>
  <si>
    <t>Column Labels</t>
  </si>
  <si>
    <t>Grand Total</t>
  </si>
  <si>
    <t>Row Labels</t>
  </si>
  <si>
    <t>Sum of FLOOR</t>
  </si>
  <si>
    <t>(blank)</t>
  </si>
  <si>
    <t>Count of POWER</t>
  </si>
  <si>
    <t>247 Count of POWER</t>
  </si>
  <si>
    <t>247 Count of CEILING</t>
  </si>
  <si>
    <t>267 Count of POWER</t>
  </si>
  <si>
    <t>267 Count of CEILING</t>
  </si>
  <si>
    <t>291 Count of POWER</t>
  </si>
  <si>
    <t>291 Count of CEILING</t>
  </si>
  <si>
    <t>294 Count of POWER</t>
  </si>
  <si>
    <t>294 Count of CEILING</t>
  </si>
  <si>
    <t>303 Count of POWER</t>
  </si>
  <si>
    <t>303 Count of CEILING</t>
  </si>
  <si>
    <t>310 Count of POWER</t>
  </si>
  <si>
    <t>310 Count of CEILING</t>
  </si>
  <si>
    <t>351 Count of POWER</t>
  </si>
  <si>
    <t>351 Count of CEILING</t>
  </si>
  <si>
    <t>Total Count of POWER</t>
  </si>
  <si>
    <t>Total Count of CEILING</t>
  </si>
  <si>
    <t>61.75 Count of POWER</t>
  </si>
  <si>
    <t>61.75 Count of CEILING</t>
  </si>
  <si>
    <t>66.75 Count of POWER</t>
  </si>
  <si>
    <t>66.75 Count of CEILING</t>
  </si>
  <si>
    <t>72.75 Count of POWER</t>
  </si>
  <si>
    <t>72.75 Count of CEILING</t>
  </si>
  <si>
    <t>73.5 Count of POWER</t>
  </si>
  <si>
    <t>73.5 Count of CEILING</t>
  </si>
  <si>
    <t>75.75 Count of POWER</t>
  </si>
  <si>
    <t>75.75 Count of CEILING</t>
  </si>
  <si>
    <t>77.5 Count of POWER</t>
  </si>
  <si>
    <t>77.5 Count of CEILING</t>
  </si>
  <si>
    <t>87.75 Count of POWER</t>
  </si>
  <si>
    <t>87.75 Count of CEILING</t>
  </si>
  <si>
    <t>Count of CEILING</t>
  </si>
  <si>
    <t>247 Count of FLOOR</t>
  </si>
  <si>
    <t>267 Count of FLOOR</t>
  </si>
  <si>
    <t>291 Count of FLOOR</t>
  </si>
  <si>
    <t>294 Count of FLOOR</t>
  </si>
  <si>
    <t>303 Count of FLOOR</t>
  </si>
  <si>
    <t>310 Count of FLOOR</t>
  </si>
  <si>
    <t>351 Count of FLOOR</t>
  </si>
  <si>
    <t>Total Count of FLOOR</t>
  </si>
  <si>
    <t>61.75 Count of FLOOR</t>
  </si>
  <si>
    <t>66.75 Count of FLOOR</t>
  </si>
  <si>
    <t>72.75 Count of FLOOR</t>
  </si>
  <si>
    <t>73.5 Count of FLOOR</t>
  </si>
  <si>
    <t>75.75 Count of FLOOR</t>
  </si>
  <si>
    <t>77.5 Count of FLOOR</t>
  </si>
  <si>
    <t>87.75 Count of FLOOR</t>
  </si>
  <si>
    <t>Count of FLOOR</t>
  </si>
  <si>
    <t xml:space="preserve"> MARK 1 Count of POWER</t>
  </si>
  <si>
    <t xml:space="preserve"> MARK 1 Count of CEILING</t>
  </si>
  <si>
    <t xml:space="preserve"> MARK 1 Count of FLOOR</t>
  </si>
  <si>
    <t>MARK 2 Count of POWER</t>
  </si>
  <si>
    <t>MARK 2 Count of CEILING</t>
  </si>
  <si>
    <t>MARK 2 Count of FLOOR</t>
  </si>
  <si>
    <t>(All) Count of POWER</t>
  </si>
  <si>
    <t>(All) Count of CEILING</t>
  </si>
  <si>
    <t>(All) Count of FLOOR</t>
  </si>
  <si>
    <t>247 Sum of Field1</t>
  </si>
  <si>
    <t>267 Sum of Field1</t>
  </si>
  <si>
    <t>291 Sum of Field1</t>
  </si>
  <si>
    <t>294 Sum of Field1</t>
  </si>
  <si>
    <t>303 Sum of Field1</t>
  </si>
  <si>
    <t>310 Sum of Field1</t>
  </si>
  <si>
    <t>351 Sum of Field1</t>
  </si>
  <si>
    <t xml:space="preserve"> MARK 1 Sum of Field1</t>
  </si>
  <si>
    <t>MARK 2 Sum of Field1</t>
  </si>
  <si>
    <t>Total Sum of Field1</t>
  </si>
  <si>
    <t>61.75 Sum of Field1</t>
  </si>
  <si>
    <t>66.75 Sum of Field1</t>
  </si>
  <si>
    <t>72.75 Sum of Field1</t>
  </si>
  <si>
    <t>73.5 Sum of Field1</t>
  </si>
  <si>
    <t>75.75 Sum of Field1</t>
  </si>
  <si>
    <t>77.5 Sum of Field1</t>
  </si>
  <si>
    <t>87.75 Sum of Field1</t>
  </si>
  <si>
    <t>(All) Sum of Field1</t>
  </si>
  <si>
    <t>Sum of Field1</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</si>
</sst>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u/>
      <sz val="24"/>
      <color theme="1"/>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rgb="FFC00000"/>
        <bgColor indexed="64"/>
      </patternFill>
    </fill>
    <fill>
      <patternFill patternType="solid">
        <fgColor rgb="FF00B0F0"/>
        <bgColor indexed="64"/>
      </patternFill>
    </fill>
    <fill>
      <patternFill patternType="solid">
        <fgColor rgb="FFFFFF00"/>
        <bgColor indexed="64"/>
      </patternFill>
    </fill>
    <fill>
      <patternFill patternType="solid">
        <fgColor theme="5"/>
        <bgColor indexed="64"/>
      </patternFill>
    </fill>
    <fill>
      <patternFill patternType="solid">
        <fgColor theme="9" tint="-0.249977111117893"/>
        <bgColor indexed="64"/>
      </patternFill>
    </fill>
    <fill>
      <patternFill patternType="solid">
        <fgColor theme="0" tint="-0.34998626667073579"/>
        <bgColor indexed="64"/>
      </patternFill>
    </fill>
    <fill>
      <patternFill patternType="solid">
        <fgColor rgb="FFFF0000"/>
        <bgColor indexed="64"/>
      </patternFill>
    </fill>
    <fill>
      <patternFill patternType="solid">
        <fgColor theme="7"/>
        <bgColor indexed="64"/>
      </patternFill>
    </fill>
    <fill>
      <patternFill patternType="solid">
        <fgColor theme="8"/>
        <bgColor indexed="64"/>
      </patternFill>
    </fill>
    <fill>
      <patternFill patternType="solid">
        <fgColor rgb="FF7030A0"/>
        <bgColor indexed="64"/>
      </patternFill>
    </fill>
    <fill>
      <patternFill patternType="solid">
        <fgColor rgb="FF00B050"/>
        <bgColor indexed="64"/>
      </patternFill>
    </fill>
  </fills>
  <borders count="2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48">
    <xf numFmtId="0" fontId="0" fillId="0" borderId="0" xfId="0"/>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8" borderId="2" xfId="0" applyFill="1" applyBorder="1"/>
    <xf numFmtId="0" fontId="0" fillId="9" borderId="2" xfId="0" applyFill="1" applyBorder="1"/>
    <xf numFmtId="0" fontId="0" fillId="7" borderId="2" xfId="0" applyFill="1" applyBorder="1"/>
    <xf numFmtId="0" fontId="0" fillId="10" borderId="2" xfId="0" applyFill="1" applyBorder="1"/>
    <xf numFmtId="0" fontId="0" fillId="11" borderId="2" xfId="0" applyFill="1" applyBorder="1"/>
    <xf numFmtId="0" fontId="0" fillId="12" borderId="2" xfId="0" applyFill="1" applyBorder="1"/>
    <xf numFmtId="0" fontId="0" fillId="13" borderId="2" xfId="0" applyFill="1" applyBorder="1"/>
    <xf numFmtId="0" fontId="0" fillId="14" borderId="2" xfId="0" applyFill="1" applyBorder="1"/>
    <xf numFmtId="22" fontId="0" fillId="0" borderId="0" xfId="0" applyNumberFormat="1"/>
    <xf numFmtId="14" fontId="0" fillId="0" borderId="0" xfId="0" applyNumberFormat="1"/>
    <xf numFmtId="18" fontId="0" fillId="0" borderId="0" xfId="0" applyNumberFormat="1"/>
    <xf numFmtId="0" fontId="0" fillId="0" borderId="2" xfId="0" applyFill="1" applyBorder="1"/>
    <xf numFmtId="0" fontId="0" fillId="0" borderId="2" xfId="0" applyFill="1" applyBorder="1" applyAlignment="1">
      <alignment horizontal="center"/>
    </xf>
    <xf numFmtId="0" fontId="0" fillId="0" borderId="0" xfId="0" applyAlignment="1">
      <alignment horizontal="center"/>
    </xf>
    <xf numFmtId="0" fontId="0" fillId="0" borderId="0" xfId="0" applyAlignment="1">
      <alignment horizontal="right"/>
    </xf>
    <xf numFmtId="0" fontId="0" fillId="0" borderId="3" xfId="0" applyFill="1" applyBorder="1"/>
    <xf numFmtId="0" fontId="0" fillId="0" borderId="4" xfId="0" applyFill="1" applyBorder="1"/>
    <xf numFmtId="0" fontId="0" fillId="0" borderId="5" xfId="0" applyFill="1" applyBorder="1"/>
    <xf numFmtId="0" fontId="0" fillId="0" borderId="6" xfId="0" applyFill="1" applyBorder="1"/>
    <xf numFmtId="0" fontId="0" fillId="0" borderId="7" xfId="0" applyFill="1" applyBorder="1"/>
    <xf numFmtId="0" fontId="0" fillId="0" borderId="8" xfId="0" applyFill="1" applyBorder="1"/>
    <xf numFmtId="0" fontId="0" fillId="0" borderId="9" xfId="0" applyFill="1" applyBorder="1"/>
    <xf numFmtId="0" fontId="0" fillId="0" borderId="10" xfId="0" applyFill="1" applyBorder="1"/>
    <xf numFmtId="0" fontId="0" fillId="0" borderId="0" xfId="0" applyAlignment="1">
      <alignment horizontal="left"/>
    </xf>
    <xf numFmtId="0" fontId="1" fillId="0" borderId="0" xfId="0" applyFont="1"/>
    <xf numFmtId="0" fontId="0" fillId="0" borderId="0" xfId="0" applyAlignment="1">
      <alignment horizontal="left"/>
    </xf>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0" xfId="0" pivotButton="1"/>
    <xf numFmtId="0" fontId="0" fillId="0" borderId="0" xfId="0" applyAlignment="1">
      <alignment horizontal="left" indent="1"/>
    </xf>
    <xf numFmtId="0" fontId="0" fillId="0" borderId="0" xfId="0" applyNumberFormat="1"/>
    <xf numFmtId="0" fontId="0" fillId="4" borderId="0" xfId="0" applyFill="1" applyAlignment="1">
      <alignment horizontal="center"/>
    </xf>
    <xf numFmtId="0" fontId="0" fillId="2" borderId="0" xfId="0" applyFill="1" applyAlignment="1">
      <alignment horizontal="center"/>
    </xf>
    <xf numFmtId="0" fontId="0" fillId="2" borderId="1" xfId="0" applyFill="1" applyBorder="1" applyAlignment="1">
      <alignment horizontal="center"/>
    </xf>
    <xf numFmtId="0" fontId="0" fillId="0" borderId="0" xfId="0" applyAlignment="1">
      <alignment horizontal="left" wrapText="1"/>
    </xf>
    <xf numFmtId="0" fontId="0" fillId="0" borderId="0" xfId="0" applyAlignment="1">
      <alignment horizontal="left"/>
    </xf>
  </cellXfs>
  <cellStyles count="1">
    <cellStyle name="Normal" xfId="0" builtinId="0"/>
  </cellStyles>
  <dxfs count="49">
    <dxf>
      <font>
        <color rgb="FF9C0006"/>
      </font>
      <fill>
        <patternFill>
          <bgColor rgb="FFFFC7CE"/>
        </patternFill>
      </fill>
    </dxf>
    <dxf>
      <font>
        <color rgb="FF9C0006"/>
      </font>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dxf>
    <dxf>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patternType="none">
          <fgColor indexed="64"/>
          <bgColor indexed="65"/>
        </patternFill>
      </fill>
      <border diagonalUp="0" diagonalDown="0">
        <left style="thin">
          <color indexed="64"/>
        </left>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dxf>
    <dxf>
      <border outline="0">
        <bottom style="thin">
          <color indexed="64"/>
        </bottom>
      </border>
    </dxf>
    <dxf>
      <fill>
        <patternFill patternType="none">
          <fgColor indexed="64"/>
          <bgColor indexed="65"/>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4.xml"/><Relationship Id="rId18" Type="http://schemas.microsoft.com/office/2007/relationships/slicerCache" Target="slicerCaches/slicerCache9.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12.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17" Type="http://schemas.microsoft.com/office/2007/relationships/slicerCache" Target="slicerCaches/slicerCache8.xml"/><Relationship Id="rId25"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7.xml"/><Relationship Id="rId20" Type="http://schemas.microsoft.com/office/2007/relationships/slicerCache" Target="slicerCaches/slicerCache1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styles" Target="styles.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theme" Target="theme/theme1.xml"/><Relationship Id="rId10" Type="http://schemas.microsoft.com/office/2007/relationships/slicerCache" Target="slicerCaches/slicerCache1.xml"/><Relationship Id="rId19" Type="http://schemas.microsoft.com/office/2007/relationships/slicerCache" Target="slicerCaches/slicerCache1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5.xml"/><Relationship Id="rId22" Type="http://schemas.microsoft.com/office/2007/relationships/slicerCache" Target="slicerCaches/slicerCache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MARK SHEET</a:t>
            </a:r>
          </a:p>
        </c:rich>
      </c:tx>
      <c:layout>
        <c:manualLayout>
          <c:xMode val="edge"/>
          <c:yMode val="edge"/>
          <c:x val="0.47553535284072024"/>
          <c:y val="2.359478599892065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3.1719515409918742E-2"/>
          <c:y val="6.9832847503638468E-2"/>
          <c:w val="0.95663565198454992"/>
          <c:h val="0.47405144997957077"/>
        </c:manualLayout>
      </c:layout>
      <c:barChart>
        <c:barDir val="col"/>
        <c:grouping val="clustered"/>
        <c:varyColors val="0"/>
        <c:ser>
          <c:idx val="0"/>
          <c:order val="0"/>
          <c:tx>
            <c:strRef>
              <c:f>CHART!$M$1</c:f>
              <c:strCache>
                <c:ptCount val="1"/>
                <c:pt idx="0">
                  <c:v>STATUS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CHART!$A$2:$L$12</c:f>
              <c:multiLvlStrCache>
                <c:ptCount val="11"/>
                <c:lvl>
                  <c:pt idx="0">
                    <c:v>Column12</c:v>
                  </c:pt>
                  <c:pt idx="1">
                    <c:v>A</c:v>
                  </c:pt>
                  <c:pt idx="2">
                    <c:v>A</c:v>
                  </c:pt>
                  <c:pt idx="3">
                    <c:v>A</c:v>
                  </c:pt>
                  <c:pt idx="4">
                    <c:v>A</c:v>
                  </c:pt>
                  <c:pt idx="5">
                    <c:v>A</c:v>
                  </c:pt>
                  <c:pt idx="6">
                    <c:v>A</c:v>
                  </c:pt>
                  <c:pt idx="7">
                    <c:v>A</c:v>
                  </c:pt>
                  <c:pt idx="8">
                    <c:v>A</c:v>
                  </c:pt>
                  <c:pt idx="9">
                    <c:v>A</c:v>
                  </c:pt>
                  <c:pt idx="10">
                    <c:v>A</c:v>
                  </c:pt>
                </c:lvl>
                <c:lvl>
                  <c:pt idx="0">
                    <c:v>Column11</c:v>
                  </c:pt>
                  <c:pt idx="1">
                    <c:v>PASS</c:v>
                  </c:pt>
                  <c:pt idx="2">
                    <c:v>PASS</c:v>
                  </c:pt>
                  <c:pt idx="3">
                    <c:v>PASS</c:v>
                  </c:pt>
                  <c:pt idx="4">
                    <c:v>PASS</c:v>
                  </c:pt>
                  <c:pt idx="5">
                    <c:v>PASS</c:v>
                  </c:pt>
                  <c:pt idx="6">
                    <c:v>PASS</c:v>
                  </c:pt>
                  <c:pt idx="7">
                    <c:v>PASS</c:v>
                  </c:pt>
                  <c:pt idx="8">
                    <c:v>PASS</c:v>
                  </c:pt>
                  <c:pt idx="9">
                    <c:v>PASS</c:v>
                  </c:pt>
                  <c:pt idx="10">
                    <c:v>PASS</c:v>
                  </c:pt>
                </c:lvl>
                <c:lvl>
                  <c:pt idx="0">
                    <c:v>Column10</c:v>
                  </c:pt>
                  <c:pt idx="1">
                    <c:v>126</c:v>
                  </c:pt>
                  <c:pt idx="2">
                    <c:v>132.3333333</c:v>
                  </c:pt>
                  <c:pt idx="3">
                    <c:v>113</c:v>
                  </c:pt>
                  <c:pt idx="4">
                    <c:v>117.6666667</c:v>
                  </c:pt>
                  <c:pt idx="5">
                    <c:v>124</c:v>
                  </c:pt>
                  <c:pt idx="6">
                    <c:v>136.6666667</c:v>
                  </c:pt>
                  <c:pt idx="7">
                    <c:v>119.6666667</c:v>
                  </c:pt>
                  <c:pt idx="8">
                    <c:v>120.6666667</c:v>
                  </c:pt>
                  <c:pt idx="9">
                    <c:v>122</c:v>
                  </c:pt>
                  <c:pt idx="10">
                    <c:v>110</c:v>
                  </c:pt>
                </c:lvl>
                <c:lvl>
                  <c:pt idx="0">
                    <c:v>Column9</c:v>
                  </c:pt>
                  <c:pt idx="1">
                    <c:v>378</c:v>
                  </c:pt>
                  <c:pt idx="2">
                    <c:v>397</c:v>
                  </c:pt>
                  <c:pt idx="3">
                    <c:v>339</c:v>
                  </c:pt>
                  <c:pt idx="4">
                    <c:v>353</c:v>
                  </c:pt>
                  <c:pt idx="5">
                    <c:v>372</c:v>
                  </c:pt>
                  <c:pt idx="6">
                    <c:v>410</c:v>
                  </c:pt>
                  <c:pt idx="7">
                    <c:v>359</c:v>
                  </c:pt>
                  <c:pt idx="8">
                    <c:v>362</c:v>
                  </c:pt>
                  <c:pt idx="9">
                    <c:v>366</c:v>
                  </c:pt>
                  <c:pt idx="10">
                    <c:v>330</c:v>
                  </c:pt>
                </c:lvl>
                <c:lvl>
                  <c:pt idx="0">
                    <c:v>Column8</c:v>
                  </c:pt>
                  <c:pt idx="1">
                    <c:v>68</c:v>
                  </c:pt>
                  <c:pt idx="2">
                    <c:v>76</c:v>
                  </c:pt>
                  <c:pt idx="3">
                    <c:v>55</c:v>
                  </c:pt>
                  <c:pt idx="4">
                    <c:v>75</c:v>
                  </c:pt>
                  <c:pt idx="5">
                    <c:v>67</c:v>
                  </c:pt>
                  <c:pt idx="6">
                    <c:v>76</c:v>
                  </c:pt>
                  <c:pt idx="7">
                    <c:v>77</c:v>
                  </c:pt>
                  <c:pt idx="8">
                    <c:v>66</c:v>
                  </c:pt>
                  <c:pt idx="9">
                    <c:v>76</c:v>
                  </c:pt>
                  <c:pt idx="10">
                    <c:v>56</c:v>
                  </c:pt>
                </c:lvl>
                <c:lvl>
                  <c:pt idx="0">
                    <c:v>Column7</c:v>
                  </c:pt>
                  <c:pt idx="1">
                    <c:v>81</c:v>
                  </c:pt>
                  <c:pt idx="2">
                    <c:v>79</c:v>
                  </c:pt>
                  <c:pt idx="3">
                    <c:v>65</c:v>
                  </c:pt>
                  <c:pt idx="4">
                    <c:v>59</c:v>
                  </c:pt>
                  <c:pt idx="5">
                    <c:v>73</c:v>
                  </c:pt>
                  <c:pt idx="6">
                    <c:v>78</c:v>
                  </c:pt>
                  <c:pt idx="7">
                    <c:v>76</c:v>
                  </c:pt>
                  <c:pt idx="8">
                    <c:v>74</c:v>
                  </c:pt>
                  <c:pt idx="9">
                    <c:v>73</c:v>
                  </c:pt>
                  <c:pt idx="10">
                    <c:v>60</c:v>
                  </c:pt>
                </c:lvl>
                <c:lvl>
                  <c:pt idx="0">
                    <c:v>Column6</c:v>
                  </c:pt>
                  <c:pt idx="1">
                    <c:v>71</c:v>
                  </c:pt>
                  <c:pt idx="2">
                    <c:v>82</c:v>
                  </c:pt>
                  <c:pt idx="3">
                    <c:v>76</c:v>
                  </c:pt>
                  <c:pt idx="4">
                    <c:v>66</c:v>
                  </c:pt>
                  <c:pt idx="5">
                    <c:v>73</c:v>
                  </c:pt>
                  <c:pt idx="6">
                    <c:v>89</c:v>
                  </c:pt>
                  <c:pt idx="7">
                    <c:v>70</c:v>
                  </c:pt>
                  <c:pt idx="8">
                    <c:v>70</c:v>
                  </c:pt>
                  <c:pt idx="9">
                    <c:v>60</c:v>
                  </c:pt>
                  <c:pt idx="10">
                    <c:v>65</c:v>
                  </c:pt>
                </c:lvl>
                <c:lvl>
                  <c:pt idx="0">
                    <c:v>Column5</c:v>
                  </c:pt>
                  <c:pt idx="1">
                    <c:v>82</c:v>
                  </c:pt>
                  <c:pt idx="2">
                    <c:v>80</c:v>
                  </c:pt>
                  <c:pt idx="3">
                    <c:v>76</c:v>
                  </c:pt>
                  <c:pt idx="4">
                    <c:v>74</c:v>
                  </c:pt>
                  <c:pt idx="5">
                    <c:v>70</c:v>
                  </c:pt>
                  <c:pt idx="6">
                    <c:v>87</c:v>
                  </c:pt>
                  <c:pt idx="7">
                    <c:v>66</c:v>
                  </c:pt>
                  <c:pt idx="8">
                    <c:v>67</c:v>
                  </c:pt>
                  <c:pt idx="9">
                    <c:v>79</c:v>
                  </c:pt>
                  <c:pt idx="10">
                    <c:v>71</c:v>
                  </c:pt>
                </c:lvl>
                <c:lvl>
                  <c:pt idx="0">
                    <c:v>Column4</c:v>
                  </c:pt>
                  <c:pt idx="1">
                    <c:v>76</c:v>
                  </c:pt>
                  <c:pt idx="2">
                    <c:v>80</c:v>
                  </c:pt>
                  <c:pt idx="3">
                    <c:v>67</c:v>
                  </c:pt>
                  <c:pt idx="4">
                    <c:v>79</c:v>
                  </c:pt>
                  <c:pt idx="5">
                    <c:v>89</c:v>
                  </c:pt>
                  <c:pt idx="6">
                    <c:v>80</c:v>
                  </c:pt>
                  <c:pt idx="7">
                    <c:v>70</c:v>
                  </c:pt>
                  <c:pt idx="8">
                    <c:v>85</c:v>
                  </c:pt>
                  <c:pt idx="9">
                    <c:v>78</c:v>
                  </c:pt>
                  <c:pt idx="10">
                    <c:v>78</c:v>
                  </c:pt>
                </c:lvl>
                <c:lvl>
                  <c:pt idx="0">
                    <c:v>Column3</c:v>
                  </c:pt>
                  <c:pt idx="1">
                    <c:v>743902</c:v>
                  </c:pt>
                  <c:pt idx="2">
                    <c:v>932640</c:v>
                  </c:pt>
                  <c:pt idx="3">
                    <c:v>158352</c:v>
                  </c:pt>
                  <c:pt idx="4">
                    <c:v>974236</c:v>
                  </c:pt>
                  <c:pt idx="5">
                    <c:v>528459</c:v>
                  </c:pt>
                  <c:pt idx="6">
                    <c:v>435678</c:v>
                  </c:pt>
                  <c:pt idx="7">
                    <c:v>128764</c:v>
                  </c:pt>
                  <c:pt idx="8">
                    <c:v>345987</c:v>
                  </c:pt>
                  <c:pt idx="9">
                    <c:v>845062</c:v>
                  </c:pt>
                  <c:pt idx="10">
                    <c:v>643974</c:v>
                  </c:pt>
                </c:lvl>
                <c:lvl>
                  <c:pt idx="0">
                    <c:v>Column2</c:v>
                  </c:pt>
                  <c:pt idx="1">
                    <c:v>ARJUN</c:v>
                  </c:pt>
                  <c:pt idx="2">
                    <c:v>BALA KUMAR</c:v>
                  </c:pt>
                  <c:pt idx="3">
                    <c:v>MANI MARAN </c:v>
                  </c:pt>
                  <c:pt idx="4">
                    <c:v>RAMANA</c:v>
                  </c:pt>
                  <c:pt idx="5">
                    <c:v>SAKTHI</c:v>
                  </c:pt>
                  <c:pt idx="6">
                    <c:v>SANTHOSH</c:v>
                  </c:pt>
                  <c:pt idx="7">
                    <c:v>SARAVANAN</c:v>
                  </c:pt>
                  <c:pt idx="8">
                    <c:v>SURYA</c:v>
                  </c:pt>
                  <c:pt idx="9">
                    <c:v>VELU MURUGAN</c:v>
                  </c:pt>
                  <c:pt idx="10">
                    <c:v>VISHAL</c:v>
                  </c:pt>
                </c:lvl>
                <c:lvl>
                  <c:pt idx="0">
                    <c:v>Column1</c:v>
                  </c:pt>
                  <c:pt idx="1">
                    <c:v>8</c:v>
                  </c:pt>
                  <c:pt idx="2">
                    <c:v>10</c:v>
                  </c:pt>
                  <c:pt idx="3">
                    <c:v>4</c:v>
                  </c:pt>
                  <c:pt idx="4">
                    <c:v>5</c:v>
                  </c:pt>
                  <c:pt idx="5">
                    <c:v>7</c:v>
                  </c:pt>
                  <c:pt idx="6">
                    <c:v>1</c:v>
                  </c:pt>
                  <c:pt idx="7">
                    <c:v>2</c:v>
                  </c:pt>
                  <c:pt idx="8">
                    <c:v>3</c:v>
                  </c:pt>
                  <c:pt idx="9">
                    <c:v>9</c:v>
                  </c:pt>
                  <c:pt idx="10">
                    <c:v>6</c:v>
                  </c:pt>
                </c:lvl>
              </c:multiLvlStrCache>
            </c:multiLvlStrRef>
          </c:cat>
          <c:val>
            <c:numRef>
              <c:f>CHART!$M$2:$M$12</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er>
        <c:dLbls>
          <c:showLegendKey val="0"/>
          <c:showVal val="0"/>
          <c:showCatName val="0"/>
          <c:showSerName val="0"/>
          <c:showPercent val="0"/>
          <c:showBubbleSize val="0"/>
        </c:dLbls>
        <c:gapWidth val="100"/>
        <c:overlap val="-24"/>
        <c:axId val="-737456336"/>
        <c:axId val="-737449808"/>
      </c:barChart>
      <c:catAx>
        <c:axId val="-7374563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7449808"/>
        <c:crosses val="autoZero"/>
        <c:auto val="1"/>
        <c:lblAlgn val="ctr"/>
        <c:lblOffset val="100"/>
        <c:noMultiLvlLbl val="0"/>
      </c:catAx>
      <c:valAx>
        <c:axId val="-7374498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7456336"/>
        <c:crosses val="autoZero"/>
        <c:crossBetween val="between"/>
      </c:valAx>
      <c:spPr>
        <a:solidFill>
          <a:schemeClr val="bg2">
            <a:lumMod val="25000"/>
          </a:schemeClr>
        </a:solid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TAMIL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CHART!$D$3:$D$12</c:f>
              <c:numCache>
                <c:formatCode>General</c:formatCode>
                <c:ptCount val="10"/>
                <c:pt idx="0">
                  <c:v>76</c:v>
                </c:pt>
                <c:pt idx="1">
                  <c:v>80</c:v>
                </c:pt>
                <c:pt idx="2">
                  <c:v>67</c:v>
                </c:pt>
                <c:pt idx="3">
                  <c:v>79</c:v>
                </c:pt>
                <c:pt idx="4">
                  <c:v>89</c:v>
                </c:pt>
                <c:pt idx="5">
                  <c:v>80</c:v>
                </c:pt>
                <c:pt idx="6">
                  <c:v>70</c:v>
                </c:pt>
                <c:pt idx="7">
                  <c:v>85</c:v>
                </c:pt>
                <c:pt idx="8">
                  <c:v>78</c:v>
                </c:pt>
                <c:pt idx="9">
                  <c:v>78</c:v>
                </c:pt>
              </c:numCache>
            </c:numRef>
          </c:val>
        </c:ser>
        <c:ser>
          <c:idx val="1"/>
          <c:order val="1"/>
          <c:tx>
            <c:v>ENGLISH</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CHART!$E$3:$E$12</c:f>
              <c:numCache>
                <c:formatCode>General</c:formatCode>
                <c:ptCount val="10"/>
                <c:pt idx="0">
                  <c:v>82</c:v>
                </c:pt>
                <c:pt idx="1">
                  <c:v>80</c:v>
                </c:pt>
                <c:pt idx="2">
                  <c:v>76</c:v>
                </c:pt>
                <c:pt idx="3">
                  <c:v>74</c:v>
                </c:pt>
                <c:pt idx="4">
                  <c:v>70</c:v>
                </c:pt>
                <c:pt idx="5">
                  <c:v>87</c:v>
                </c:pt>
                <c:pt idx="6">
                  <c:v>66</c:v>
                </c:pt>
                <c:pt idx="7">
                  <c:v>67</c:v>
                </c:pt>
                <c:pt idx="8">
                  <c:v>79</c:v>
                </c:pt>
                <c:pt idx="9">
                  <c:v>71</c:v>
                </c:pt>
              </c:numCache>
            </c:numRef>
          </c:val>
        </c:ser>
        <c:ser>
          <c:idx val="2"/>
          <c:order val="2"/>
          <c:tx>
            <c:v>MATHS</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CHART!$F$3:$F$12</c:f>
              <c:numCache>
                <c:formatCode>General</c:formatCode>
                <c:ptCount val="10"/>
                <c:pt idx="0">
                  <c:v>71</c:v>
                </c:pt>
                <c:pt idx="1">
                  <c:v>82</c:v>
                </c:pt>
                <c:pt idx="2">
                  <c:v>76</c:v>
                </c:pt>
                <c:pt idx="3">
                  <c:v>66</c:v>
                </c:pt>
                <c:pt idx="4">
                  <c:v>73</c:v>
                </c:pt>
                <c:pt idx="5">
                  <c:v>89</c:v>
                </c:pt>
                <c:pt idx="6">
                  <c:v>70</c:v>
                </c:pt>
                <c:pt idx="7">
                  <c:v>70</c:v>
                </c:pt>
                <c:pt idx="8">
                  <c:v>60</c:v>
                </c:pt>
                <c:pt idx="9">
                  <c:v>65</c:v>
                </c:pt>
              </c:numCache>
            </c:numRef>
          </c:val>
        </c:ser>
        <c:dLbls>
          <c:showLegendKey val="0"/>
          <c:showVal val="0"/>
          <c:showCatName val="0"/>
          <c:showSerName val="0"/>
          <c:showPercent val="0"/>
          <c:showBubbleSize val="0"/>
        </c:dLbls>
        <c:gapWidth val="269"/>
        <c:axId val="-737448720"/>
        <c:axId val="-737459600"/>
      </c:barChart>
      <c:lineChart>
        <c:grouping val="standard"/>
        <c:varyColors val="0"/>
        <c:ser>
          <c:idx val="3"/>
          <c:order val="3"/>
          <c:tx>
            <c:v>SCIENCE</c:v>
          </c:tx>
          <c:spPr>
            <a:ln w="34925" cap="rnd">
              <a:solidFill>
                <a:schemeClr val="accent4"/>
              </a:solidFill>
              <a:round/>
            </a:ln>
            <a:effectLst>
              <a:outerShdw blurRad="57150" dist="19050" dir="5400000" algn="ctr" rotWithShape="0">
                <a:srgbClr val="000000">
                  <a:alpha val="63000"/>
                </a:srgbClr>
              </a:outerShdw>
            </a:effectLst>
          </c:spPr>
          <c:marker>
            <c:symbol val="none"/>
          </c:marker>
          <c:val>
            <c:numRef>
              <c:f>CHART!$G$3:$G$12</c:f>
              <c:numCache>
                <c:formatCode>General</c:formatCode>
                <c:ptCount val="10"/>
                <c:pt idx="0">
                  <c:v>81</c:v>
                </c:pt>
                <c:pt idx="1">
                  <c:v>79</c:v>
                </c:pt>
                <c:pt idx="2">
                  <c:v>65</c:v>
                </c:pt>
                <c:pt idx="3">
                  <c:v>59</c:v>
                </c:pt>
                <c:pt idx="4">
                  <c:v>73</c:v>
                </c:pt>
                <c:pt idx="5">
                  <c:v>78</c:v>
                </c:pt>
                <c:pt idx="6">
                  <c:v>76</c:v>
                </c:pt>
                <c:pt idx="7">
                  <c:v>74</c:v>
                </c:pt>
                <c:pt idx="8">
                  <c:v>73</c:v>
                </c:pt>
                <c:pt idx="9">
                  <c:v>60</c:v>
                </c:pt>
              </c:numCache>
            </c:numRef>
          </c:val>
          <c:smooth val="0"/>
        </c:ser>
        <c:ser>
          <c:idx val="4"/>
          <c:order val="4"/>
          <c:tx>
            <c:v>SOCIAL SCIENCE</c:v>
          </c:tx>
          <c:spPr>
            <a:ln w="34925" cap="rnd">
              <a:solidFill>
                <a:schemeClr val="accent5"/>
              </a:solidFill>
              <a:round/>
            </a:ln>
            <a:effectLst>
              <a:outerShdw blurRad="57150" dist="19050" dir="5400000" algn="ctr" rotWithShape="0">
                <a:srgbClr val="000000">
                  <a:alpha val="63000"/>
                </a:srgbClr>
              </a:outerShdw>
            </a:effectLst>
          </c:spPr>
          <c:marker>
            <c:symbol val="none"/>
          </c:marker>
          <c:val>
            <c:numRef>
              <c:f>CHART!$H$3:$H$12</c:f>
              <c:numCache>
                <c:formatCode>General</c:formatCode>
                <c:ptCount val="10"/>
                <c:pt idx="0">
                  <c:v>68</c:v>
                </c:pt>
                <c:pt idx="1">
                  <c:v>76</c:v>
                </c:pt>
                <c:pt idx="2">
                  <c:v>55</c:v>
                </c:pt>
                <c:pt idx="3">
                  <c:v>75</c:v>
                </c:pt>
                <c:pt idx="4">
                  <c:v>67</c:v>
                </c:pt>
                <c:pt idx="5">
                  <c:v>76</c:v>
                </c:pt>
                <c:pt idx="6">
                  <c:v>77</c:v>
                </c:pt>
                <c:pt idx="7">
                  <c:v>66</c:v>
                </c:pt>
                <c:pt idx="8">
                  <c:v>76</c:v>
                </c:pt>
                <c:pt idx="9">
                  <c:v>56</c:v>
                </c:pt>
              </c:numCache>
            </c:numRef>
          </c:val>
          <c:smooth val="0"/>
        </c:ser>
        <c:dLbls>
          <c:showLegendKey val="0"/>
          <c:showVal val="0"/>
          <c:showCatName val="0"/>
          <c:showSerName val="0"/>
          <c:showPercent val="0"/>
          <c:showBubbleSize val="0"/>
        </c:dLbls>
        <c:marker val="1"/>
        <c:smooth val="0"/>
        <c:axId val="-737459056"/>
        <c:axId val="-737449264"/>
      </c:lineChart>
      <c:catAx>
        <c:axId val="-737448720"/>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7459600"/>
        <c:crosses val="autoZero"/>
        <c:auto val="1"/>
        <c:lblAlgn val="ctr"/>
        <c:lblOffset val="100"/>
        <c:noMultiLvlLbl val="0"/>
      </c:catAx>
      <c:valAx>
        <c:axId val="-7374596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7448720"/>
        <c:crosses val="autoZero"/>
        <c:crossBetween val="between"/>
      </c:valAx>
      <c:valAx>
        <c:axId val="-73744926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7459056"/>
        <c:crosses val="max"/>
        <c:crossBetween val="between"/>
      </c:valAx>
      <c:catAx>
        <c:axId val="-737459056"/>
        <c:scaling>
          <c:orientation val="minMax"/>
        </c:scaling>
        <c:delete val="1"/>
        <c:axPos val="b"/>
        <c:majorTickMark val="none"/>
        <c:minorTickMark val="none"/>
        <c:tickLblPos val="nextTo"/>
        <c:crossAx val="-737449264"/>
        <c:crosses val="autoZero"/>
        <c:auto val="1"/>
        <c:lblAlgn val="ctr"/>
        <c:lblOffset val="100"/>
        <c:noMultiLvlLbl val="0"/>
      </c:cat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v>ENGLISH</c:v>
          </c:tx>
          <c:spPr>
            <a:ln w="25400" cap="flat" cmpd="dbl" algn="ctr">
              <a:solidFill>
                <a:schemeClr val="accent1">
                  <a:alpha val="50000"/>
                </a:schemeClr>
              </a:solidFill>
              <a:round/>
            </a:ln>
            <a:effectLst/>
          </c:spPr>
          <c:marker>
            <c:symbol val="circle"/>
            <c:size val="6"/>
            <c:spPr>
              <a:noFill/>
              <a:ln w="34925" cap="flat" cmpd="dbl" algn="ctr">
                <a:solidFill>
                  <a:schemeClr val="accent1">
                    <a:lumMod val="75000"/>
                    <a:alpha val="70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CHART!$D$3:$D$12</c:f>
              <c:numCache>
                <c:formatCode>General</c:formatCode>
                <c:ptCount val="10"/>
                <c:pt idx="0">
                  <c:v>76</c:v>
                </c:pt>
                <c:pt idx="1">
                  <c:v>80</c:v>
                </c:pt>
                <c:pt idx="2">
                  <c:v>67</c:v>
                </c:pt>
                <c:pt idx="3">
                  <c:v>79</c:v>
                </c:pt>
                <c:pt idx="4">
                  <c:v>89</c:v>
                </c:pt>
                <c:pt idx="5">
                  <c:v>80</c:v>
                </c:pt>
                <c:pt idx="6">
                  <c:v>70</c:v>
                </c:pt>
                <c:pt idx="7">
                  <c:v>85</c:v>
                </c:pt>
                <c:pt idx="8">
                  <c:v>78</c:v>
                </c:pt>
                <c:pt idx="9">
                  <c:v>78</c:v>
                </c:pt>
              </c:numCache>
            </c:numRef>
          </c:xVal>
          <c:yVal>
            <c:numRef>
              <c:f>CHART!$E$3:$E$12</c:f>
              <c:numCache>
                <c:formatCode>General</c:formatCode>
                <c:ptCount val="10"/>
                <c:pt idx="0">
                  <c:v>82</c:v>
                </c:pt>
                <c:pt idx="1">
                  <c:v>80</c:v>
                </c:pt>
                <c:pt idx="2">
                  <c:v>76</c:v>
                </c:pt>
                <c:pt idx="3">
                  <c:v>74</c:v>
                </c:pt>
                <c:pt idx="4">
                  <c:v>70</c:v>
                </c:pt>
                <c:pt idx="5">
                  <c:v>87</c:v>
                </c:pt>
                <c:pt idx="6">
                  <c:v>66</c:v>
                </c:pt>
                <c:pt idx="7">
                  <c:v>67</c:v>
                </c:pt>
                <c:pt idx="8">
                  <c:v>79</c:v>
                </c:pt>
                <c:pt idx="9">
                  <c:v>71</c:v>
                </c:pt>
              </c:numCache>
            </c:numRef>
          </c:yVal>
          <c:smooth val="0"/>
        </c:ser>
        <c:ser>
          <c:idx val="1"/>
          <c:order val="1"/>
          <c:tx>
            <c:v>MATHS</c:v>
          </c:tx>
          <c:spPr>
            <a:ln w="25400" cap="flat" cmpd="dbl" algn="ctr">
              <a:solidFill>
                <a:schemeClr val="accent2">
                  <a:alpha val="50000"/>
                </a:schemeClr>
              </a:solidFill>
              <a:round/>
            </a:ln>
            <a:effectLst/>
          </c:spPr>
          <c:marker>
            <c:symbol val="circle"/>
            <c:size val="6"/>
            <c:spPr>
              <a:noFill/>
              <a:ln w="34925" cap="flat" cmpd="dbl" algn="ctr">
                <a:solidFill>
                  <a:schemeClr val="accent2">
                    <a:lumMod val="75000"/>
                    <a:alpha val="70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CHART!$D$3:$D$12</c:f>
              <c:numCache>
                <c:formatCode>General</c:formatCode>
                <c:ptCount val="10"/>
                <c:pt idx="0">
                  <c:v>76</c:v>
                </c:pt>
                <c:pt idx="1">
                  <c:v>80</c:v>
                </c:pt>
                <c:pt idx="2">
                  <c:v>67</c:v>
                </c:pt>
                <c:pt idx="3">
                  <c:v>79</c:v>
                </c:pt>
                <c:pt idx="4">
                  <c:v>89</c:v>
                </c:pt>
                <c:pt idx="5">
                  <c:v>80</c:v>
                </c:pt>
                <c:pt idx="6">
                  <c:v>70</c:v>
                </c:pt>
                <c:pt idx="7">
                  <c:v>85</c:v>
                </c:pt>
                <c:pt idx="8">
                  <c:v>78</c:v>
                </c:pt>
                <c:pt idx="9">
                  <c:v>78</c:v>
                </c:pt>
              </c:numCache>
            </c:numRef>
          </c:xVal>
          <c:yVal>
            <c:numRef>
              <c:f>CHART!$F$3:$F$12</c:f>
              <c:numCache>
                <c:formatCode>General</c:formatCode>
                <c:ptCount val="10"/>
                <c:pt idx="0">
                  <c:v>71</c:v>
                </c:pt>
                <c:pt idx="1">
                  <c:v>82</c:v>
                </c:pt>
                <c:pt idx="2">
                  <c:v>76</c:v>
                </c:pt>
                <c:pt idx="3">
                  <c:v>66</c:v>
                </c:pt>
                <c:pt idx="4">
                  <c:v>73</c:v>
                </c:pt>
                <c:pt idx="5">
                  <c:v>89</c:v>
                </c:pt>
                <c:pt idx="6">
                  <c:v>70</c:v>
                </c:pt>
                <c:pt idx="7">
                  <c:v>70</c:v>
                </c:pt>
                <c:pt idx="8">
                  <c:v>60</c:v>
                </c:pt>
                <c:pt idx="9">
                  <c:v>65</c:v>
                </c:pt>
              </c:numCache>
            </c:numRef>
          </c:yVal>
          <c:smooth val="0"/>
        </c:ser>
        <c:ser>
          <c:idx val="2"/>
          <c:order val="2"/>
          <c:tx>
            <c:v>SCIENCE</c:v>
          </c:tx>
          <c:spPr>
            <a:ln w="25400" cap="flat" cmpd="dbl" algn="ctr">
              <a:solidFill>
                <a:schemeClr val="accent3">
                  <a:alpha val="50000"/>
                </a:schemeClr>
              </a:solidFill>
              <a:round/>
            </a:ln>
            <a:effectLst/>
          </c:spPr>
          <c:marker>
            <c:symbol val="circle"/>
            <c:size val="6"/>
            <c:spPr>
              <a:noFill/>
              <a:ln w="34925" cap="flat" cmpd="dbl" algn="ctr">
                <a:solidFill>
                  <a:schemeClr val="accent3">
                    <a:lumMod val="75000"/>
                    <a:alpha val="70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CHART!$D$3:$D$12</c:f>
              <c:numCache>
                <c:formatCode>General</c:formatCode>
                <c:ptCount val="10"/>
                <c:pt idx="0">
                  <c:v>76</c:v>
                </c:pt>
                <c:pt idx="1">
                  <c:v>80</c:v>
                </c:pt>
                <c:pt idx="2">
                  <c:v>67</c:v>
                </c:pt>
                <c:pt idx="3">
                  <c:v>79</c:v>
                </c:pt>
                <c:pt idx="4">
                  <c:v>89</c:v>
                </c:pt>
                <c:pt idx="5">
                  <c:v>80</c:v>
                </c:pt>
                <c:pt idx="6">
                  <c:v>70</c:v>
                </c:pt>
                <c:pt idx="7">
                  <c:v>85</c:v>
                </c:pt>
                <c:pt idx="8">
                  <c:v>78</c:v>
                </c:pt>
                <c:pt idx="9">
                  <c:v>78</c:v>
                </c:pt>
              </c:numCache>
            </c:numRef>
          </c:xVal>
          <c:yVal>
            <c:numRef>
              <c:f>CHART!$G$3:$G$12</c:f>
              <c:numCache>
                <c:formatCode>General</c:formatCode>
                <c:ptCount val="10"/>
                <c:pt idx="0">
                  <c:v>81</c:v>
                </c:pt>
                <c:pt idx="1">
                  <c:v>79</c:v>
                </c:pt>
                <c:pt idx="2">
                  <c:v>65</c:v>
                </c:pt>
                <c:pt idx="3">
                  <c:v>59</c:v>
                </c:pt>
                <c:pt idx="4">
                  <c:v>73</c:v>
                </c:pt>
                <c:pt idx="5">
                  <c:v>78</c:v>
                </c:pt>
                <c:pt idx="6">
                  <c:v>76</c:v>
                </c:pt>
                <c:pt idx="7">
                  <c:v>74</c:v>
                </c:pt>
                <c:pt idx="8">
                  <c:v>73</c:v>
                </c:pt>
                <c:pt idx="9">
                  <c:v>60</c:v>
                </c:pt>
              </c:numCache>
            </c:numRef>
          </c:yVal>
          <c:smooth val="0"/>
        </c:ser>
        <c:ser>
          <c:idx val="3"/>
          <c:order val="3"/>
          <c:tx>
            <c:v>SOCIAL SCIENCE</c:v>
          </c:tx>
          <c:spPr>
            <a:ln w="25400" cap="flat" cmpd="dbl" algn="ctr">
              <a:solidFill>
                <a:schemeClr val="accent4">
                  <a:alpha val="50000"/>
                </a:schemeClr>
              </a:solidFill>
              <a:round/>
            </a:ln>
            <a:effectLst/>
          </c:spPr>
          <c:marker>
            <c:symbol val="circle"/>
            <c:size val="6"/>
            <c:spPr>
              <a:noFill/>
              <a:ln w="34925" cap="flat" cmpd="dbl" algn="ctr">
                <a:solidFill>
                  <a:schemeClr val="accent4">
                    <a:lumMod val="75000"/>
                    <a:alpha val="70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CHART!$D$3:$D$12</c:f>
              <c:numCache>
                <c:formatCode>General</c:formatCode>
                <c:ptCount val="10"/>
                <c:pt idx="0">
                  <c:v>76</c:v>
                </c:pt>
                <c:pt idx="1">
                  <c:v>80</c:v>
                </c:pt>
                <c:pt idx="2">
                  <c:v>67</c:v>
                </c:pt>
                <c:pt idx="3">
                  <c:v>79</c:v>
                </c:pt>
                <c:pt idx="4">
                  <c:v>89</c:v>
                </c:pt>
                <c:pt idx="5">
                  <c:v>80</c:v>
                </c:pt>
                <c:pt idx="6">
                  <c:v>70</c:v>
                </c:pt>
                <c:pt idx="7">
                  <c:v>85</c:v>
                </c:pt>
                <c:pt idx="8">
                  <c:v>78</c:v>
                </c:pt>
                <c:pt idx="9">
                  <c:v>78</c:v>
                </c:pt>
              </c:numCache>
            </c:numRef>
          </c:xVal>
          <c:yVal>
            <c:numRef>
              <c:f>CHART!$H$3:$H$12</c:f>
              <c:numCache>
                <c:formatCode>General</c:formatCode>
                <c:ptCount val="10"/>
                <c:pt idx="0">
                  <c:v>68</c:v>
                </c:pt>
                <c:pt idx="1">
                  <c:v>76</c:v>
                </c:pt>
                <c:pt idx="2">
                  <c:v>55</c:v>
                </c:pt>
                <c:pt idx="3">
                  <c:v>75</c:v>
                </c:pt>
                <c:pt idx="4">
                  <c:v>67</c:v>
                </c:pt>
                <c:pt idx="5">
                  <c:v>76</c:v>
                </c:pt>
                <c:pt idx="6">
                  <c:v>77</c:v>
                </c:pt>
                <c:pt idx="7">
                  <c:v>66</c:v>
                </c:pt>
                <c:pt idx="8">
                  <c:v>76</c:v>
                </c:pt>
                <c:pt idx="9">
                  <c:v>56</c:v>
                </c:pt>
              </c:numCache>
            </c:numRef>
          </c:yVal>
          <c:smooth val="0"/>
        </c:ser>
        <c:dLbls>
          <c:dLblPos val="t"/>
          <c:showLegendKey val="0"/>
          <c:showVal val="1"/>
          <c:showCatName val="0"/>
          <c:showSerName val="0"/>
          <c:showPercent val="0"/>
          <c:showBubbleSize val="0"/>
        </c:dLbls>
        <c:axId val="-737455248"/>
        <c:axId val="-737453072"/>
      </c:scatterChart>
      <c:valAx>
        <c:axId val="-73745524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37453072"/>
        <c:crosses val="autoZero"/>
        <c:crossBetween val="midCat"/>
      </c:valAx>
      <c:valAx>
        <c:axId val="-73745307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455248"/>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MARK</a:t>
            </a:r>
            <a:r>
              <a:rPr lang="en-IN" baseline="0"/>
              <a:t> SHEET</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cked"/>
        <c:varyColors val="0"/>
        <c:ser>
          <c:idx val="0"/>
          <c:order val="0"/>
          <c:tx>
            <c:v>TAMIL</c:v>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CHART!$D$3:$D$12</c:f>
              <c:numCache>
                <c:formatCode>General</c:formatCode>
                <c:ptCount val="10"/>
                <c:pt idx="0">
                  <c:v>76</c:v>
                </c:pt>
                <c:pt idx="1">
                  <c:v>80</c:v>
                </c:pt>
                <c:pt idx="2">
                  <c:v>67</c:v>
                </c:pt>
                <c:pt idx="3">
                  <c:v>79</c:v>
                </c:pt>
                <c:pt idx="4">
                  <c:v>89</c:v>
                </c:pt>
                <c:pt idx="5">
                  <c:v>80</c:v>
                </c:pt>
                <c:pt idx="6">
                  <c:v>70</c:v>
                </c:pt>
                <c:pt idx="7">
                  <c:v>85</c:v>
                </c:pt>
                <c:pt idx="8">
                  <c:v>78</c:v>
                </c:pt>
                <c:pt idx="9">
                  <c:v>78</c:v>
                </c:pt>
              </c:numCache>
            </c:numRef>
          </c:val>
          <c:smooth val="0"/>
        </c:ser>
        <c:ser>
          <c:idx val="1"/>
          <c:order val="1"/>
          <c:tx>
            <c:v>ENGLISH</c:v>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CHART!$E$3:$E$12</c:f>
              <c:numCache>
                <c:formatCode>General</c:formatCode>
                <c:ptCount val="10"/>
                <c:pt idx="0">
                  <c:v>82</c:v>
                </c:pt>
                <c:pt idx="1">
                  <c:v>80</c:v>
                </c:pt>
                <c:pt idx="2">
                  <c:v>76</c:v>
                </c:pt>
                <c:pt idx="3">
                  <c:v>74</c:v>
                </c:pt>
                <c:pt idx="4">
                  <c:v>70</c:v>
                </c:pt>
                <c:pt idx="5">
                  <c:v>87</c:v>
                </c:pt>
                <c:pt idx="6">
                  <c:v>66</c:v>
                </c:pt>
                <c:pt idx="7">
                  <c:v>67</c:v>
                </c:pt>
                <c:pt idx="8">
                  <c:v>79</c:v>
                </c:pt>
                <c:pt idx="9">
                  <c:v>71</c:v>
                </c:pt>
              </c:numCache>
            </c:numRef>
          </c:val>
          <c:smooth val="0"/>
        </c:ser>
        <c:ser>
          <c:idx val="2"/>
          <c:order val="2"/>
          <c:tx>
            <c:v>MATHS</c:v>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CHART!$F$3:$F$12</c:f>
              <c:numCache>
                <c:formatCode>General</c:formatCode>
                <c:ptCount val="10"/>
                <c:pt idx="0">
                  <c:v>71</c:v>
                </c:pt>
                <c:pt idx="1">
                  <c:v>82</c:v>
                </c:pt>
                <c:pt idx="2">
                  <c:v>76</c:v>
                </c:pt>
                <c:pt idx="3">
                  <c:v>66</c:v>
                </c:pt>
                <c:pt idx="4">
                  <c:v>73</c:v>
                </c:pt>
                <c:pt idx="5">
                  <c:v>89</c:v>
                </c:pt>
                <c:pt idx="6">
                  <c:v>70</c:v>
                </c:pt>
                <c:pt idx="7">
                  <c:v>70</c:v>
                </c:pt>
                <c:pt idx="8">
                  <c:v>60</c:v>
                </c:pt>
                <c:pt idx="9">
                  <c:v>65</c:v>
                </c:pt>
              </c:numCache>
            </c:numRef>
          </c:val>
          <c:smooth val="0"/>
        </c:ser>
        <c:ser>
          <c:idx val="3"/>
          <c:order val="3"/>
          <c:tx>
            <c:v>SCIENCE</c:v>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CHART!$G$3:$G$12</c:f>
              <c:numCache>
                <c:formatCode>General</c:formatCode>
                <c:ptCount val="10"/>
                <c:pt idx="0">
                  <c:v>81</c:v>
                </c:pt>
                <c:pt idx="1">
                  <c:v>79</c:v>
                </c:pt>
                <c:pt idx="2">
                  <c:v>65</c:v>
                </c:pt>
                <c:pt idx="3">
                  <c:v>59</c:v>
                </c:pt>
                <c:pt idx="4">
                  <c:v>73</c:v>
                </c:pt>
                <c:pt idx="5">
                  <c:v>78</c:v>
                </c:pt>
                <c:pt idx="6">
                  <c:v>76</c:v>
                </c:pt>
                <c:pt idx="7">
                  <c:v>74</c:v>
                </c:pt>
                <c:pt idx="8">
                  <c:v>73</c:v>
                </c:pt>
                <c:pt idx="9">
                  <c:v>60</c:v>
                </c:pt>
              </c:numCache>
            </c:numRef>
          </c:val>
          <c:smooth val="0"/>
        </c:ser>
        <c:ser>
          <c:idx val="4"/>
          <c:order val="4"/>
          <c:tx>
            <c:v>SOCIAL SCIENCE</c:v>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CHART!$H$3:$H$12</c:f>
              <c:numCache>
                <c:formatCode>General</c:formatCode>
                <c:ptCount val="10"/>
                <c:pt idx="0">
                  <c:v>68</c:v>
                </c:pt>
                <c:pt idx="1">
                  <c:v>76</c:v>
                </c:pt>
                <c:pt idx="2">
                  <c:v>55</c:v>
                </c:pt>
                <c:pt idx="3">
                  <c:v>75</c:v>
                </c:pt>
                <c:pt idx="4">
                  <c:v>67</c:v>
                </c:pt>
                <c:pt idx="5">
                  <c:v>76</c:v>
                </c:pt>
                <c:pt idx="6">
                  <c:v>77</c:v>
                </c:pt>
                <c:pt idx="7">
                  <c:v>66</c:v>
                </c:pt>
                <c:pt idx="8">
                  <c:v>76</c:v>
                </c:pt>
                <c:pt idx="9">
                  <c:v>56</c:v>
                </c:pt>
              </c:numCache>
            </c:numRef>
          </c:val>
          <c:smooth val="0"/>
        </c:ser>
        <c:ser>
          <c:idx val="5"/>
          <c:order val="5"/>
          <c:tx>
            <c:v>TOTAL MARKS</c:v>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CHART!$I$3:$I$12</c:f>
              <c:numCache>
                <c:formatCode>General</c:formatCode>
                <c:ptCount val="10"/>
                <c:pt idx="0">
                  <c:v>378</c:v>
                </c:pt>
                <c:pt idx="1">
                  <c:v>397</c:v>
                </c:pt>
                <c:pt idx="2">
                  <c:v>339</c:v>
                </c:pt>
                <c:pt idx="3">
                  <c:v>353</c:v>
                </c:pt>
                <c:pt idx="4">
                  <c:v>372</c:v>
                </c:pt>
                <c:pt idx="5">
                  <c:v>410</c:v>
                </c:pt>
                <c:pt idx="6">
                  <c:v>359</c:v>
                </c:pt>
                <c:pt idx="7">
                  <c:v>362</c:v>
                </c:pt>
                <c:pt idx="8">
                  <c:v>366</c:v>
                </c:pt>
                <c:pt idx="9">
                  <c:v>330</c:v>
                </c:pt>
              </c:numCache>
            </c:numRef>
          </c:val>
          <c:smooth val="0"/>
        </c:ser>
        <c:dLbls>
          <c:dLblPos val="ctr"/>
          <c:showLegendKey val="0"/>
          <c:showVal val="1"/>
          <c:showCatName val="0"/>
          <c:showSerName val="0"/>
          <c:showPercent val="0"/>
          <c:showBubbleSize val="0"/>
        </c:dLbls>
        <c:marker val="1"/>
        <c:smooth val="0"/>
        <c:axId val="-737457968"/>
        <c:axId val="-737454704"/>
      </c:lineChart>
      <c:catAx>
        <c:axId val="-737457968"/>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37454704"/>
        <c:crosses val="autoZero"/>
        <c:auto val="1"/>
        <c:lblAlgn val="ctr"/>
        <c:lblOffset val="100"/>
        <c:noMultiLvlLbl val="0"/>
      </c:catAx>
      <c:valAx>
        <c:axId val="-7374547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737457968"/>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TAMIL MARK</a:t>
            </a:r>
          </a:p>
        </c:rich>
      </c:tx>
      <c:layout>
        <c:manualLayout>
          <c:xMode val="edge"/>
          <c:yMode val="edge"/>
          <c:x val="0.33726377952755909"/>
          <c:y val="3.7037037037037035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pieChart>
        <c:varyColors val="1"/>
        <c:ser>
          <c:idx val="0"/>
          <c:order val="0"/>
          <c:tx>
            <c:strRef>
              <c:f>CHART!$D$1:$D$2</c:f>
              <c:strCache>
                <c:ptCount val="2"/>
                <c:pt idx="0">
                  <c:v>TAMIL</c:v>
                </c:pt>
                <c:pt idx="1">
                  <c:v>Column4</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dPt>
          <c:dPt>
            <c:idx val="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dPt>
          <c:dPt>
            <c:idx val="9"/>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CHART!$D$3:$D$12</c:f>
              <c:numCache>
                <c:formatCode>General</c:formatCode>
                <c:ptCount val="10"/>
                <c:pt idx="0">
                  <c:v>76</c:v>
                </c:pt>
                <c:pt idx="1">
                  <c:v>80</c:v>
                </c:pt>
                <c:pt idx="2">
                  <c:v>67</c:v>
                </c:pt>
                <c:pt idx="3">
                  <c:v>79</c:v>
                </c:pt>
                <c:pt idx="4">
                  <c:v>89</c:v>
                </c:pt>
                <c:pt idx="5">
                  <c:v>80</c:v>
                </c:pt>
                <c:pt idx="6">
                  <c:v>70</c:v>
                </c:pt>
                <c:pt idx="7">
                  <c:v>85</c:v>
                </c:pt>
                <c:pt idx="8">
                  <c:v>78</c:v>
                </c:pt>
                <c:pt idx="9">
                  <c:v>78</c:v>
                </c:pt>
              </c:numCache>
            </c:numRef>
          </c:val>
        </c:ser>
        <c:ser>
          <c:idx val="1"/>
          <c:order val="1"/>
          <c:tx>
            <c:strRef>
              <c:f>CHART!$E$1:$E$2</c:f>
              <c:strCache>
                <c:ptCount val="2"/>
                <c:pt idx="0">
                  <c:v>ENGLISH</c:v>
                </c:pt>
                <c:pt idx="1">
                  <c:v>Column5</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dPt>
          <c:dPt>
            <c:idx val="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dPt>
          <c:dPt>
            <c:idx val="9"/>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dPt>
          <c:val>
            <c:numRef>
              <c:f>CHART!$E$3:$E$12</c:f>
              <c:numCache>
                <c:formatCode>General</c:formatCode>
                <c:ptCount val="10"/>
                <c:pt idx="0">
                  <c:v>82</c:v>
                </c:pt>
                <c:pt idx="1">
                  <c:v>80</c:v>
                </c:pt>
                <c:pt idx="2">
                  <c:v>76</c:v>
                </c:pt>
                <c:pt idx="3">
                  <c:v>74</c:v>
                </c:pt>
                <c:pt idx="4">
                  <c:v>70</c:v>
                </c:pt>
                <c:pt idx="5">
                  <c:v>87</c:v>
                </c:pt>
                <c:pt idx="6">
                  <c:v>66</c:v>
                </c:pt>
                <c:pt idx="7">
                  <c:v>67</c:v>
                </c:pt>
                <c:pt idx="8">
                  <c:v>79</c:v>
                </c:pt>
                <c:pt idx="9">
                  <c:v>71</c:v>
                </c:pt>
              </c:numCache>
            </c:numRef>
          </c:val>
        </c:ser>
        <c:ser>
          <c:idx val="2"/>
          <c:order val="2"/>
          <c:tx>
            <c:strRef>
              <c:f>CHART!$F$1:$F$2</c:f>
              <c:strCache>
                <c:ptCount val="2"/>
                <c:pt idx="0">
                  <c:v>MATHS</c:v>
                </c:pt>
                <c:pt idx="1">
                  <c:v>Column6</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dPt>
          <c:dPt>
            <c:idx val="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dPt>
          <c:dPt>
            <c:idx val="9"/>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dPt>
          <c:val>
            <c:numRef>
              <c:f>CHART!$F$3:$F$12</c:f>
              <c:numCache>
                <c:formatCode>General</c:formatCode>
                <c:ptCount val="10"/>
                <c:pt idx="0">
                  <c:v>71</c:v>
                </c:pt>
                <c:pt idx="1">
                  <c:v>82</c:v>
                </c:pt>
                <c:pt idx="2">
                  <c:v>76</c:v>
                </c:pt>
                <c:pt idx="3">
                  <c:v>66</c:v>
                </c:pt>
                <c:pt idx="4">
                  <c:v>73</c:v>
                </c:pt>
                <c:pt idx="5">
                  <c:v>89</c:v>
                </c:pt>
                <c:pt idx="6">
                  <c:v>70</c:v>
                </c:pt>
                <c:pt idx="7">
                  <c:v>70</c:v>
                </c:pt>
                <c:pt idx="8">
                  <c:v>60</c:v>
                </c:pt>
                <c:pt idx="9">
                  <c:v>65</c:v>
                </c:pt>
              </c:numCache>
            </c:numRef>
          </c:val>
        </c:ser>
        <c:ser>
          <c:idx val="3"/>
          <c:order val="3"/>
          <c:tx>
            <c:strRef>
              <c:f>CHART!$G$1:$G$2</c:f>
              <c:strCache>
                <c:ptCount val="2"/>
                <c:pt idx="0">
                  <c:v>SCIENCE</c:v>
                </c:pt>
                <c:pt idx="1">
                  <c:v>Column7</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dPt>
          <c:dPt>
            <c:idx val="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dPt>
          <c:dPt>
            <c:idx val="9"/>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dPt>
          <c:val>
            <c:numRef>
              <c:f>CHART!$G$3:$G$12</c:f>
              <c:numCache>
                <c:formatCode>General</c:formatCode>
                <c:ptCount val="10"/>
                <c:pt idx="0">
                  <c:v>81</c:v>
                </c:pt>
                <c:pt idx="1">
                  <c:v>79</c:v>
                </c:pt>
                <c:pt idx="2">
                  <c:v>65</c:v>
                </c:pt>
                <c:pt idx="3">
                  <c:v>59</c:v>
                </c:pt>
                <c:pt idx="4">
                  <c:v>73</c:v>
                </c:pt>
                <c:pt idx="5">
                  <c:v>78</c:v>
                </c:pt>
                <c:pt idx="6">
                  <c:v>76</c:v>
                </c:pt>
                <c:pt idx="7">
                  <c:v>74</c:v>
                </c:pt>
                <c:pt idx="8">
                  <c:v>73</c:v>
                </c:pt>
                <c:pt idx="9">
                  <c:v>60</c:v>
                </c:pt>
              </c:numCache>
            </c:numRef>
          </c:val>
        </c:ser>
        <c:ser>
          <c:idx val="4"/>
          <c:order val="4"/>
          <c:tx>
            <c:strRef>
              <c:f>CHART!$H$1:$H$2</c:f>
              <c:strCache>
                <c:ptCount val="2"/>
                <c:pt idx="0">
                  <c:v>SOCIAL SCIENCE</c:v>
                </c:pt>
                <c:pt idx="1">
                  <c:v>Column8</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dPt>
          <c:dPt>
            <c:idx val="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dPt>
          <c:dPt>
            <c:idx val="9"/>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dPt>
          <c:val>
            <c:numRef>
              <c:f>CHART!$H$3:$H$12</c:f>
              <c:numCache>
                <c:formatCode>General</c:formatCode>
                <c:ptCount val="10"/>
                <c:pt idx="0">
                  <c:v>68</c:v>
                </c:pt>
                <c:pt idx="1">
                  <c:v>76</c:v>
                </c:pt>
                <c:pt idx="2">
                  <c:v>55</c:v>
                </c:pt>
                <c:pt idx="3">
                  <c:v>75</c:v>
                </c:pt>
                <c:pt idx="4">
                  <c:v>67</c:v>
                </c:pt>
                <c:pt idx="5">
                  <c:v>76</c:v>
                </c:pt>
                <c:pt idx="6">
                  <c:v>77</c:v>
                </c:pt>
                <c:pt idx="7">
                  <c:v>66</c:v>
                </c:pt>
                <c:pt idx="8">
                  <c:v>76</c:v>
                </c:pt>
                <c:pt idx="9">
                  <c:v>56</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ENGLISH </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pieChart>
        <c:varyColors val="1"/>
        <c:ser>
          <c:idx val="0"/>
          <c:order val="0"/>
          <c:tx>
            <c:strRef>
              <c:f>CHART!$E$1:$E$2</c:f>
              <c:strCache>
                <c:ptCount val="2"/>
                <c:pt idx="0">
                  <c:v>ENGLISH</c:v>
                </c:pt>
                <c:pt idx="1">
                  <c:v>Column5</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dPt>
          <c:dPt>
            <c:idx val="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dPt>
          <c:dPt>
            <c:idx val="9"/>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CHART!$E$3:$E$12</c:f>
              <c:numCache>
                <c:formatCode>General</c:formatCode>
                <c:ptCount val="10"/>
                <c:pt idx="0">
                  <c:v>82</c:v>
                </c:pt>
                <c:pt idx="1">
                  <c:v>80</c:v>
                </c:pt>
                <c:pt idx="2">
                  <c:v>76</c:v>
                </c:pt>
                <c:pt idx="3">
                  <c:v>74</c:v>
                </c:pt>
                <c:pt idx="4">
                  <c:v>70</c:v>
                </c:pt>
                <c:pt idx="5">
                  <c:v>87</c:v>
                </c:pt>
                <c:pt idx="6">
                  <c:v>66</c:v>
                </c:pt>
                <c:pt idx="7">
                  <c:v>67</c:v>
                </c:pt>
                <c:pt idx="8">
                  <c:v>79</c:v>
                </c:pt>
                <c:pt idx="9">
                  <c:v>71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IN"/>
              <a:t>MATHS </a:t>
            </a:r>
          </a:p>
        </c:rich>
      </c:tx>
      <c:layout>
        <c:manualLayout>
          <c:xMode val="edge"/>
          <c:yMode val="edge"/>
          <c:x val="0.42210526315789482"/>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pieChart>
        <c:varyColors val="1"/>
        <c:ser>
          <c:idx val="0"/>
          <c:order val="0"/>
          <c:tx>
            <c:strRef>
              <c:f>CHART!$F$1:$F$2</c:f>
              <c:strCache>
                <c:ptCount val="2"/>
                <c:pt idx="0">
                  <c:v>MATHS</c:v>
                </c:pt>
                <c:pt idx="1">
                  <c:v>Column6</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dPt>
          <c:dPt>
            <c:idx val="8"/>
            <c:bubble3D val="0"/>
            <c:explosion val="2"/>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dPt>
          <c:dPt>
            <c:idx val="9"/>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dPt>
          <c:dLbls>
            <c:dLbl>
              <c:idx val="0"/>
              <c:showLegendKey val="0"/>
              <c:showVal val="1"/>
              <c:showCatName val="0"/>
              <c:showSerName val="0"/>
              <c:showPercent val="0"/>
              <c:showBubbleSize val="0"/>
              <c:extLst>
                <c:ext xmlns:c15="http://schemas.microsoft.com/office/drawing/2012/chart" uri="{CE6537A1-D6FC-4f65-9D91-7224C49458BB}"/>
              </c:extLst>
            </c:dLbl>
            <c:dLbl>
              <c:idx val="1"/>
              <c:showLegendKey val="0"/>
              <c:showVal val="1"/>
              <c:showCatName val="0"/>
              <c:showSerName val="0"/>
              <c:showPercent val="0"/>
              <c:showBubbleSize val="0"/>
              <c:extLst>
                <c:ext xmlns:c15="http://schemas.microsoft.com/office/drawing/2012/chart" uri="{CE6537A1-D6FC-4f65-9D91-7224C49458BB}"/>
              </c:extLst>
            </c:dLbl>
            <c:dLbl>
              <c:idx val="2"/>
              <c:showLegendKey val="0"/>
              <c:showVal val="1"/>
              <c:showCatName val="0"/>
              <c:showSerName val="0"/>
              <c:showPercent val="0"/>
              <c:showBubbleSize val="0"/>
              <c:extLst>
                <c:ext xmlns:c15="http://schemas.microsoft.com/office/drawing/2012/chart" uri="{CE6537A1-D6FC-4f65-9D91-7224C49458BB}"/>
              </c:extLst>
            </c:dLbl>
            <c:dLbl>
              <c:idx val="3"/>
              <c:showLegendKey val="0"/>
              <c:showVal val="1"/>
              <c:showCatName val="0"/>
              <c:showSerName val="0"/>
              <c:showPercent val="0"/>
              <c:showBubbleSize val="0"/>
              <c:extLst>
                <c:ext xmlns:c15="http://schemas.microsoft.com/office/drawing/2012/chart" uri="{CE6537A1-D6FC-4f65-9D91-7224C49458BB}"/>
              </c:extLst>
            </c:dLbl>
            <c:dLbl>
              <c:idx val="4"/>
              <c:showLegendKey val="0"/>
              <c:showVal val="1"/>
              <c:showCatName val="0"/>
              <c:showSerName val="0"/>
              <c:showPercent val="0"/>
              <c:showBubbleSize val="0"/>
              <c:extLst>
                <c:ext xmlns:c15="http://schemas.microsoft.com/office/drawing/2012/chart" uri="{CE6537A1-D6FC-4f65-9D91-7224C49458BB}"/>
              </c:extLst>
            </c:dLbl>
            <c:dLbl>
              <c:idx val="5"/>
              <c:showLegendKey val="0"/>
              <c:showVal val="1"/>
              <c:showCatName val="0"/>
              <c:showSerName val="0"/>
              <c:showPercent val="0"/>
              <c:showBubbleSize val="0"/>
              <c:extLst>
                <c:ext xmlns:c15="http://schemas.microsoft.com/office/drawing/2012/chart" uri="{CE6537A1-D6FC-4f65-9D91-7224C49458BB}"/>
              </c:extLst>
            </c:dLbl>
            <c:dLbl>
              <c:idx val="6"/>
              <c:showLegendKey val="0"/>
              <c:showVal val="1"/>
              <c:showCatName val="0"/>
              <c:showSerName val="0"/>
              <c:showPercent val="0"/>
              <c:showBubbleSize val="0"/>
              <c:extLst>
                <c:ext xmlns:c15="http://schemas.microsoft.com/office/drawing/2012/chart" uri="{CE6537A1-D6FC-4f65-9D91-7224C49458BB}"/>
              </c:extLst>
            </c:dLbl>
            <c:dLbl>
              <c:idx val="7"/>
              <c:showLegendKey val="0"/>
              <c:showVal val="1"/>
              <c:showCatName val="0"/>
              <c:showSerName val="0"/>
              <c:showPercent val="0"/>
              <c:showBubbleSize val="0"/>
              <c:extLst>
                <c:ext xmlns:c15="http://schemas.microsoft.com/office/drawing/2012/chart" uri="{CE6537A1-D6FC-4f65-9D91-7224C49458BB}"/>
              </c:extLst>
            </c:dLbl>
            <c:dLbl>
              <c:idx val="8"/>
              <c:showLegendKey val="0"/>
              <c:showVal val="1"/>
              <c:showCatName val="0"/>
              <c:showSerName val="0"/>
              <c:showPercent val="0"/>
              <c:showBubbleSize val="0"/>
              <c:extLst>
                <c:ext xmlns:c15="http://schemas.microsoft.com/office/drawing/2012/chart" uri="{CE6537A1-D6FC-4f65-9D91-7224C49458BB}"/>
              </c:extLst>
            </c:dLbl>
            <c:dLbl>
              <c:idx val="9"/>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CHART!$F$3:$F$12</c:f>
              <c:numCache>
                <c:formatCode>General</c:formatCode>
                <c:ptCount val="10"/>
                <c:pt idx="0">
                  <c:v>71</c:v>
                </c:pt>
                <c:pt idx="1">
                  <c:v>82</c:v>
                </c:pt>
                <c:pt idx="2">
                  <c:v>76</c:v>
                </c:pt>
                <c:pt idx="3">
                  <c:v>66</c:v>
                </c:pt>
                <c:pt idx="4">
                  <c:v>73</c:v>
                </c:pt>
                <c:pt idx="5">
                  <c:v>89</c:v>
                </c:pt>
                <c:pt idx="6">
                  <c:v>70</c:v>
                </c:pt>
                <c:pt idx="7">
                  <c:v>70</c:v>
                </c:pt>
                <c:pt idx="8">
                  <c:v>60</c:v>
                </c:pt>
                <c:pt idx="9">
                  <c:v>65</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3793098697308503E-2"/>
          <c:y val="5.0237510683609814E-2"/>
          <c:w val="0.9512287735686582"/>
          <c:h val="0.81723327624200537"/>
        </c:manualLayout>
      </c:layout>
      <c:barChart>
        <c:barDir val="bar"/>
        <c:grouping val="stacked"/>
        <c:varyColors val="0"/>
        <c:ser>
          <c:idx val="0"/>
          <c:order val="0"/>
          <c:tx>
            <c:v>TAMIL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CHART!$D$3:$D$12</c:f>
              <c:numCache>
                <c:formatCode>General</c:formatCode>
                <c:ptCount val="10"/>
                <c:pt idx="0">
                  <c:v>76</c:v>
                </c:pt>
                <c:pt idx="1">
                  <c:v>80</c:v>
                </c:pt>
                <c:pt idx="2">
                  <c:v>67</c:v>
                </c:pt>
                <c:pt idx="3">
                  <c:v>79</c:v>
                </c:pt>
                <c:pt idx="4">
                  <c:v>89</c:v>
                </c:pt>
                <c:pt idx="5">
                  <c:v>80</c:v>
                </c:pt>
                <c:pt idx="6">
                  <c:v>70</c:v>
                </c:pt>
                <c:pt idx="7">
                  <c:v>85</c:v>
                </c:pt>
                <c:pt idx="8">
                  <c:v>78</c:v>
                </c:pt>
                <c:pt idx="9">
                  <c:v>78</c:v>
                </c:pt>
              </c:numCache>
            </c:numRef>
          </c:val>
        </c:ser>
        <c:ser>
          <c:idx val="1"/>
          <c:order val="1"/>
          <c:tx>
            <c:v>ENGLISH</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CHART!$E$3:$E$12</c:f>
              <c:numCache>
                <c:formatCode>General</c:formatCode>
                <c:ptCount val="10"/>
                <c:pt idx="0">
                  <c:v>82</c:v>
                </c:pt>
                <c:pt idx="1">
                  <c:v>80</c:v>
                </c:pt>
                <c:pt idx="2">
                  <c:v>76</c:v>
                </c:pt>
                <c:pt idx="3">
                  <c:v>74</c:v>
                </c:pt>
                <c:pt idx="4">
                  <c:v>70</c:v>
                </c:pt>
                <c:pt idx="5">
                  <c:v>87</c:v>
                </c:pt>
                <c:pt idx="6">
                  <c:v>66</c:v>
                </c:pt>
                <c:pt idx="7">
                  <c:v>67</c:v>
                </c:pt>
                <c:pt idx="8">
                  <c:v>79</c:v>
                </c:pt>
                <c:pt idx="9">
                  <c:v>71</c:v>
                </c:pt>
              </c:numCache>
            </c:numRef>
          </c:val>
        </c:ser>
        <c:ser>
          <c:idx val="2"/>
          <c:order val="2"/>
          <c:tx>
            <c:v>MATHS</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CHART!$F$3:$F$12</c:f>
              <c:numCache>
                <c:formatCode>General</c:formatCode>
                <c:ptCount val="10"/>
                <c:pt idx="0">
                  <c:v>71</c:v>
                </c:pt>
                <c:pt idx="1">
                  <c:v>82</c:v>
                </c:pt>
                <c:pt idx="2">
                  <c:v>76</c:v>
                </c:pt>
                <c:pt idx="3">
                  <c:v>66</c:v>
                </c:pt>
                <c:pt idx="4">
                  <c:v>73</c:v>
                </c:pt>
                <c:pt idx="5">
                  <c:v>89</c:v>
                </c:pt>
                <c:pt idx="6">
                  <c:v>70</c:v>
                </c:pt>
                <c:pt idx="7">
                  <c:v>70</c:v>
                </c:pt>
                <c:pt idx="8">
                  <c:v>60</c:v>
                </c:pt>
                <c:pt idx="9">
                  <c:v>65</c:v>
                </c:pt>
              </c:numCache>
            </c:numRef>
          </c:val>
        </c:ser>
        <c:ser>
          <c:idx val="3"/>
          <c:order val="3"/>
          <c:tx>
            <c:v>SCIENCE</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CHART!$G$3:$G$12</c:f>
              <c:numCache>
                <c:formatCode>General</c:formatCode>
                <c:ptCount val="10"/>
                <c:pt idx="0">
                  <c:v>81</c:v>
                </c:pt>
                <c:pt idx="1">
                  <c:v>79</c:v>
                </c:pt>
                <c:pt idx="2">
                  <c:v>65</c:v>
                </c:pt>
                <c:pt idx="3">
                  <c:v>59</c:v>
                </c:pt>
                <c:pt idx="4">
                  <c:v>73</c:v>
                </c:pt>
                <c:pt idx="5">
                  <c:v>78</c:v>
                </c:pt>
                <c:pt idx="6">
                  <c:v>76</c:v>
                </c:pt>
                <c:pt idx="7">
                  <c:v>74</c:v>
                </c:pt>
                <c:pt idx="8">
                  <c:v>73</c:v>
                </c:pt>
                <c:pt idx="9">
                  <c:v>60</c:v>
                </c:pt>
              </c:numCache>
            </c:numRef>
          </c:val>
        </c:ser>
        <c:ser>
          <c:idx val="4"/>
          <c:order val="4"/>
          <c:tx>
            <c:v>SOCIAL SCIENCE</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CHART!$H$3:$H$12</c:f>
              <c:numCache>
                <c:formatCode>General</c:formatCode>
                <c:ptCount val="10"/>
                <c:pt idx="0">
                  <c:v>68</c:v>
                </c:pt>
                <c:pt idx="1">
                  <c:v>76</c:v>
                </c:pt>
                <c:pt idx="2">
                  <c:v>55</c:v>
                </c:pt>
                <c:pt idx="3">
                  <c:v>75</c:v>
                </c:pt>
                <c:pt idx="4">
                  <c:v>67</c:v>
                </c:pt>
                <c:pt idx="5">
                  <c:v>76</c:v>
                </c:pt>
                <c:pt idx="6">
                  <c:v>77</c:v>
                </c:pt>
                <c:pt idx="7">
                  <c:v>66</c:v>
                </c:pt>
                <c:pt idx="8">
                  <c:v>76</c:v>
                </c:pt>
                <c:pt idx="9">
                  <c:v>56</c:v>
                </c:pt>
              </c:numCache>
            </c:numRef>
          </c:val>
        </c:ser>
        <c:ser>
          <c:idx val="5"/>
          <c:order val="5"/>
          <c:tx>
            <c:v>TOTAL MARKS</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CHART!$I$3:$I$12</c:f>
              <c:numCache>
                <c:formatCode>General</c:formatCode>
                <c:ptCount val="10"/>
                <c:pt idx="0">
                  <c:v>378</c:v>
                </c:pt>
                <c:pt idx="1">
                  <c:v>397</c:v>
                </c:pt>
                <c:pt idx="2">
                  <c:v>339</c:v>
                </c:pt>
                <c:pt idx="3">
                  <c:v>353</c:v>
                </c:pt>
                <c:pt idx="4">
                  <c:v>372</c:v>
                </c:pt>
                <c:pt idx="5">
                  <c:v>410</c:v>
                </c:pt>
                <c:pt idx="6">
                  <c:v>359</c:v>
                </c:pt>
                <c:pt idx="7">
                  <c:v>362</c:v>
                </c:pt>
                <c:pt idx="8">
                  <c:v>366</c:v>
                </c:pt>
                <c:pt idx="9">
                  <c:v>330</c:v>
                </c:pt>
              </c:numCache>
            </c:numRef>
          </c:val>
        </c:ser>
        <c:dLbls>
          <c:showLegendKey val="0"/>
          <c:showVal val="0"/>
          <c:showCatName val="0"/>
          <c:showSerName val="0"/>
          <c:showPercent val="0"/>
          <c:showBubbleSize val="0"/>
        </c:dLbls>
        <c:gapWidth val="150"/>
        <c:overlap val="100"/>
        <c:axId val="-737445456"/>
        <c:axId val="-737446544"/>
      </c:barChart>
      <c:catAx>
        <c:axId val="-737445456"/>
        <c:scaling>
          <c:orientation val="minMax"/>
        </c:scaling>
        <c:delete val="0"/>
        <c:axPos val="l"/>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446544"/>
        <c:crosses val="autoZero"/>
        <c:auto val="1"/>
        <c:lblAlgn val="ctr"/>
        <c:lblOffset val="100"/>
        <c:noMultiLvlLbl val="0"/>
      </c:catAx>
      <c:valAx>
        <c:axId val="-737446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445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SCIENCE </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pieChart>
        <c:varyColors val="1"/>
        <c:ser>
          <c:idx val="0"/>
          <c:order val="0"/>
          <c:tx>
            <c:strRef>
              <c:f>CHART!$G$1:$G$2</c:f>
              <c:strCache>
                <c:ptCount val="2"/>
                <c:pt idx="0">
                  <c:v>SCIENCE</c:v>
                </c:pt>
                <c:pt idx="1">
                  <c:v>Column7</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dPt>
          <c:dPt>
            <c:idx val="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dPt>
          <c:dPt>
            <c:idx val="9"/>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CHART!$G$3:$G$12</c:f>
              <c:numCache>
                <c:formatCode>General</c:formatCode>
                <c:ptCount val="10"/>
                <c:pt idx="0">
                  <c:v>81</c:v>
                </c:pt>
                <c:pt idx="1">
                  <c:v>79</c:v>
                </c:pt>
                <c:pt idx="2">
                  <c:v>65</c:v>
                </c:pt>
                <c:pt idx="3">
                  <c:v>59</c:v>
                </c:pt>
                <c:pt idx="4">
                  <c:v>73</c:v>
                </c:pt>
                <c:pt idx="5">
                  <c:v>78</c:v>
                </c:pt>
                <c:pt idx="6">
                  <c:v>76</c:v>
                </c:pt>
                <c:pt idx="7">
                  <c:v>74</c:v>
                </c:pt>
                <c:pt idx="8">
                  <c:v>73</c:v>
                </c:pt>
                <c:pt idx="9">
                  <c:v>60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SOCIAL SCIENCE </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manualLayout>
          <c:layoutTarget val="inner"/>
          <c:xMode val="edge"/>
          <c:yMode val="edge"/>
          <c:x val="0.24017592395545151"/>
          <c:y val="0.22799467774861479"/>
          <c:w val="0.42653543307086617"/>
          <c:h val="0.65757545931758532"/>
        </c:manualLayout>
      </c:layout>
      <c:pieChart>
        <c:varyColors val="1"/>
        <c:ser>
          <c:idx val="0"/>
          <c:order val="0"/>
          <c:tx>
            <c:strRef>
              <c:f>CHART!$H$1:$H$2</c:f>
              <c:strCache>
                <c:ptCount val="2"/>
                <c:pt idx="0">
                  <c:v>SOCIAL SCIENCE</c:v>
                </c:pt>
                <c:pt idx="1">
                  <c:v>Column8</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dPt>
          <c:dPt>
            <c:idx val="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dPt>
          <c:dPt>
            <c:idx val="9"/>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CHART!$H$3:$H$12</c:f>
              <c:numCache>
                <c:formatCode>General</c:formatCode>
                <c:ptCount val="10"/>
                <c:pt idx="0">
                  <c:v>68</c:v>
                </c:pt>
                <c:pt idx="1">
                  <c:v>76</c:v>
                </c:pt>
                <c:pt idx="2">
                  <c:v>55</c:v>
                </c:pt>
                <c:pt idx="3">
                  <c:v>75</c:v>
                </c:pt>
                <c:pt idx="4">
                  <c:v>67</c:v>
                </c:pt>
                <c:pt idx="5">
                  <c:v>76</c:v>
                </c:pt>
                <c:pt idx="6">
                  <c:v>77</c:v>
                </c:pt>
                <c:pt idx="7">
                  <c:v>66</c:v>
                </c:pt>
                <c:pt idx="8">
                  <c:v>76</c:v>
                </c:pt>
                <c:pt idx="9">
                  <c:v>56</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v>TAMIL</c:v>
          </c:tx>
          <c:spPr>
            <a:solidFill>
              <a:schemeClr val="accent1"/>
            </a:solidFill>
            <a:ln>
              <a:noFill/>
            </a:ln>
            <a:effectLst/>
          </c:spPr>
          <c:val>
            <c:numRef>
              <c:f>CHART!$D$3:$D$12</c:f>
              <c:numCache>
                <c:formatCode>General</c:formatCode>
                <c:ptCount val="10"/>
                <c:pt idx="0">
                  <c:v>76</c:v>
                </c:pt>
                <c:pt idx="1">
                  <c:v>80</c:v>
                </c:pt>
                <c:pt idx="2">
                  <c:v>67</c:v>
                </c:pt>
                <c:pt idx="3">
                  <c:v>79</c:v>
                </c:pt>
                <c:pt idx="4">
                  <c:v>89</c:v>
                </c:pt>
                <c:pt idx="5">
                  <c:v>80</c:v>
                </c:pt>
                <c:pt idx="6">
                  <c:v>70</c:v>
                </c:pt>
                <c:pt idx="7">
                  <c:v>85</c:v>
                </c:pt>
                <c:pt idx="8">
                  <c:v>78</c:v>
                </c:pt>
                <c:pt idx="9">
                  <c:v>78</c:v>
                </c:pt>
              </c:numCache>
            </c:numRef>
          </c:val>
        </c:ser>
        <c:ser>
          <c:idx val="1"/>
          <c:order val="1"/>
          <c:tx>
            <c:v>ENGLISH</c:v>
          </c:tx>
          <c:spPr>
            <a:solidFill>
              <a:schemeClr val="accent2"/>
            </a:solidFill>
            <a:ln>
              <a:noFill/>
            </a:ln>
            <a:effectLst/>
          </c:spPr>
          <c:val>
            <c:numRef>
              <c:f>CHART!$E$3:$E$12</c:f>
              <c:numCache>
                <c:formatCode>General</c:formatCode>
                <c:ptCount val="10"/>
                <c:pt idx="0">
                  <c:v>82</c:v>
                </c:pt>
                <c:pt idx="1">
                  <c:v>80</c:v>
                </c:pt>
                <c:pt idx="2">
                  <c:v>76</c:v>
                </c:pt>
                <c:pt idx="3">
                  <c:v>74</c:v>
                </c:pt>
                <c:pt idx="4">
                  <c:v>70</c:v>
                </c:pt>
                <c:pt idx="5">
                  <c:v>87</c:v>
                </c:pt>
                <c:pt idx="6">
                  <c:v>66</c:v>
                </c:pt>
                <c:pt idx="7">
                  <c:v>67</c:v>
                </c:pt>
                <c:pt idx="8">
                  <c:v>79</c:v>
                </c:pt>
                <c:pt idx="9">
                  <c:v>71</c:v>
                </c:pt>
              </c:numCache>
            </c:numRef>
          </c:val>
        </c:ser>
        <c:ser>
          <c:idx val="2"/>
          <c:order val="2"/>
          <c:tx>
            <c:v>MATHS</c:v>
          </c:tx>
          <c:spPr>
            <a:solidFill>
              <a:schemeClr val="accent3"/>
            </a:solidFill>
            <a:ln>
              <a:noFill/>
            </a:ln>
            <a:effectLst/>
          </c:spPr>
          <c:val>
            <c:numRef>
              <c:f>CHART!$F$3:$F$12</c:f>
              <c:numCache>
                <c:formatCode>General</c:formatCode>
                <c:ptCount val="10"/>
                <c:pt idx="0">
                  <c:v>71</c:v>
                </c:pt>
                <c:pt idx="1">
                  <c:v>82</c:v>
                </c:pt>
                <c:pt idx="2">
                  <c:v>76</c:v>
                </c:pt>
                <c:pt idx="3">
                  <c:v>66</c:v>
                </c:pt>
                <c:pt idx="4">
                  <c:v>73</c:v>
                </c:pt>
                <c:pt idx="5">
                  <c:v>89</c:v>
                </c:pt>
                <c:pt idx="6">
                  <c:v>70</c:v>
                </c:pt>
                <c:pt idx="7">
                  <c:v>70</c:v>
                </c:pt>
                <c:pt idx="8">
                  <c:v>60</c:v>
                </c:pt>
                <c:pt idx="9">
                  <c:v>65</c:v>
                </c:pt>
              </c:numCache>
            </c:numRef>
          </c:val>
        </c:ser>
        <c:ser>
          <c:idx val="3"/>
          <c:order val="3"/>
          <c:tx>
            <c:v>SCIENCE</c:v>
          </c:tx>
          <c:spPr>
            <a:solidFill>
              <a:schemeClr val="accent4"/>
            </a:solidFill>
            <a:ln>
              <a:noFill/>
            </a:ln>
            <a:effectLst/>
          </c:spPr>
          <c:val>
            <c:numRef>
              <c:f>CHART!$G$3:$G$12</c:f>
              <c:numCache>
                <c:formatCode>General</c:formatCode>
                <c:ptCount val="10"/>
                <c:pt idx="0">
                  <c:v>81</c:v>
                </c:pt>
                <c:pt idx="1">
                  <c:v>79</c:v>
                </c:pt>
                <c:pt idx="2">
                  <c:v>65</c:v>
                </c:pt>
                <c:pt idx="3">
                  <c:v>59</c:v>
                </c:pt>
                <c:pt idx="4">
                  <c:v>73</c:v>
                </c:pt>
                <c:pt idx="5">
                  <c:v>78</c:v>
                </c:pt>
                <c:pt idx="6">
                  <c:v>76</c:v>
                </c:pt>
                <c:pt idx="7">
                  <c:v>74</c:v>
                </c:pt>
                <c:pt idx="8">
                  <c:v>73</c:v>
                </c:pt>
                <c:pt idx="9">
                  <c:v>60</c:v>
                </c:pt>
              </c:numCache>
            </c:numRef>
          </c:val>
        </c:ser>
        <c:ser>
          <c:idx val="4"/>
          <c:order val="4"/>
          <c:tx>
            <c:v>SOCIAL SCIENCE</c:v>
          </c:tx>
          <c:spPr>
            <a:solidFill>
              <a:schemeClr val="accent5"/>
            </a:solidFill>
            <a:ln>
              <a:noFill/>
            </a:ln>
            <a:effectLst/>
          </c:spPr>
          <c:val>
            <c:numRef>
              <c:f>CHART!$H$3:$H$12</c:f>
              <c:numCache>
                <c:formatCode>General</c:formatCode>
                <c:ptCount val="10"/>
                <c:pt idx="0">
                  <c:v>68</c:v>
                </c:pt>
                <c:pt idx="1">
                  <c:v>76</c:v>
                </c:pt>
                <c:pt idx="2">
                  <c:v>55</c:v>
                </c:pt>
                <c:pt idx="3">
                  <c:v>75</c:v>
                </c:pt>
                <c:pt idx="4">
                  <c:v>67</c:v>
                </c:pt>
                <c:pt idx="5">
                  <c:v>76</c:v>
                </c:pt>
                <c:pt idx="6">
                  <c:v>77</c:v>
                </c:pt>
                <c:pt idx="7">
                  <c:v>66</c:v>
                </c:pt>
                <c:pt idx="8">
                  <c:v>76</c:v>
                </c:pt>
                <c:pt idx="9">
                  <c:v>56</c:v>
                </c:pt>
              </c:numCache>
            </c:numRef>
          </c:val>
        </c:ser>
        <c:dLbls>
          <c:showLegendKey val="0"/>
          <c:showVal val="0"/>
          <c:showCatName val="0"/>
          <c:showSerName val="0"/>
          <c:showPercent val="0"/>
          <c:showBubbleSize val="0"/>
        </c:dLbls>
        <c:axId val="-737444912"/>
        <c:axId val="-737457424"/>
      </c:areaChart>
      <c:catAx>
        <c:axId val="-73744491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457424"/>
        <c:crosses val="autoZero"/>
        <c:auto val="1"/>
        <c:lblAlgn val="ctr"/>
        <c:lblOffset val="100"/>
        <c:noMultiLvlLbl val="0"/>
      </c:catAx>
      <c:valAx>
        <c:axId val="-73745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444912"/>
        <c:crosses val="autoZero"/>
        <c:crossBetween val="midCat"/>
      </c:valAx>
      <c:spPr>
        <a:noFill/>
        <a:ln>
          <a:noFill/>
        </a:ln>
        <a:effectLst/>
      </c:spPr>
    </c:plotArea>
    <c:legend>
      <c:legendPos val="b"/>
      <c:layout>
        <c:manualLayout>
          <c:xMode val="edge"/>
          <c:yMode val="edge"/>
          <c:x val="8.5242125984251974E-2"/>
          <c:y val="0.82291557305336838"/>
          <c:w val="0.27698236779963631"/>
          <c:h val="4.128470057737014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fif"/></Relationships>
</file>

<file path=xl/drawings/drawing1.xml><?xml version="1.0" encoding="utf-8"?>
<xdr:wsDr xmlns:xdr="http://schemas.openxmlformats.org/drawingml/2006/spreadsheetDrawing" xmlns:a="http://schemas.openxmlformats.org/drawingml/2006/main">
  <xdr:twoCellAnchor>
    <xdr:from>
      <xdr:col>0</xdr:col>
      <xdr:colOff>352425</xdr:colOff>
      <xdr:row>16</xdr:row>
      <xdr:rowOff>128585</xdr:rowOff>
    </xdr:from>
    <xdr:to>
      <xdr:col>13</xdr:col>
      <xdr:colOff>180975</xdr:colOff>
      <xdr:row>54</xdr:row>
      <xdr:rowOff>28575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723901</xdr:colOff>
      <xdr:row>56</xdr:row>
      <xdr:rowOff>4762</xdr:rowOff>
    </xdr:from>
    <xdr:to>
      <xdr:col>13</xdr:col>
      <xdr:colOff>590550</xdr:colOff>
      <xdr:row>79</xdr:row>
      <xdr:rowOff>152400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81</xdr:row>
      <xdr:rowOff>14287</xdr:rowOff>
    </xdr:from>
    <xdr:to>
      <xdr:col>4</xdr:col>
      <xdr:colOff>504825</xdr:colOff>
      <xdr:row>95</xdr:row>
      <xdr:rowOff>90487</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542926</xdr:colOff>
      <xdr:row>81</xdr:row>
      <xdr:rowOff>23812</xdr:rowOff>
    </xdr:from>
    <xdr:to>
      <xdr:col>9</xdr:col>
      <xdr:colOff>685801</xdr:colOff>
      <xdr:row>95</xdr:row>
      <xdr:rowOff>100012</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685800</xdr:colOff>
      <xdr:row>81</xdr:row>
      <xdr:rowOff>33337</xdr:rowOff>
    </xdr:from>
    <xdr:to>
      <xdr:col>15</xdr:col>
      <xdr:colOff>171449</xdr:colOff>
      <xdr:row>95</xdr:row>
      <xdr:rowOff>109537</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533400</xdr:colOff>
      <xdr:row>113</xdr:row>
      <xdr:rowOff>152399</xdr:rowOff>
    </xdr:from>
    <xdr:to>
      <xdr:col>14</xdr:col>
      <xdr:colOff>561975</xdr:colOff>
      <xdr:row>143</xdr:row>
      <xdr:rowOff>28574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66675</xdr:colOff>
      <xdr:row>96</xdr:row>
      <xdr:rowOff>90487</xdr:rowOff>
    </xdr:from>
    <xdr:to>
      <xdr:col>5</xdr:col>
      <xdr:colOff>704850</xdr:colOff>
      <xdr:row>111</xdr:row>
      <xdr:rowOff>47625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523875</xdr:colOff>
      <xdr:row>96</xdr:row>
      <xdr:rowOff>100012</xdr:rowOff>
    </xdr:from>
    <xdr:to>
      <xdr:col>13</xdr:col>
      <xdr:colOff>571500</xdr:colOff>
      <xdr:row>111</xdr:row>
      <xdr:rowOff>57150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171450</xdr:colOff>
      <xdr:row>145</xdr:row>
      <xdr:rowOff>28576</xdr:rowOff>
    </xdr:from>
    <xdr:to>
      <xdr:col>15</xdr:col>
      <xdr:colOff>28575</xdr:colOff>
      <xdr:row>172</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180976</xdr:colOff>
      <xdr:row>173</xdr:row>
      <xdr:rowOff>28575</xdr:rowOff>
    </xdr:from>
    <xdr:to>
      <xdr:col>14</xdr:col>
      <xdr:colOff>581025</xdr:colOff>
      <xdr:row>196</xdr:row>
      <xdr:rowOff>95250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323850</xdr:colOff>
      <xdr:row>199</xdr:row>
      <xdr:rowOff>85725</xdr:rowOff>
    </xdr:from>
    <xdr:to>
      <xdr:col>14</xdr:col>
      <xdr:colOff>600075</xdr:colOff>
      <xdr:row>223</xdr:row>
      <xdr:rowOff>19050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257175</xdr:colOff>
      <xdr:row>15</xdr:row>
      <xdr:rowOff>66675</xdr:rowOff>
    </xdr:from>
    <xdr:to>
      <xdr:col>19</xdr:col>
      <xdr:colOff>133350</xdr:colOff>
      <xdr:row>28</xdr:row>
      <xdr:rowOff>114300</xdr:rowOff>
    </xdr:to>
    <mc:AlternateContent xmlns:mc="http://schemas.openxmlformats.org/markup-compatibility/2006" xmlns:a14="http://schemas.microsoft.com/office/drawing/2010/main">
      <mc:Choice Requires="a14">
        <xdr:graphicFrame macro="">
          <xdr:nvGraphicFramePr>
            <xdr:cNvPr id="2" name="S.NO"/>
            <xdr:cNvGraphicFramePr/>
          </xdr:nvGraphicFramePr>
          <xdr:xfrm>
            <a:off x="0" y="0"/>
            <a:ext cx="0" cy="0"/>
          </xdr:xfrm>
          <a:graphic>
            <a:graphicData uri="http://schemas.microsoft.com/office/drawing/2010/slicer">
              <sle:slicer xmlns:sle="http://schemas.microsoft.com/office/drawing/2010/slicer" name="S.NO"/>
            </a:graphicData>
          </a:graphic>
        </xdr:graphicFrame>
      </mc:Choice>
      <mc:Fallback xmlns="">
        <xdr:sp macro="" textlink="">
          <xdr:nvSpPr>
            <xdr:cNvPr id="0" name=""/>
            <xdr:cNvSpPr>
              <a:spLocks noTextEdit="1"/>
            </xdr:cNvSpPr>
          </xdr:nvSpPr>
          <xdr:spPr>
            <a:xfrm>
              <a:off x="9867900" y="29241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447675</xdr:colOff>
      <xdr:row>13</xdr:row>
      <xdr:rowOff>142875</xdr:rowOff>
    </xdr:from>
    <xdr:to>
      <xdr:col>17</xdr:col>
      <xdr:colOff>695325</xdr:colOff>
      <xdr:row>27</xdr:row>
      <xdr:rowOff>0</xdr:rowOff>
    </xdr:to>
    <mc:AlternateContent xmlns:mc="http://schemas.openxmlformats.org/markup-compatibility/2006" xmlns:a14="http://schemas.microsoft.com/office/drawing/2010/main">
      <mc:Choice Requires="a14">
        <xdr:graphicFrame macro="">
          <xdr:nvGraphicFramePr>
            <xdr:cNvPr id="3" name="MARKSSSSSSSSS"/>
            <xdr:cNvGraphicFramePr/>
          </xdr:nvGraphicFramePr>
          <xdr:xfrm>
            <a:off x="0" y="0"/>
            <a:ext cx="0" cy="0"/>
          </xdr:xfrm>
          <a:graphic>
            <a:graphicData uri="http://schemas.microsoft.com/office/drawing/2010/slicer">
              <sle:slicer xmlns:sle="http://schemas.microsoft.com/office/drawing/2010/slicer" name="MARKSSSSSSSSS"/>
            </a:graphicData>
          </a:graphic>
        </xdr:graphicFrame>
      </mc:Choice>
      <mc:Fallback xmlns="">
        <xdr:sp macro="" textlink="">
          <xdr:nvSpPr>
            <xdr:cNvPr id="0" name=""/>
            <xdr:cNvSpPr>
              <a:spLocks noTextEdit="1"/>
            </xdr:cNvSpPr>
          </xdr:nvSpPr>
          <xdr:spPr>
            <a:xfrm>
              <a:off x="9067800" y="26193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161925</xdr:colOff>
      <xdr:row>14</xdr:row>
      <xdr:rowOff>133350</xdr:rowOff>
    </xdr:from>
    <xdr:to>
      <xdr:col>14</xdr:col>
      <xdr:colOff>19050</xdr:colOff>
      <xdr:row>27</xdr:row>
      <xdr:rowOff>180975</xdr:rowOff>
    </xdr:to>
    <mc:AlternateContent xmlns:mc="http://schemas.openxmlformats.org/markup-compatibility/2006" xmlns:a14="http://schemas.microsoft.com/office/drawing/2010/main">
      <mc:Choice Requires="a14">
        <xdr:graphicFrame macro="">
          <xdr:nvGraphicFramePr>
            <xdr:cNvPr id="4" name="MARK 2"/>
            <xdr:cNvGraphicFramePr/>
          </xdr:nvGraphicFramePr>
          <xdr:xfrm>
            <a:off x="0" y="0"/>
            <a:ext cx="0" cy="0"/>
          </xdr:xfrm>
          <a:graphic>
            <a:graphicData uri="http://schemas.microsoft.com/office/drawing/2010/slicer">
              <sle:slicer xmlns:sle="http://schemas.microsoft.com/office/drawing/2010/slicer" name="MARK 2"/>
            </a:graphicData>
          </a:graphic>
        </xdr:graphicFrame>
      </mc:Choice>
      <mc:Fallback xmlns="">
        <xdr:sp macro="" textlink="">
          <xdr:nvSpPr>
            <xdr:cNvPr id="0" name=""/>
            <xdr:cNvSpPr>
              <a:spLocks noTextEdit="1"/>
            </xdr:cNvSpPr>
          </xdr:nvSpPr>
          <xdr:spPr>
            <a:xfrm>
              <a:off x="6810375" y="2800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323850</xdr:colOff>
      <xdr:row>14</xdr:row>
      <xdr:rowOff>66675</xdr:rowOff>
    </xdr:from>
    <xdr:to>
      <xdr:col>6</xdr:col>
      <xdr:colOff>57150</xdr:colOff>
      <xdr:row>27</xdr:row>
      <xdr:rowOff>114300</xdr:rowOff>
    </xdr:to>
    <mc:AlternateContent xmlns:mc="http://schemas.openxmlformats.org/markup-compatibility/2006" xmlns:a14="http://schemas.microsoft.com/office/drawing/2010/main">
      <mc:Choice Requires="a14">
        <xdr:graphicFrame macro="">
          <xdr:nvGraphicFramePr>
            <xdr:cNvPr id="5" name="MARK 3"/>
            <xdr:cNvGraphicFramePr/>
          </xdr:nvGraphicFramePr>
          <xdr:xfrm>
            <a:off x="0" y="0"/>
            <a:ext cx="0" cy="0"/>
          </xdr:xfrm>
          <a:graphic>
            <a:graphicData uri="http://schemas.microsoft.com/office/drawing/2010/slicer">
              <sle:slicer xmlns:sle="http://schemas.microsoft.com/office/drawing/2010/slicer" name="MARK 3"/>
            </a:graphicData>
          </a:graphic>
        </xdr:graphicFrame>
      </mc:Choice>
      <mc:Fallback xmlns="">
        <xdr:sp macro="" textlink="">
          <xdr:nvSpPr>
            <xdr:cNvPr id="0" name=""/>
            <xdr:cNvSpPr>
              <a:spLocks noTextEdit="1"/>
            </xdr:cNvSpPr>
          </xdr:nvSpPr>
          <xdr:spPr>
            <a:xfrm>
              <a:off x="2905125" y="27336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171450</xdr:colOff>
      <xdr:row>16</xdr:row>
      <xdr:rowOff>161925</xdr:rowOff>
    </xdr:from>
    <xdr:to>
      <xdr:col>15</xdr:col>
      <xdr:colOff>28575</xdr:colOff>
      <xdr:row>30</xdr:row>
      <xdr:rowOff>19050</xdr:rowOff>
    </xdr:to>
    <mc:AlternateContent xmlns:mc="http://schemas.openxmlformats.org/markup-compatibility/2006" xmlns:a14="http://schemas.microsoft.com/office/drawing/2010/main">
      <mc:Choice Requires="a14">
        <xdr:graphicFrame macro="">
          <xdr:nvGraphicFramePr>
            <xdr:cNvPr id="6" name="MARK 4"/>
            <xdr:cNvGraphicFramePr/>
          </xdr:nvGraphicFramePr>
          <xdr:xfrm>
            <a:off x="0" y="0"/>
            <a:ext cx="0" cy="0"/>
          </xdr:xfrm>
          <a:graphic>
            <a:graphicData uri="http://schemas.microsoft.com/office/drawing/2010/slicer">
              <sle:slicer xmlns:sle="http://schemas.microsoft.com/office/drawing/2010/slicer" name="MARK 4"/>
            </a:graphicData>
          </a:graphic>
        </xdr:graphicFrame>
      </mc:Choice>
      <mc:Fallback xmlns="">
        <xdr:sp macro="" textlink="">
          <xdr:nvSpPr>
            <xdr:cNvPr id="0" name=""/>
            <xdr:cNvSpPr>
              <a:spLocks noTextEdit="1"/>
            </xdr:cNvSpPr>
          </xdr:nvSpPr>
          <xdr:spPr>
            <a:xfrm>
              <a:off x="7410450" y="32099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209550</xdr:colOff>
      <xdr:row>2</xdr:row>
      <xdr:rowOff>161925</xdr:rowOff>
    </xdr:from>
    <xdr:to>
      <xdr:col>20</xdr:col>
      <xdr:colOff>66675</xdr:colOff>
      <xdr:row>16</xdr:row>
      <xdr:rowOff>19050</xdr:rowOff>
    </xdr:to>
    <mc:AlternateContent xmlns:mc="http://schemas.openxmlformats.org/markup-compatibility/2006" xmlns:a14="http://schemas.microsoft.com/office/drawing/2010/main">
      <mc:Choice Requires="a14">
        <xdr:graphicFrame macro="">
          <xdr:nvGraphicFramePr>
            <xdr:cNvPr id="7" name="SUM"/>
            <xdr:cNvGraphicFramePr/>
          </xdr:nvGraphicFramePr>
          <xdr:xfrm>
            <a:off x="0" y="0"/>
            <a:ext cx="0" cy="0"/>
          </xdr:xfrm>
          <a:graphic>
            <a:graphicData uri="http://schemas.microsoft.com/office/drawing/2010/slicer">
              <sle:slicer xmlns:sle="http://schemas.microsoft.com/office/drawing/2010/slicer" name="SUM"/>
            </a:graphicData>
          </a:graphic>
        </xdr:graphicFrame>
      </mc:Choice>
      <mc:Fallback xmlns="">
        <xdr:sp macro="" textlink="">
          <xdr:nvSpPr>
            <xdr:cNvPr id="0" name=""/>
            <xdr:cNvSpPr>
              <a:spLocks noTextEdit="1"/>
            </xdr:cNvSpPr>
          </xdr:nvSpPr>
          <xdr:spPr>
            <a:xfrm>
              <a:off x="10410825" y="5429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361950</xdr:colOff>
      <xdr:row>4</xdr:row>
      <xdr:rowOff>9525</xdr:rowOff>
    </xdr:from>
    <xdr:to>
      <xdr:col>21</xdr:col>
      <xdr:colOff>361950</xdr:colOff>
      <xdr:row>17</xdr:row>
      <xdr:rowOff>57150</xdr:rowOff>
    </xdr:to>
    <mc:AlternateContent xmlns:mc="http://schemas.openxmlformats.org/markup-compatibility/2006" xmlns:a14="http://schemas.microsoft.com/office/drawing/2010/main">
      <mc:Choice Requires="a14">
        <xdr:graphicFrame macro="">
          <xdr:nvGraphicFramePr>
            <xdr:cNvPr id="8" name="AVERAGE"/>
            <xdr:cNvGraphicFramePr/>
          </xdr:nvGraphicFramePr>
          <xdr:xfrm>
            <a:off x="0" y="0"/>
            <a:ext cx="0" cy="0"/>
          </xdr:xfrm>
          <a:graphic>
            <a:graphicData uri="http://schemas.microsoft.com/office/drawing/2010/slicer">
              <sle:slicer xmlns:sle="http://schemas.microsoft.com/office/drawing/2010/slicer" name="AVERAGE"/>
            </a:graphicData>
          </a:graphic>
        </xdr:graphicFrame>
      </mc:Choice>
      <mc:Fallback xmlns="">
        <xdr:sp macro="" textlink="">
          <xdr:nvSpPr>
            <xdr:cNvPr id="0" name=""/>
            <xdr:cNvSpPr>
              <a:spLocks noTextEdit="1"/>
            </xdr:cNvSpPr>
          </xdr:nvSpPr>
          <xdr:spPr>
            <a:xfrm>
              <a:off x="11315700" y="771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95250</xdr:colOff>
      <xdr:row>8</xdr:row>
      <xdr:rowOff>28575</xdr:rowOff>
    </xdr:from>
    <xdr:to>
      <xdr:col>21</xdr:col>
      <xdr:colOff>95250</xdr:colOff>
      <xdr:row>21</xdr:row>
      <xdr:rowOff>76200</xdr:rowOff>
    </xdr:to>
    <mc:AlternateContent xmlns:mc="http://schemas.openxmlformats.org/markup-compatibility/2006" xmlns:a14="http://schemas.microsoft.com/office/drawing/2010/main">
      <mc:Choice Requires="a14">
        <xdr:graphicFrame macro="">
          <xdr:nvGraphicFramePr>
            <xdr:cNvPr id="9" name="COUNT"/>
            <xdr:cNvGraphicFramePr/>
          </xdr:nvGraphicFramePr>
          <xdr:xfrm>
            <a:off x="0" y="0"/>
            <a:ext cx="0" cy="0"/>
          </xdr:xfrm>
          <a:graphic>
            <a:graphicData uri="http://schemas.microsoft.com/office/drawing/2010/slicer">
              <sle:slicer xmlns:sle="http://schemas.microsoft.com/office/drawing/2010/slicer" name="COUNT"/>
            </a:graphicData>
          </a:graphic>
        </xdr:graphicFrame>
      </mc:Choice>
      <mc:Fallback xmlns="">
        <xdr:sp macro="" textlink="">
          <xdr:nvSpPr>
            <xdr:cNvPr id="0" name=""/>
            <xdr:cNvSpPr>
              <a:spLocks noTextEdit="1"/>
            </xdr:cNvSpPr>
          </xdr:nvSpPr>
          <xdr:spPr>
            <a:xfrm>
              <a:off x="11049000" y="15525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9525</xdr:colOff>
      <xdr:row>10</xdr:row>
      <xdr:rowOff>19050</xdr:rowOff>
    </xdr:from>
    <xdr:to>
      <xdr:col>21</xdr:col>
      <xdr:colOff>9525</xdr:colOff>
      <xdr:row>23</xdr:row>
      <xdr:rowOff>66675</xdr:rowOff>
    </xdr:to>
    <mc:AlternateContent xmlns:mc="http://schemas.openxmlformats.org/markup-compatibility/2006" xmlns:a14="http://schemas.microsoft.com/office/drawing/2010/main">
      <mc:Choice Requires="a14">
        <xdr:graphicFrame macro="">
          <xdr:nvGraphicFramePr>
            <xdr:cNvPr id="10" name="SUB TOTAL"/>
            <xdr:cNvGraphicFramePr/>
          </xdr:nvGraphicFramePr>
          <xdr:xfrm>
            <a:off x="0" y="0"/>
            <a:ext cx="0" cy="0"/>
          </xdr:xfrm>
          <a:graphic>
            <a:graphicData uri="http://schemas.microsoft.com/office/drawing/2010/slicer">
              <sle:slicer xmlns:sle="http://schemas.microsoft.com/office/drawing/2010/slicer" name="SUB TOTAL"/>
            </a:graphicData>
          </a:graphic>
        </xdr:graphicFrame>
      </mc:Choice>
      <mc:Fallback xmlns="">
        <xdr:sp macro="" textlink="">
          <xdr:nvSpPr>
            <xdr:cNvPr id="0" name=""/>
            <xdr:cNvSpPr>
              <a:spLocks noTextEdit="1"/>
            </xdr:cNvSpPr>
          </xdr:nvSpPr>
          <xdr:spPr>
            <a:xfrm>
              <a:off x="10963275" y="1924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257175</xdr:colOff>
      <xdr:row>14</xdr:row>
      <xdr:rowOff>180975</xdr:rowOff>
    </xdr:from>
    <xdr:to>
      <xdr:col>10</xdr:col>
      <xdr:colOff>114300</xdr:colOff>
      <xdr:row>28</xdr:row>
      <xdr:rowOff>38100</xdr:rowOff>
    </xdr:to>
    <mc:AlternateContent xmlns:mc="http://schemas.openxmlformats.org/markup-compatibility/2006" xmlns:a14="http://schemas.microsoft.com/office/drawing/2010/main">
      <mc:Choice Requires="a14">
        <xdr:graphicFrame macro="">
          <xdr:nvGraphicFramePr>
            <xdr:cNvPr id="11" name="MODULUS"/>
            <xdr:cNvGraphicFramePr/>
          </xdr:nvGraphicFramePr>
          <xdr:xfrm>
            <a:off x="0" y="0"/>
            <a:ext cx="0" cy="0"/>
          </xdr:xfrm>
          <a:graphic>
            <a:graphicData uri="http://schemas.microsoft.com/office/drawing/2010/slicer">
              <sle:slicer xmlns:sle="http://schemas.microsoft.com/office/drawing/2010/slicer" name="MODULUS"/>
            </a:graphicData>
          </a:graphic>
        </xdr:graphicFrame>
      </mc:Choice>
      <mc:Fallback xmlns="">
        <xdr:sp macro="" textlink="">
          <xdr:nvSpPr>
            <xdr:cNvPr id="0" name=""/>
            <xdr:cNvSpPr>
              <a:spLocks noTextEdit="1"/>
            </xdr:cNvSpPr>
          </xdr:nvSpPr>
          <xdr:spPr>
            <a:xfrm>
              <a:off x="4933950" y="28479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66675</xdr:colOff>
      <xdr:row>25</xdr:row>
      <xdr:rowOff>114300</xdr:rowOff>
    </xdr:from>
    <xdr:to>
      <xdr:col>12</xdr:col>
      <xdr:colOff>514350</xdr:colOff>
      <xdr:row>38</xdr:row>
      <xdr:rowOff>161925</xdr:rowOff>
    </xdr:to>
    <mc:AlternateContent xmlns:mc="http://schemas.openxmlformats.org/markup-compatibility/2006" xmlns:a14="http://schemas.microsoft.com/office/drawing/2010/main">
      <mc:Choice Requires="a14">
        <xdr:graphicFrame macro="">
          <xdr:nvGraphicFramePr>
            <xdr:cNvPr id="12" name="POWER"/>
            <xdr:cNvGraphicFramePr/>
          </xdr:nvGraphicFramePr>
          <xdr:xfrm>
            <a:off x="0" y="0"/>
            <a:ext cx="0" cy="0"/>
          </xdr:xfrm>
          <a:graphic>
            <a:graphicData uri="http://schemas.microsoft.com/office/drawing/2010/slicer">
              <sle:slicer xmlns:sle="http://schemas.microsoft.com/office/drawing/2010/slicer" name="POWER"/>
            </a:graphicData>
          </a:graphic>
        </xdr:graphicFrame>
      </mc:Choice>
      <mc:Fallback xmlns="">
        <xdr:sp macro="" textlink="">
          <xdr:nvSpPr>
            <xdr:cNvPr id="0" name=""/>
            <xdr:cNvSpPr>
              <a:spLocks noTextEdit="1"/>
            </xdr:cNvSpPr>
          </xdr:nvSpPr>
          <xdr:spPr>
            <a:xfrm>
              <a:off x="6324600" y="4876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152400</xdr:colOff>
      <xdr:row>28</xdr:row>
      <xdr:rowOff>19050</xdr:rowOff>
    </xdr:from>
    <xdr:to>
      <xdr:col>14</xdr:col>
      <xdr:colOff>9525</xdr:colOff>
      <xdr:row>41</xdr:row>
      <xdr:rowOff>66675</xdr:rowOff>
    </xdr:to>
    <mc:AlternateContent xmlns:mc="http://schemas.openxmlformats.org/markup-compatibility/2006" xmlns:a14="http://schemas.microsoft.com/office/drawing/2010/main">
      <mc:Choice Requires="a14">
        <xdr:graphicFrame macro="">
          <xdr:nvGraphicFramePr>
            <xdr:cNvPr id="13" name="CEILING"/>
            <xdr:cNvGraphicFramePr/>
          </xdr:nvGraphicFramePr>
          <xdr:xfrm>
            <a:off x="0" y="0"/>
            <a:ext cx="0" cy="0"/>
          </xdr:xfrm>
          <a:graphic>
            <a:graphicData uri="http://schemas.microsoft.com/office/drawing/2010/slicer">
              <sle:slicer xmlns:sle="http://schemas.microsoft.com/office/drawing/2010/slicer" name="CEILING"/>
            </a:graphicData>
          </a:graphic>
        </xdr:graphicFrame>
      </mc:Choice>
      <mc:Fallback xmlns="">
        <xdr:sp macro="" textlink="">
          <xdr:nvSpPr>
            <xdr:cNvPr id="0" name=""/>
            <xdr:cNvSpPr>
              <a:spLocks noTextEdit="1"/>
            </xdr:cNvSpPr>
          </xdr:nvSpPr>
          <xdr:spPr>
            <a:xfrm>
              <a:off x="6800850" y="5353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38100</xdr:colOff>
      <xdr:row>30</xdr:row>
      <xdr:rowOff>114300</xdr:rowOff>
    </xdr:from>
    <xdr:to>
      <xdr:col>14</xdr:col>
      <xdr:colOff>485775</xdr:colOff>
      <xdr:row>43</xdr:row>
      <xdr:rowOff>161925</xdr:rowOff>
    </xdr:to>
    <mc:AlternateContent xmlns:mc="http://schemas.openxmlformats.org/markup-compatibility/2006" xmlns:a14="http://schemas.microsoft.com/office/drawing/2010/main">
      <mc:Choice Requires="a14">
        <xdr:graphicFrame macro="">
          <xdr:nvGraphicFramePr>
            <xdr:cNvPr id="14" name="FLOOR"/>
            <xdr:cNvGraphicFramePr/>
          </xdr:nvGraphicFramePr>
          <xdr:xfrm>
            <a:off x="0" y="0"/>
            <a:ext cx="0" cy="0"/>
          </xdr:xfrm>
          <a:graphic>
            <a:graphicData uri="http://schemas.microsoft.com/office/drawing/2010/slicer">
              <sle:slicer xmlns:sle="http://schemas.microsoft.com/office/drawing/2010/slicer" name="FLOOR"/>
            </a:graphicData>
          </a:graphic>
        </xdr:graphicFrame>
      </mc:Choice>
      <mc:Fallback xmlns="">
        <xdr:sp macro="" textlink="">
          <xdr:nvSpPr>
            <xdr:cNvPr id="0" name=""/>
            <xdr:cNvSpPr>
              <a:spLocks noTextEdit="1"/>
            </xdr:cNvSpPr>
          </xdr:nvSpPr>
          <xdr:spPr>
            <a:xfrm>
              <a:off x="7277100" y="58293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552451</xdr:colOff>
      <xdr:row>1</xdr:row>
      <xdr:rowOff>361950</xdr:rowOff>
    </xdr:from>
    <xdr:to>
      <xdr:col>5</xdr:col>
      <xdr:colOff>304801</xdr:colOff>
      <xdr:row>8</xdr:row>
      <xdr:rowOff>171450</xdr:rowOff>
    </xdr:to>
    <xdr:sp macro="" textlink="">
      <xdr:nvSpPr>
        <xdr:cNvPr id="8" name="Rectangle 7"/>
        <xdr:cNvSpPr/>
      </xdr:nvSpPr>
      <xdr:spPr>
        <a:xfrm>
          <a:off x="552451" y="552450"/>
          <a:ext cx="2800350" cy="1352550"/>
        </a:xfrm>
        <a:prstGeom prst="rect">
          <a:avLst/>
        </a:prstGeom>
        <a:blipFill dpi="0" rotWithShape="1">
          <a:blip xmlns:r="http://schemas.openxmlformats.org/officeDocument/2006/relationships" r:embed="rId1">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LIVEWIRE" refreshedDate="45401.538949768517" createdVersion="5" refreshedVersion="5" minRefreshableVersion="3" recordCount="9">
  <cacheSource type="worksheet">
    <worksheetSource ref="A18:M27" sheet="PIVOT MODAL"/>
  </cacheSource>
  <cacheFields count="14">
    <cacheField name="S.NO" numFmtId="0">
      <sharedItems containsString="0" containsBlank="1" containsNumber="1" containsInteger="1" minValue="1" maxValue="8"/>
    </cacheField>
    <cacheField name=" MARK 1" numFmtId="0">
      <sharedItems containsString="0" containsBlank="1" containsNumber="1" containsInteger="1" minValue="59" maxValue="97" count="9">
        <n v="76"/>
        <n v="68"/>
        <n v="97"/>
        <n v="74"/>
        <n v="82"/>
        <n v="65"/>
        <n v="69"/>
        <n v="59"/>
        <m/>
      </sharedItems>
    </cacheField>
    <cacheField name="MARK 2" numFmtId="0">
      <sharedItems containsString="0" containsBlank="1" containsNumber="1" containsInteger="1" minValue="54" maxValue="91" count="9">
        <n v="54"/>
        <n v="56"/>
        <n v="89"/>
        <n v="63"/>
        <n v="82"/>
        <n v="91"/>
        <n v="80"/>
        <n v="60"/>
        <m/>
      </sharedItems>
    </cacheField>
    <cacheField name="MARK 3" numFmtId="0">
      <sharedItems containsString="0" containsBlank="1" containsNumber="1" containsInteger="1" minValue="40" maxValue="95" count="9">
        <n v="84"/>
        <n v="90"/>
        <n v="70"/>
        <n v="40"/>
        <n v="68"/>
        <n v="95"/>
        <n v="48"/>
        <n v="93"/>
        <m/>
      </sharedItems>
    </cacheField>
    <cacheField name="MARK 4" numFmtId="0">
      <sharedItems containsString="0" containsBlank="1" containsNumber="1" containsInteger="1" minValue="59" maxValue="95" count="8">
        <n v="77"/>
        <n v="89"/>
        <n v="95"/>
        <n v="70"/>
        <n v="62"/>
        <n v="59"/>
        <n v="91"/>
        <m/>
      </sharedItems>
    </cacheField>
    <cacheField name="SUM" numFmtId="0">
      <sharedItems containsMixedTypes="1" containsNumber="1" containsInteger="1" minValue="247" maxValue="351" count="9">
        <n v="291"/>
        <n v="303"/>
        <n v="351"/>
        <n v="247"/>
        <n v="294"/>
        <n v="310"/>
        <n v="267"/>
        <s v=" MARK 1"/>
        <s v="MARK 2"/>
      </sharedItems>
    </cacheField>
    <cacheField name="AVERAGE" numFmtId="0">
      <sharedItems containsMixedTypes="1" containsNumber="1" minValue="61.75" maxValue="87.75" count="8">
        <n v="72.75"/>
        <n v="75.75"/>
        <n v="87.75"/>
        <n v="61.75"/>
        <n v="73.5"/>
        <n v="77.5"/>
        <n v="66.75"/>
        <s v="(All)"/>
      </sharedItems>
    </cacheField>
    <cacheField name="COUNT" numFmtId="0">
      <sharedItems containsString="0" containsBlank="1" containsNumber="1" containsInteger="1" minValue="6" maxValue="6" count="2">
        <n v="6"/>
        <m/>
      </sharedItems>
    </cacheField>
    <cacheField name="SUB TOTAL" numFmtId="0">
      <sharedItems containsString="0" containsBlank="1" containsNumber="1" minValue="61.75" maxValue="87.75" count="8">
        <n v="72.75"/>
        <n v="75.75"/>
        <n v="87.75"/>
        <n v="61.75"/>
        <n v="73.5"/>
        <n v="77.5"/>
        <n v="66.75"/>
        <m/>
      </sharedItems>
    </cacheField>
    <cacheField name="MODULUS" numFmtId="0">
      <sharedItems containsString="0" containsBlank="1" containsNumber="1" minValue="0.75" maxValue="2.5" count="5">
        <n v="0.75"/>
        <n v="1.75"/>
        <n v="1.5"/>
        <n v="2.5"/>
        <m/>
      </sharedItems>
    </cacheField>
    <cacheField name="POWER" numFmtId="0">
      <sharedItems containsString="0" containsBlank="1" containsNumber="1" containsInteger="1" minValue="12117361" maxValue="88529281"/>
    </cacheField>
    <cacheField name="CEILING" numFmtId="0">
      <sharedItems containsString="0" containsBlank="1" containsNumber="1" containsInteger="1" minValue="250" maxValue="355"/>
    </cacheField>
    <cacheField name="FLOOR" numFmtId="0">
      <sharedItems containsString="0" containsBlank="1" containsNumber="1" containsInteger="1" minValue="36" maxValue="90"/>
    </cacheField>
    <cacheField name="Field1" numFmtId="0" formula="SUM"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LIVEWIRE" refreshedDate="45401.538950115741" createdVersion="5" refreshedVersion="5" minRefreshableVersion="3" recordCount="8">
  <cacheSource type="worksheet">
    <worksheetSource ref="A18:M26" sheet="PIVOT MODAL"/>
  </cacheSource>
  <cacheFields count="13">
    <cacheField name="S.NO" numFmtId="0">
      <sharedItems containsSemiMixedTypes="0" containsString="0" containsNumber="1" containsInteger="1" minValue="1" maxValue="8"/>
    </cacheField>
    <cacheField name=" MARK 1" numFmtId="0">
      <sharedItems containsSemiMixedTypes="0" containsString="0" containsNumber="1" containsInteger="1" minValue="59" maxValue="97"/>
    </cacheField>
    <cacheField name="MARK 2" numFmtId="0">
      <sharedItems containsSemiMixedTypes="0" containsString="0" containsNumber="1" containsInteger="1" minValue="54" maxValue="91"/>
    </cacheField>
    <cacheField name="MARK 3" numFmtId="0">
      <sharedItems containsSemiMixedTypes="0" containsString="0" containsNumber="1" containsInteger="1" minValue="40" maxValue="95"/>
    </cacheField>
    <cacheField name="MARK 4" numFmtId="0">
      <sharedItems containsSemiMixedTypes="0" containsString="0" containsNumber="1" containsInteger="1" minValue="59" maxValue="95"/>
    </cacheField>
    <cacheField name="SUM" numFmtId="0">
      <sharedItems containsMixedTypes="1" containsNumber="1" containsInteger="1" minValue="247" maxValue="351"/>
    </cacheField>
    <cacheField name="AVERAGE" numFmtId="0">
      <sharedItems containsMixedTypes="1" containsNumber="1" minValue="61.75" maxValue="87.75"/>
    </cacheField>
    <cacheField name="COUNT" numFmtId="0">
      <sharedItems containsSemiMixedTypes="0" containsString="0" containsNumber="1" containsInteger="1" minValue="6" maxValue="6"/>
    </cacheField>
    <cacheField name="SUB TOTAL" numFmtId="0">
      <sharedItems containsSemiMixedTypes="0" containsString="0" containsNumber="1" minValue="61.75" maxValue="87.75"/>
    </cacheField>
    <cacheField name="MODULUS" numFmtId="0">
      <sharedItems containsSemiMixedTypes="0" containsString="0" containsNumber="1" minValue="0.75" maxValue="2.5"/>
    </cacheField>
    <cacheField name="POWER" numFmtId="0">
      <sharedItems containsSemiMixedTypes="0" containsString="0" containsNumber="1" containsInteger="1" minValue="12117361" maxValue="88529281"/>
    </cacheField>
    <cacheField name="CEILING" numFmtId="0">
      <sharedItems containsSemiMixedTypes="0" containsString="0" containsNumber="1" containsInteger="1" minValue="250" maxValue="355"/>
    </cacheField>
    <cacheField name="FLOOR" numFmtId="0">
      <sharedItems containsSemiMixedTypes="0" containsString="0" containsNumber="1" containsInteger="1" minValue="36" maxValue="9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LIVEWIRE" refreshedDate="45401.538950462964" createdVersion="5" refreshedVersion="5" minRefreshableVersion="3" recordCount="10">
  <cacheSource type="worksheet">
    <worksheetSource ref="A1:M11" sheet="PIVOT TABLE"/>
  </cacheSource>
  <cacheFields count="13">
    <cacheField name="S.NO" numFmtId="0">
      <sharedItems containsString="0" containsBlank="1" containsNumber="1" containsInteger="1" minValue="1" maxValue="10" count="11">
        <n v="1"/>
        <n v="2"/>
        <n v="3"/>
        <n v="4"/>
        <n v="5"/>
        <n v="6"/>
        <n v="7"/>
        <n v="8"/>
        <m/>
        <n v="9" u="1"/>
        <n v="10" u="1"/>
      </sharedItems>
    </cacheField>
    <cacheField name=" MARK 1" numFmtId="0">
      <sharedItems containsString="0" containsBlank="1" containsNumber="1" containsInteger="1" minValue="59" maxValue="97" count="11">
        <n v="76"/>
        <n v="68"/>
        <n v="97"/>
        <n v="74"/>
        <n v="82"/>
        <n v="65"/>
        <n v="69"/>
        <n v="59"/>
        <m/>
        <n v="89" u="1"/>
        <n v="67" u="1"/>
      </sharedItems>
    </cacheField>
    <cacheField name="MARK 2" numFmtId="0">
      <sharedItems containsSemiMixedTypes="0" containsString="0" containsNumber="1" containsInteger="1" minValue="47" maxValue="91" count="10">
        <n v="54"/>
        <n v="56"/>
        <n v="89"/>
        <n v="63"/>
        <n v="82"/>
        <n v="91"/>
        <n v="80"/>
        <n v="60"/>
        <n v="47"/>
        <n v="85"/>
      </sharedItems>
    </cacheField>
    <cacheField name="MARK 3" numFmtId="0">
      <sharedItems containsSemiMixedTypes="0" containsString="0" containsNumber="1" containsInteger="1" minValue="40" maxValue="95" count="10">
        <n v="84"/>
        <n v="90"/>
        <n v="70"/>
        <n v="40"/>
        <n v="68"/>
        <n v="95"/>
        <n v="48"/>
        <n v="93"/>
        <n v="64"/>
        <n v="72"/>
      </sharedItems>
    </cacheField>
    <cacheField name="MARK 4" numFmtId="0">
      <sharedItems containsSemiMixedTypes="0" containsString="0" containsNumber="1" containsInteger="1" minValue="48" maxValue="95" count="9">
        <n v="77"/>
        <n v="89"/>
        <n v="95"/>
        <n v="70"/>
        <n v="62"/>
        <n v="59"/>
        <n v="91"/>
        <n v="60"/>
        <n v="48"/>
      </sharedItems>
    </cacheField>
    <cacheField name="SUM" numFmtId="0">
      <sharedItems containsSemiMixedTypes="0" containsString="0" containsNumber="1" containsInteger="1" minValue="238" maxValue="351" count="8">
        <n v="291"/>
        <n v="303"/>
        <n v="351"/>
        <n v="247"/>
        <n v="294"/>
        <n v="310"/>
        <n v="267"/>
        <n v="238"/>
      </sharedItems>
    </cacheField>
    <cacheField name="AVERAGE" numFmtId="0">
      <sharedItems containsSemiMixedTypes="0" containsString="0" containsNumber="1" minValue="59.5" maxValue="87.75" count="8">
        <n v="72.75"/>
        <n v="75.75"/>
        <n v="87.75"/>
        <n v="61.75"/>
        <n v="73.5"/>
        <n v="77.5"/>
        <n v="66.75"/>
        <n v="59.5"/>
      </sharedItems>
    </cacheField>
    <cacheField name="COUNT" numFmtId="0">
      <sharedItems containsSemiMixedTypes="0" containsString="0" containsNumber="1" containsInteger="1" minValue="6" maxValue="6" count="1">
        <n v="6"/>
      </sharedItems>
    </cacheField>
    <cacheField name="SUB TOTAL" numFmtId="0">
      <sharedItems containsSemiMixedTypes="0" containsString="0" containsNumber="1" minValue="59.5" maxValue="87.75" count="8">
        <n v="72.75"/>
        <n v="75.75"/>
        <n v="87.75"/>
        <n v="61.75"/>
        <n v="73.5"/>
        <n v="77.5"/>
        <n v="66.75"/>
        <n v="59.5"/>
      </sharedItems>
    </cacheField>
    <cacheField name="MODULUS" numFmtId="0">
      <sharedItems containsSemiMixedTypes="0" containsString="0" containsNumber="1" minValue="0.75" maxValue="2.5" count="4">
        <n v="0.75"/>
        <n v="1.75"/>
        <n v="1.5"/>
        <n v="2.5"/>
      </sharedItems>
    </cacheField>
    <cacheField name="POWER" numFmtId="0">
      <sharedItems containsSemiMixedTypes="0" containsString="0" containsNumber="1" containsInteger="1" minValue="12117361" maxValue="88529281" count="10">
        <n v="33362176"/>
        <n v="21381376"/>
        <n v="88529281"/>
        <n v="29986576"/>
        <n v="45212176"/>
        <n v="17850625"/>
        <n v="22667121"/>
        <n v="12117361"/>
        <n v="20151121"/>
        <n v="62742241"/>
      </sharedItems>
    </cacheField>
    <cacheField name="CEILING" numFmtId="0">
      <sharedItems containsSemiMixedTypes="0" containsString="0" containsNumber="1" containsInteger="1" minValue="240" maxValue="355" count="7">
        <n v="295"/>
        <n v="305"/>
        <n v="355"/>
        <n v="250"/>
        <n v="310"/>
        <n v="270"/>
        <n v="240"/>
      </sharedItems>
    </cacheField>
    <cacheField name="FLOOR" numFmtId="0">
      <sharedItems containsSemiMixedTypes="0" containsString="0" containsNumber="1" containsInteger="1" minValue="36" maxValue="90" count="7">
        <n v="84"/>
        <n v="90"/>
        <n v="66"/>
        <n v="36"/>
        <n v="48"/>
        <n v="60"/>
        <n v="72"/>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
  <r>
    <n v="1"/>
    <x v="0"/>
    <x v="0"/>
    <x v="0"/>
    <x v="0"/>
    <x v="0"/>
    <x v="0"/>
    <x v="0"/>
    <x v="0"/>
    <x v="0"/>
    <n v="33362176"/>
    <n v="295"/>
    <n v="84"/>
  </r>
  <r>
    <n v="2"/>
    <x v="1"/>
    <x v="1"/>
    <x v="1"/>
    <x v="1"/>
    <x v="1"/>
    <x v="1"/>
    <x v="0"/>
    <x v="1"/>
    <x v="0"/>
    <n v="21381376"/>
    <n v="305"/>
    <n v="90"/>
  </r>
  <r>
    <n v="3"/>
    <x v="2"/>
    <x v="2"/>
    <x v="2"/>
    <x v="2"/>
    <x v="2"/>
    <x v="2"/>
    <x v="0"/>
    <x v="2"/>
    <x v="0"/>
    <n v="88529281"/>
    <n v="355"/>
    <n v="66"/>
  </r>
  <r>
    <n v="4"/>
    <x v="3"/>
    <x v="3"/>
    <x v="3"/>
    <x v="3"/>
    <x v="3"/>
    <x v="3"/>
    <x v="0"/>
    <x v="3"/>
    <x v="1"/>
    <n v="29986576"/>
    <n v="250"/>
    <n v="36"/>
  </r>
  <r>
    <n v="5"/>
    <x v="4"/>
    <x v="4"/>
    <x v="4"/>
    <x v="4"/>
    <x v="4"/>
    <x v="4"/>
    <x v="0"/>
    <x v="4"/>
    <x v="2"/>
    <n v="45212176"/>
    <n v="295"/>
    <n v="66"/>
  </r>
  <r>
    <n v="6"/>
    <x v="5"/>
    <x v="5"/>
    <x v="5"/>
    <x v="5"/>
    <x v="5"/>
    <x v="5"/>
    <x v="0"/>
    <x v="5"/>
    <x v="3"/>
    <n v="17850625"/>
    <n v="310"/>
    <n v="90"/>
  </r>
  <r>
    <n v="7"/>
    <x v="6"/>
    <x v="6"/>
    <x v="6"/>
    <x v="3"/>
    <x v="6"/>
    <x v="6"/>
    <x v="0"/>
    <x v="6"/>
    <x v="0"/>
    <n v="22667121"/>
    <n v="270"/>
    <n v="48"/>
  </r>
  <r>
    <n v="8"/>
    <x v="7"/>
    <x v="7"/>
    <x v="7"/>
    <x v="6"/>
    <x v="7"/>
    <x v="7"/>
    <x v="0"/>
    <x v="1"/>
    <x v="0"/>
    <n v="12117361"/>
    <n v="305"/>
    <n v="90"/>
  </r>
  <r>
    <m/>
    <x v="8"/>
    <x v="8"/>
    <x v="8"/>
    <x v="7"/>
    <x v="8"/>
    <x v="7"/>
    <x v="1"/>
    <x v="7"/>
    <x v="4"/>
    <m/>
    <m/>
    <m/>
  </r>
</pivotCacheRecords>
</file>

<file path=xl/pivotCache/pivotCacheRecords2.xml><?xml version="1.0" encoding="utf-8"?>
<pivotCacheRecords xmlns="http://schemas.openxmlformats.org/spreadsheetml/2006/main" xmlns:r="http://schemas.openxmlformats.org/officeDocument/2006/relationships" count="8">
  <r>
    <n v="1"/>
    <n v="76"/>
    <n v="54"/>
    <n v="84"/>
    <n v="77"/>
    <n v="291"/>
    <n v="72.75"/>
    <n v="6"/>
    <n v="72.75"/>
    <n v="0.75"/>
    <n v="33362176"/>
    <n v="295"/>
    <n v="84"/>
  </r>
  <r>
    <n v="2"/>
    <n v="68"/>
    <n v="56"/>
    <n v="90"/>
    <n v="89"/>
    <n v="303"/>
    <n v="75.75"/>
    <n v="6"/>
    <n v="75.75"/>
    <n v="0.75"/>
    <n v="21381376"/>
    <n v="305"/>
    <n v="90"/>
  </r>
  <r>
    <n v="3"/>
    <n v="97"/>
    <n v="89"/>
    <n v="70"/>
    <n v="95"/>
    <n v="351"/>
    <n v="87.75"/>
    <n v="6"/>
    <n v="87.75"/>
    <n v="0.75"/>
    <n v="88529281"/>
    <n v="355"/>
    <n v="66"/>
  </r>
  <r>
    <n v="4"/>
    <n v="74"/>
    <n v="63"/>
    <n v="40"/>
    <n v="70"/>
    <n v="247"/>
    <n v="61.75"/>
    <n v="6"/>
    <n v="61.75"/>
    <n v="1.75"/>
    <n v="29986576"/>
    <n v="250"/>
    <n v="36"/>
  </r>
  <r>
    <n v="5"/>
    <n v="82"/>
    <n v="82"/>
    <n v="68"/>
    <n v="62"/>
    <n v="294"/>
    <n v="73.5"/>
    <n v="6"/>
    <n v="73.5"/>
    <n v="1.5"/>
    <n v="45212176"/>
    <n v="295"/>
    <n v="66"/>
  </r>
  <r>
    <n v="6"/>
    <n v="65"/>
    <n v="91"/>
    <n v="95"/>
    <n v="59"/>
    <n v="310"/>
    <n v="77.5"/>
    <n v="6"/>
    <n v="77.5"/>
    <n v="2.5"/>
    <n v="17850625"/>
    <n v="310"/>
    <n v="90"/>
  </r>
  <r>
    <n v="7"/>
    <n v="69"/>
    <n v="80"/>
    <n v="48"/>
    <n v="70"/>
    <n v="267"/>
    <n v="66.75"/>
    <n v="6"/>
    <n v="66.75"/>
    <n v="0.75"/>
    <n v="22667121"/>
    <n v="270"/>
    <n v="48"/>
  </r>
  <r>
    <n v="8"/>
    <n v="59"/>
    <n v="60"/>
    <n v="93"/>
    <n v="91"/>
    <s v=" MARK 1"/>
    <s v="(All)"/>
    <n v="6"/>
    <n v="75.75"/>
    <n v="0.75"/>
    <n v="12117361"/>
    <n v="305"/>
    <n v="90"/>
  </r>
</pivotCacheRecords>
</file>

<file path=xl/pivotCache/pivotCacheRecords3.xml><?xml version="1.0" encoding="utf-8"?>
<pivotCacheRecords xmlns="http://schemas.openxmlformats.org/spreadsheetml/2006/main" xmlns:r="http://schemas.openxmlformats.org/officeDocument/2006/relationships" count="10">
  <r>
    <x v="0"/>
    <x v="0"/>
    <x v="0"/>
    <x v="0"/>
    <x v="0"/>
    <x v="0"/>
    <x v="0"/>
    <x v="0"/>
    <x v="0"/>
    <x v="0"/>
    <x v="0"/>
    <x v="0"/>
    <x v="0"/>
  </r>
  <r>
    <x v="1"/>
    <x v="1"/>
    <x v="1"/>
    <x v="1"/>
    <x v="1"/>
    <x v="1"/>
    <x v="1"/>
    <x v="0"/>
    <x v="1"/>
    <x v="0"/>
    <x v="1"/>
    <x v="1"/>
    <x v="1"/>
  </r>
  <r>
    <x v="2"/>
    <x v="2"/>
    <x v="2"/>
    <x v="2"/>
    <x v="2"/>
    <x v="2"/>
    <x v="2"/>
    <x v="0"/>
    <x v="2"/>
    <x v="0"/>
    <x v="2"/>
    <x v="2"/>
    <x v="2"/>
  </r>
  <r>
    <x v="3"/>
    <x v="3"/>
    <x v="3"/>
    <x v="3"/>
    <x v="3"/>
    <x v="3"/>
    <x v="3"/>
    <x v="0"/>
    <x v="3"/>
    <x v="1"/>
    <x v="3"/>
    <x v="3"/>
    <x v="3"/>
  </r>
  <r>
    <x v="4"/>
    <x v="4"/>
    <x v="4"/>
    <x v="4"/>
    <x v="4"/>
    <x v="4"/>
    <x v="4"/>
    <x v="0"/>
    <x v="4"/>
    <x v="2"/>
    <x v="4"/>
    <x v="0"/>
    <x v="2"/>
  </r>
  <r>
    <x v="5"/>
    <x v="5"/>
    <x v="5"/>
    <x v="5"/>
    <x v="5"/>
    <x v="5"/>
    <x v="5"/>
    <x v="0"/>
    <x v="5"/>
    <x v="3"/>
    <x v="5"/>
    <x v="4"/>
    <x v="1"/>
  </r>
  <r>
    <x v="6"/>
    <x v="6"/>
    <x v="6"/>
    <x v="6"/>
    <x v="3"/>
    <x v="6"/>
    <x v="6"/>
    <x v="0"/>
    <x v="6"/>
    <x v="0"/>
    <x v="6"/>
    <x v="5"/>
    <x v="4"/>
  </r>
  <r>
    <x v="7"/>
    <x v="7"/>
    <x v="7"/>
    <x v="7"/>
    <x v="6"/>
    <x v="1"/>
    <x v="1"/>
    <x v="0"/>
    <x v="1"/>
    <x v="0"/>
    <x v="7"/>
    <x v="1"/>
    <x v="1"/>
  </r>
  <r>
    <x v="8"/>
    <x v="8"/>
    <x v="8"/>
    <x v="8"/>
    <x v="7"/>
    <x v="7"/>
    <x v="7"/>
    <x v="0"/>
    <x v="7"/>
    <x v="3"/>
    <x v="8"/>
    <x v="6"/>
    <x v="5"/>
  </r>
  <r>
    <x v="8"/>
    <x v="8"/>
    <x v="9"/>
    <x v="9"/>
    <x v="8"/>
    <x v="4"/>
    <x v="4"/>
    <x v="0"/>
    <x v="4"/>
    <x v="2"/>
    <x v="9"/>
    <x v="0"/>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5:B18" firstHeaderRow="1" firstDataRow="3" firstDataCol="1" rowPageCount="2" colPageCount="1"/>
  <pivotFields count="13">
    <pivotField showAll="0">
      <items count="12">
        <item x="0"/>
        <item x="1"/>
        <item x="2"/>
        <item x="3"/>
        <item x="4"/>
        <item x="5"/>
        <item x="6"/>
        <item x="7"/>
        <item m="1" x="9"/>
        <item m="1" x="10"/>
        <item x="8"/>
        <item t="default"/>
      </items>
    </pivotField>
    <pivotField axis="axisPage" multipleItemSelectionAllowed="1" showAll="0">
      <items count="12">
        <item x="7"/>
        <item x="5"/>
        <item m="1" x="10"/>
        <item x="1"/>
        <item x="6"/>
        <item x="3"/>
        <item x="0"/>
        <item x="4"/>
        <item m="1" x="9"/>
        <item x="2"/>
        <item x="8"/>
        <item t="default"/>
      </items>
    </pivotField>
    <pivotField axis="axisPage" showAll="0">
      <items count="11">
        <item x="8"/>
        <item x="0"/>
        <item x="1"/>
        <item x="7"/>
        <item x="3"/>
        <item x="6"/>
        <item x="4"/>
        <item x="9"/>
        <item x="2"/>
        <item x="5"/>
        <item t="default"/>
      </items>
    </pivotField>
    <pivotField showAll="0">
      <items count="11">
        <item h="1" x="3"/>
        <item h="1" x="6"/>
        <item h="1" x="8"/>
        <item x="4"/>
        <item h="1" x="2"/>
        <item h="1" x="9"/>
        <item h="1" x="0"/>
        <item h="1" x="1"/>
        <item h="1" x="7"/>
        <item h="1" x="5"/>
        <item t="default"/>
      </items>
    </pivotField>
    <pivotField showAll="0">
      <items count="10">
        <item x="8"/>
        <item x="5"/>
        <item h="1" x="7"/>
        <item h="1" x="4"/>
        <item h="1" x="3"/>
        <item h="1" x="0"/>
        <item h="1" x="1"/>
        <item h="1" x="6"/>
        <item h="1" x="2"/>
        <item t="default"/>
      </items>
    </pivotField>
    <pivotField axis="axisCol" showAll="0">
      <items count="9">
        <item x="7"/>
        <item x="3"/>
        <item x="6"/>
        <item x="0"/>
        <item x="4"/>
        <item x="1"/>
        <item x="5"/>
        <item x="2"/>
        <item t="default"/>
      </items>
    </pivotField>
    <pivotField axis="axisCol" showAll="0">
      <items count="9">
        <item x="7"/>
        <item x="3"/>
        <item x="6"/>
        <item x="0"/>
        <item x="4"/>
        <item x="1"/>
        <item x="5"/>
        <item x="2"/>
        <item t="default"/>
      </items>
    </pivotField>
    <pivotField showAll="0">
      <items count="2">
        <item x="0"/>
        <item t="default"/>
      </items>
    </pivotField>
    <pivotField axis="axisRow" showAll="0">
      <items count="9">
        <item x="7"/>
        <item x="3"/>
        <item x="6"/>
        <item x="0"/>
        <item x="4"/>
        <item x="1"/>
        <item x="5"/>
        <item x="2"/>
        <item t="default"/>
      </items>
    </pivotField>
    <pivotField axis="axisRow" showAll="0">
      <items count="5">
        <item x="0"/>
        <item h="1" x="2"/>
        <item h="1" x="1"/>
        <item h="1" x="3"/>
        <item t="default"/>
      </items>
    </pivotField>
    <pivotField showAll="0">
      <items count="11">
        <item x="7"/>
        <item x="5"/>
        <item x="8"/>
        <item x="1"/>
        <item x="6"/>
        <item x="3"/>
        <item x="0"/>
        <item x="4"/>
        <item x="9"/>
        <item x="2"/>
        <item t="default"/>
      </items>
    </pivotField>
    <pivotField showAll="0">
      <items count="8">
        <item x="6"/>
        <item x="3"/>
        <item x="5"/>
        <item x="0"/>
        <item x="1"/>
        <item x="4"/>
        <item x="2"/>
        <item t="default"/>
      </items>
    </pivotField>
    <pivotField dataField="1" showAll="0">
      <items count="8">
        <item x="3"/>
        <item x="4"/>
        <item x="5"/>
        <item x="2"/>
        <item x="6"/>
        <item x="0"/>
        <item x="1"/>
        <item t="default"/>
      </items>
    </pivotField>
  </pivotFields>
  <rowFields count="2">
    <field x="8"/>
    <field x="9"/>
  </rowFields>
  <rowItems count="1">
    <i t="grand">
      <x/>
    </i>
  </rowItems>
  <colFields count="2">
    <field x="5"/>
    <field x="6"/>
  </colFields>
  <colItems count="1">
    <i t="grand">
      <x/>
    </i>
  </colItems>
  <pageFields count="2">
    <pageField fld="1" hier="-1"/>
    <pageField fld="2" hier="-1"/>
  </pageFields>
  <dataFields count="1">
    <dataField name="Sum of FLOOR"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F31:DN52" firstHeaderRow="1" firstDataRow="5" firstDataCol="1" rowPageCount="4" colPageCount="1"/>
  <pivotFields count="14">
    <pivotField showAll="0"/>
    <pivotField axis="axisPage" showAll="0">
      <items count="10">
        <item x="7"/>
        <item x="5"/>
        <item x="1"/>
        <item x="6"/>
        <item x="3"/>
        <item x="0"/>
        <item x="4"/>
        <item x="2"/>
        <item x="8"/>
        <item t="default"/>
      </items>
    </pivotField>
    <pivotField axis="axisPage" showAll="0">
      <items count="10">
        <item x="0"/>
        <item x="1"/>
        <item x="7"/>
        <item x="3"/>
        <item x="6"/>
        <item x="4"/>
        <item x="2"/>
        <item x="5"/>
        <item x="8"/>
        <item t="default"/>
      </items>
    </pivotField>
    <pivotField axis="axisPage" showAll="0">
      <items count="10">
        <item x="3"/>
        <item x="6"/>
        <item x="4"/>
        <item x="2"/>
        <item x="0"/>
        <item x="1"/>
        <item x="7"/>
        <item x="5"/>
        <item x="8"/>
        <item t="default"/>
      </items>
    </pivotField>
    <pivotField axis="axisPage" showAll="0">
      <items count="9">
        <item x="5"/>
        <item x="4"/>
        <item x="3"/>
        <item x="0"/>
        <item x="1"/>
        <item x="6"/>
        <item x="2"/>
        <item x="7"/>
        <item t="default"/>
      </items>
    </pivotField>
    <pivotField axis="axisCol" showAll="0">
      <items count="10">
        <item x="3"/>
        <item x="6"/>
        <item x="0"/>
        <item x="4"/>
        <item x="1"/>
        <item x="5"/>
        <item x="2"/>
        <item x="7"/>
        <item x="8"/>
        <item t="default"/>
      </items>
    </pivotField>
    <pivotField axis="axisCol" showAll="0">
      <items count="9">
        <item x="3"/>
        <item x="6"/>
        <item x="0"/>
        <item x="4"/>
        <item x="1"/>
        <item x="5"/>
        <item x="2"/>
        <item x="7"/>
        <item t="default"/>
      </items>
    </pivotField>
    <pivotField axis="axisCol" showAll="0">
      <items count="3">
        <item x="0"/>
        <item x="1"/>
        <item t="default"/>
      </items>
    </pivotField>
    <pivotField axis="axisRow" showAll="0">
      <items count="9">
        <item x="3"/>
        <item x="6"/>
        <item x="0"/>
        <item x="4"/>
        <item x="1"/>
        <item x="5"/>
        <item x="2"/>
        <item x="7"/>
        <item t="default"/>
      </items>
    </pivotField>
    <pivotField axis="axisRow" showAll="0">
      <items count="6">
        <item x="0"/>
        <item x="2"/>
        <item x="1"/>
        <item x="3"/>
        <item x="4"/>
        <item t="default"/>
      </items>
    </pivotField>
    <pivotField dataField="1" showAll="0"/>
    <pivotField dataField="1" showAll="0"/>
    <pivotField dataField="1" showAll="0"/>
    <pivotField dataField="1" dragToRow="0" dragToCol="0" dragToPage="0" showAll="0" defaultSubtotal="0"/>
  </pivotFields>
  <rowFields count="2">
    <field x="8"/>
    <field x="9"/>
  </rowFields>
  <rowItems count="17">
    <i>
      <x/>
    </i>
    <i r="1">
      <x v="2"/>
    </i>
    <i>
      <x v="1"/>
    </i>
    <i r="1">
      <x/>
    </i>
    <i>
      <x v="2"/>
    </i>
    <i r="1">
      <x/>
    </i>
    <i>
      <x v="3"/>
    </i>
    <i r="1">
      <x v="1"/>
    </i>
    <i>
      <x v="4"/>
    </i>
    <i r="1">
      <x/>
    </i>
    <i>
      <x v="5"/>
    </i>
    <i r="1">
      <x v="3"/>
    </i>
    <i>
      <x v="6"/>
    </i>
    <i r="1">
      <x/>
    </i>
    <i>
      <x v="7"/>
    </i>
    <i r="1">
      <x v="4"/>
    </i>
    <i t="grand">
      <x/>
    </i>
  </rowItems>
  <colFields count="4">
    <field x="5"/>
    <field x="6"/>
    <field x="7"/>
    <field x="-2"/>
  </colFields>
  <colItems count="112">
    <i>
      <x/>
      <x/>
      <x/>
      <x/>
    </i>
    <i r="3" i="1">
      <x v="1"/>
    </i>
    <i r="3" i="2">
      <x v="2"/>
    </i>
    <i r="3" i="3">
      <x v="3"/>
    </i>
    <i t="default" r="1">
      <x/>
    </i>
    <i t="default" r="1" i="1">
      <x/>
    </i>
    <i t="default" r="1" i="2">
      <x/>
    </i>
    <i t="default" r="1" i="3">
      <x/>
    </i>
    <i t="default">
      <x/>
    </i>
    <i t="default" i="1">
      <x/>
    </i>
    <i t="default" i="2">
      <x/>
    </i>
    <i t="default" i="3">
      <x/>
    </i>
    <i>
      <x v="1"/>
      <x v="1"/>
      <x/>
      <x/>
    </i>
    <i r="3" i="1">
      <x v="1"/>
    </i>
    <i r="3" i="2">
      <x v="2"/>
    </i>
    <i r="3" i="3">
      <x v="3"/>
    </i>
    <i t="default" r="1">
      <x v="1"/>
    </i>
    <i t="default" r="1" i="1">
      <x v="1"/>
    </i>
    <i t="default" r="1" i="2">
      <x v="1"/>
    </i>
    <i t="default" r="1" i="3">
      <x v="1"/>
    </i>
    <i t="default">
      <x v="1"/>
    </i>
    <i t="default" i="1">
      <x v="1"/>
    </i>
    <i t="default" i="2">
      <x v="1"/>
    </i>
    <i t="default" i="3">
      <x v="1"/>
    </i>
    <i>
      <x v="2"/>
      <x v="2"/>
      <x/>
      <x/>
    </i>
    <i r="3" i="1">
      <x v="1"/>
    </i>
    <i r="3" i="2">
      <x v="2"/>
    </i>
    <i r="3" i="3">
      <x v="3"/>
    </i>
    <i t="default" r="1">
      <x v="2"/>
    </i>
    <i t="default" r="1" i="1">
      <x v="2"/>
    </i>
    <i t="default" r="1" i="2">
      <x v="2"/>
    </i>
    <i t="default" r="1" i="3">
      <x v="2"/>
    </i>
    <i t="default">
      <x v="2"/>
    </i>
    <i t="default" i="1">
      <x v="2"/>
    </i>
    <i t="default" i="2">
      <x v="2"/>
    </i>
    <i t="default" i="3">
      <x v="2"/>
    </i>
    <i>
      <x v="3"/>
      <x v="3"/>
      <x/>
      <x/>
    </i>
    <i r="3" i="1">
      <x v="1"/>
    </i>
    <i r="3" i="2">
      <x v="2"/>
    </i>
    <i r="3" i="3">
      <x v="3"/>
    </i>
    <i t="default" r="1">
      <x v="3"/>
    </i>
    <i t="default" r="1" i="1">
      <x v="3"/>
    </i>
    <i t="default" r="1" i="2">
      <x v="3"/>
    </i>
    <i t="default" r="1" i="3">
      <x v="3"/>
    </i>
    <i t="default">
      <x v="3"/>
    </i>
    <i t="default" i="1">
      <x v="3"/>
    </i>
    <i t="default" i="2">
      <x v="3"/>
    </i>
    <i t="default" i="3">
      <x v="3"/>
    </i>
    <i>
      <x v="4"/>
      <x v="4"/>
      <x/>
      <x/>
    </i>
    <i r="3" i="1">
      <x v="1"/>
    </i>
    <i r="3" i="2">
      <x v="2"/>
    </i>
    <i r="3" i="3">
      <x v="3"/>
    </i>
    <i t="default" r="1">
      <x v="4"/>
    </i>
    <i t="default" r="1" i="1">
      <x v="4"/>
    </i>
    <i t="default" r="1" i="2">
      <x v="4"/>
    </i>
    <i t="default" r="1" i="3">
      <x v="4"/>
    </i>
    <i t="default">
      <x v="4"/>
    </i>
    <i t="default" i="1">
      <x v="4"/>
    </i>
    <i t="default" i="2">
      <x v="4"/>
    </i>
    <i t="default" i="3">
      <x v="4"/>
    </i>
    <i>
      <x v="5"/>
      <x v="5"/>
      <x/>
      <x/>
    </i>
    <i r="3" i="1">
      <x v="1"/>
    </i>
    <i r="3" i="2">
      <x v="2"/>
    </i>
    <i r="3" i="3">
      <x v="3"/>
    </i>
    <i t="default" r="1">
      <x v="5"/>
    </i>
    <i t="default" r="1" i="1">
      <x v="5"/>
    </i>
    <i t="default" r="1" i="2">
      <x v="5"/>
    </i>
    <i t="default" r="1" i="3">
      <x v="5"/>
    </i>
    <i t="default">
      <x v="5"/>
    </i>
    <i t="default" i="1">
      <x v="5"/>
    </i>
    <i t="default" i="2">
      <x v="5"/>
    </i>
    <i t="default" i="3">
      <x v="5"/>
    </i>
    <i>
      <x v="6"/>
      <x v="6"/>
      <x/>
      <x/>
    </i>
    <i r="3" i="1">
      <x v="1"/>
    </i>
    <i r="3" i="2">
      <x v="2"/>
    </i>
    <i r="3" i="3">
      <x v="3"/>
    </i>
    <i t="default" r="1">
      <x v="6"/>
    </i>
    <i t="default" r="1" i="1">
      <x v="6"/>
    </i>
    <i t="default" r="1" i="2">
      <x v="6"/>
    </i>
    <i t="default" r="1" i="3">
      <x v="6"/>
    </i>
    <i t="default">
      <x v="6"/>
    </i>
    <i t="default" i="1">
      <x v="6"/>
    </i>
    <i t="default" i="2">
      <x v="6"/>
    </i>
    <i t="default" i="3">
      <x v="6"/>
    </i>
    <i>
      <x v="7"/>
      <x v="7"/>
      <x/>
      <x/>
    </i>
    <i r="3" i="1">
      <x v="1"/>
    </i>
    <i r="3" i="2">
      <x v="2"/>
    </i>
    <i r="3" i="3">
      <x v="3"/>
    </i>
    <i t="default" r="1">
      <x v="7"/>
    </i>
    <i t="default" r="1" i="1">
      <x v="7"/>
    </i>
    <i t="default" r="1" i="2">
      <x v="7"/>
    </i>
    <i t="default" r="1" i="3">
      <x v="7"/>
    </i>
    <i t="default">
      <x v="7"/>
    </i>
    <i t="default" i="1">
      <x v="7"/>
    </i>
    <i t="default" i="2">
      <x v="7"/>
    </i>
    <i t="default" i="3">
      <x v="7"/>
    </i>
    <i>
      <x v="8"/>
      <x v="7"/>
      <x v="1"/>
      <x/>
    </i>
    <i r="3" i="1">
      <x v="1"/>
    </i>
    <i r="3" i="2">
      <x v="2"/>
    </i>
    <i r="3" i="3">
      <x v="3"/>
    </i>
    <i t="default" r="1">
      <x v="7"/>
    </i>
    <i t="default" r="1" i="1">
      <x v="7"/>
    </i>
    <i t="default" r="1" i="2">
      <x v="7"/>
    </i>
    <i t="default" r="1" i="3">
      <x v="7"/>
    </i>
    <i t="default">
      <x v="8"/>
    </i>
    <i t="default" i="1">
      <x v="8"/>
    </i>
    <i t="default" i="2">
      <x v="8"/>
    </i>
    <i t="default" i="3">
      <x v="8"/>
    </i>
    <i t="grand">
      <x/>
    </i>
    <i t="grand" i="1">
      <x/>
    </i>
    <i t="grand" i="2">
      <x/>
    </i>
    <i t="grand" i="3">
      <x/>
    </i>
  </colItems>
  <pageFields count="4">
    <pageField fld="1" hier="-1"/>
    <pageField fld="2" hier="-1"/>
    <pageField fld="3" hier="-1"/>
    <pageField fld="4" hier="-1"/>
  </pageFields>
  <dataFields count="4">
    <dataField name="Count of POWER" fld="10" subtotal="count" baseField="0" baseItem="0"/>
    <dataField name="Count of CEILING" fld="11" subtotal="count" baseField="0" baseItem="0"/>
    <dataField name="Count of FLOOR" fld="12" subtotal="count" baseField="0" baseItem="0"/>
    <dataField name="Sum of Field1" fld="13" baseField="0" baseItem="0"/>
  </dataFields>
  <chartFormats count="15">
    <chartFormat chart="0" format="0" series="1">
      <pivotArea type="data" outline="0" fieldPosition="0">
        <references count="3">
          <reference field="5" count="1" selected="0">
            <x v="0"/>
          </reference>
          <reference field="6" count="1" selected="0">
            <x v="0"/>
          </reference>
          <reference field="7" count="1" selected="0">
            <x v="0"/>
          </reference>
        </references>
      </pivotArea>
    </chartFormat>
    <chartFormat chart="0" format="1" series="1">
      <pivotArea type="data" outline="0" fieldPosition="0">
        <references count="3">
          <reference field="5" count="1" selected="0">
            <x v="1"/>
          </reference>
          <reference field="6" count="1" selected="0">
            <x v="1"/>
          </reference>
          <reference field="7" count="1" selected="0">
            <x v="0"/>
          </reference>
        </references>
      </pivotArea>
    </chartFormat>
    <chartFormat chart="0" format="2" series="1">
      <pivotArea type="data" outline="0" fieldPosition="0">
        <references count="3">
          <reference field="5" count="1" selected="0">
            <x v="2"/>
          </reference>
          <reference field="6" count="1" selected="0">
            <x v="2"/>
          </reference>
          <reference field="7" count="1" selected="0">
            <x v="0"/>
          </reference>
        </references>
      </pivotArea>
    </chartFormat>
    <chartFormat chart="0" format="3" series="1">
      <pivotArea type="data" outline="0" fieldPosition="0">
        <references count="3">
          <reference field="5" count="1" selected="0">
            <x v="3"/>
          </reference>
          <reference field="6" count="1" selected="0">
            <x v="3"/>
          </reference>
          <reference field="7" count="1" selected="0">
            <x v="0"/>
          </reference>
        </references>
      </pivotArea>
    </chartFormat>
    <chartFormat chart="0" format="4" series="1">
      <pivotArea type="data" outline="0" fieldPosition="0">
        <references count="3">
          <reference field="5" count="1" selected="0">
            <x v="4"/>
          </reference>
          <reference field="6" count="1" selected="0">
            <x v="4"/>
          </reference>
          <reference field="7" count="1" selected="0">
            <x v="0"/>
          </reference>
        </references>
      </pivotArea>
    </chartFormat>
    <chartFormat chart="0" format="5" series="1">
      <pivotArea type="data" outline="0" fieldPosition="0">
        <references count="3">
          <reference field="5" count="1" selected="0">
            <x v="5"/>
          </reference>
          <reference field="6" count="1" selected="0">
            <x v="5"/>
          </reference>
          <reference field="7" count="1" selected="0">
            <x v="0"/>
          </reference>
        </references>
      </pivotArea>
    </chartFormat>
    <chartFormat chart="0" format="6" series="1">
      <pivotArea type="data" outline="0" fieldPosition="0">
        <references count="3">
          <reference field="5" count="1" selected="0">
            <x v="6"/>
          </reference>
          <reference field="6" count="1" selected="0">
            <x v="6"/>
          </reference>
          <reference field="7" count="1" selected="0">
            <x v="0"/>
          </reference>
        </references>
      </pivotArea>
    </chartFormat>
    <chartFormat chart="0" format="8" series="1">
      <pivotArea type="data" outline="0" fieldPosition="0">
        <references count="4">
          <reference field="4294967294" count="1" selected="0">
            <x v="0"/>
          </reference>
          <reference field="5" count="1" selected="0">
            <x v="8"/>
          </reference>
          <reference field="6" count="1" selected="0">
            <x v="7"/>
          </reference>
          <reference field="7" count="1" selected="0">
            <x v="1"/>
          </reference>
        </references>
      </pivotArea>
    </chartFormat>
    <chartFormat chart="0" format="9" series="1">
      <pivotArea type="data" outline="0" fieldPosition="0">
        <references count="4">
          <reference field="4294967294" count="1" selected="0">
            <x v="1"/>
          </reference>
          <reference field="5" count="1" selected="0">
            <x v="8"/>
          </reference>
          <reference field="6" count="1" selected="0">
            <x v="7"/>
          </reference>
          <reference field="7" count="1" selected="0">
            <x v="1"/>
          </reference>
        </references>
      </pivotArea>
    </chartFormat>
    <chartFormat chart="0" format="10" series="1">
      <pivotArea type="data" outline="0" fieldPosition="0">
        <references count="4">
          <reference field="4294967294" count="1" selected="0">
            <x v="2"/>
          </reference>
          <reference field="5" count="1" selected="0">
            <x v="8"/>
          </reference>
          <reference field="6" count="1" selected="0">
            <x v="7"/>
          </reference>
          <reference field="7" count="1" selected="0">
            <x v="1"/>
          </reference>
        </references>
      </pivotArea>
    </chartFormat>
    <chartFormat chart="0" format="11" series="1">
      <pivotArea type="data" outline="0" fieldPosition="0">
        <references count="4">
          <reference field="4294967294" count="1" selected="0">
            <x v="0"/>
          </reference>
          <reference field="5" count="1" selected="0">
            <x v="7"/>
          </reference>
          <reference field="6" count="1" selected="0">
            <x v="7"/>
          </reference>
          <reference field="7" count="1" selected="0">
            <x v="0"/>
          </reference>
        </references>
      </pivotArea>
    </chartFormat>
    <chartFormat chart="0" format="12" series="1">
      <pivotArea type="data" outline="0" fieldPosition="0">
        <references count="4">
          <reference field="4294967294" count="1" selected="0">
            <x v="1"/>
          </reference>
          <reference field="5" count="1" selected="0">
            <x v="7"/>
          </reference>
          <reference field="6" count="1" selected="0">
            <x v="7"/>
          </reference>
          <reference field="7" count="1" selected="0">
            <x v="0"/>
          </reference>
        </references>
      </pivotArea>
    </chartFormat>
    <chartFormat chart="0" format="13" series="1">
      <pivotArea type="data" outline="0" fieldPosition="0">
        <references count="4">
          <reference field="4294967294" count="1" selected="0">
            <x v="2"/>
          </reference>
          <reference field="5" count="1" selected="0">
            <x v="7"/>
          </reference>
          <reference field="6" count="1" selected="0">
            <x v="7"/>
          </reference>
          <reference field="7" count="1" selected="0">
            <x v="0"/>
          </reference>
        </references>
      </pivotArea>
    </chartFormat>
    <chartFormat chart="0" format="14" series="1">
      <pivotArea type="data" outline="0" fieldPosition="0">
        <references count="4">
          <reference field="4294967294" count="1" selected="0">
            <x v="3"/>
          </reference>
          <reference field="5" count="1" selected="0">
            <x v="7"/>
          </reference>
          <reference field="6" count="1" selected="0">
            <x v="7"/>
          </reference>
          <reference field="7" count="1" selected="0">
            <x v="0"/>
          </reference>
        </references>
      </pivotArea>
    </chartFormat>
    <chartFormat chart="0" format="15" series="1">
      <pivotArea type="data" outline="0" fieldPosition="0">
        <references count="4">
          <reference field="4294967294" count="1" selected="0">
            <x v="3"/>
          </reference>
          <reference field="5" count="1" selected="0">
            <x v="8"/>
          </reference>
          <reference field="6" count="1" selected="0">
            <x v="7"/>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1:C48" firstHeaderRow="1" firstDataRow="1" firstDataCol="0"/>
  <pivotFields count="13">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NO" sourceName="S.NO">
  <pivotTables>
    <pivotTable tabId="5" name="PivotTable1"/>
  </pivotTables>
  <data>
    <tabular pivotCacheId="1">
      <items count="11">
        <i x="0" s="1" nd="1"/>
        <i x="1" s="1" nd="1"/>
        <i x="2" s="1" nd="1"/>
        <i x="3" s="1" nd="1"/>
        <i x="4" s="1" nd="1"/>
        <i x="5" s="1" nd="1"/>
        <i x="6" s="1" nd="1"/>
        <i x="7" s="1" nd="1"/>
        <i x="9" s="1" nd="1"/>
        <i x="10" s="1" nd="1"/>
        <i x="8"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MODULUS" sourceName="MODULUS">
  <pivotTables>
    <pivotTable tabId="5" name="PivotTable1"/>
  </pivotTables>
  <data>
    <tabular pivotCacheId="1">
      <items count="4">
        <i x="0" s="1" nd="1"/>
        <i x="2" nd="1"/>
        <i x="1" nd="1"/>
        <i x="3"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POWER" sourceName="POWER">
  <pivotTables>
    <pivotTable tabId="5" name="PivotTable1"/>
  </pivotTables>
  <data>
    <tabular pivotCacheId="1">
      <items count="10">
        <i x="7" s="1" nd="1"/>
        <i x="5" s="1" nd="1"/>
        <i x="8" s="1" nd="1"/>
        <i x="1" s="1" nd="1"/>
        <i x="6" s="1" nd="1"/>
        <i x="3" s="1" nd="1"/>
        <i x="0" s="1" nd="1"/>
        <i x="4" s="1" nd="1"/>
        <i x="9" s="1" nd="1"/>
        <i x="2" s="1" nd="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CEILING" sourceName="CEILING">
  <pivotTables>
    <pivotTable tabId="5" name="PivotTable1"/>
  </pivotTables>
  <data>
    <tabular pivotCacheId="1">
      <items count="7">
        <i x="6" s="1" nd="1"/>
        <i x="3" s="1" nd="1"/>
        <i x="5" s="1" nd="1"/>
        <i x="0" s="1" nd="1"/>
        <i x="1" s="1" nd="1"/>
        <i x="4" s="1" nd="1"/>
        <i x="2" s="1" nd="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FLOOR" sourceName="FLOOR">
  <pivotTables>
    <pivotTable tabId="5" name="PivotTable1"/>
  </pivotTables>
  <data>
    <tabular pivotCacheId="1">
      <items count="7">
        <i x="3" s="1" nd="1"/>
        <i x="4" s="1" nd="1"/>
        <i x="5" s="1" nd="1"/>
        <i x="2" s="1" nd="1"/>
        <i x="6" s="1" nd="1"/>
        <i x="0" s="1" nd="1"/>
        <i x="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RK_1" sourceName=" MARK 1">
  <pivotTables>
    <pivotTable tabId="5" name="PivotTable1"/>
  </pivotTables>
  <data>
    <tabular pivotCacheId="1">
      <items count="11">
        <i x="7" s="1" nd="1"/>
        <i x="5" s="1" nd="1"/>
        <i x="10" s="1" nd="1"/>
        <i x="1" s="1" nd="1"/>
        <i x="6" s="1" nd="1"/>
        <i x="3" s="1" nd="1"/>
        <i x="0" s="1" nd="1"/>
        <i x="4" s="1" nd="1"/>
        <i x="9" s="1" nd="1"/>
        <i x="2" s="1" nd="1"/>
        <i x="8"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RK_2" sourceName="MARK 2">
  <pivotTables>
    <pivotTable tabId="5" name="PivotTable1"/>
  </pivotTables>
  <data>
    <tabular pivotCacheId="1">
      <items count="10">
        <i x="8" s="1" nd="1"/>
        <i x="0" s="1" nd="1"/>
        <i x="1" s="1" nd="1"/>
        <i x="7" s="1" nd="1"/>
        <i x="3" s="1" nd="1"/>
        <i x="6" s="1" nd="1"/>
        <i x="4" s="1" nd="1"/>
        <i x="9" s="1" nd="1"/>
        <i x="2" s="1" nd="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ARK_3" sourceName="MARK 3">
  <pivotTables>
    <pivotTable tabId="5" name="PivotTable1"/>
  </pivotTables>
  <data>
    <tabular pivotCacheId="1">
      <items count="10">
        <i x="3" nd="1"/>
        <i x="6" nd="1"/>
        <i x="8" nd="1"/>
        <i x="4" s="1" nd="1"/>
        <i x="2" nd="1"/>
        <i x="9" nd="1"/>
        <i x="0" nd="1"/>
        <i x="1" nd="1"/>
        <i x="7" nd="1"/>
        <i x="5"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MARK_4" sourceName="MARK 4">
  <pivotTables>
    <pivotTable tabId="5" name="PivotTable1"/>
  </pivotTables>
  <data>
    <tabular pivotCacheId="1">
      <items count="9">
        <i x="8" s="1" nd="1"/>
        <i x="5" s="1" nd="1"/>
        <i x="7" nd="1"/>
        <i x="4" nd="1"/>
        <i x="3" nd="1"/>
        <i x="0" nd="1"/>
        <i x="1" nd="1"/>
        <i x="6" nd="1"/>
        <i x="2"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UM" sourceName="SUM">
  <pivotTables>
    <pivotTable tabId="5" name="PivotTable1"/>
  </pivotTables>
  <data>
    <tabular pivotCacheId="1">
      <items count="8">
        <i x="7" s="1" nd="1"/>
        <i x="3" s="1" nd="1"/>
        <i x="6" s="1" nd="1"/>
        <i x="0" s="1" nd="1"/>
        <i x="4" s="1" nd="1"/>
        <i x="1" s="1" nd="1"/>
        <i x="5" s="1" nd="1"/>
        <i x="2"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AVERAGE" sourceName="AVERAGE">
  <pivotTables>
    <pivotTable tabId="5" name="PivotTable1"/>
  </pivotTables>
  <data>
    <tabular pivotCacheId="1">
      <items count="8">
        <i x="7" s="1" nd="1"/>
        <i x="3" s="1" nd="1"/>
        <i x="6" s="1" nd="1"/>
        <i x="0" s="1" nd="1"/>
        <i x="4" s="1" nd="1"/>
        <i x="1" s="1" nd="1"/>
        <i x="5" s="1" nd="1"/>
        <i x="2"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COUNT" sourceName="COUNT">
  <pivotTables>
    <pivotTable tabId="5" name="PivotTable1"/>
  </pivotTables>
  <data>
    <tabular pivotCacheId="1">
      <items count="1">
        <i x="0"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SUB_TOTAL" sourceName="SUB TOTAL">
  <pivotTables>
    <pivotTable tabId="5" name="PivotTable1"/>
  </pivotTables>
  <data>
    <tabular pivotCacheId="1">
      <items count="8">
        <i x="7" s="1" nd="1"/>
        <i x="3" s="1" nd="1"/>
        <i x="6" s="1" nd="1"/>
        <i x="0" s="1" nd="1"/>
        <i x="4" s="1" nd="1"/>
        <i x="1" s="1" nd="1"/>
        <i x="5" s="1" nd="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NO" cache="Slicer_S.NO" caption="S.NO" rowHeight="241300"/>
  <slicer name="MARKSSSSSSSSS" cache="Slicer_MARK_1" caption=" MARKSSSSSSSS" startItem="3" style="SlicerStyleLight4" rowHeight="241300"/>
  <slicer name="MARK 2" cache="Slicer_MARK_2" caption="MARK 2" style="SlicerStyleOther1" rowHeight="241300"/>
  <slicer name="MARK 3" cache="Slicer_MARK_3" caption="MARK 3" startItem="2" rowHeight="241300"/>
  <slicer name="MARK 4" cache="Slicer_MARK_4" caption="MARK 4" rowHeight="241300"/>
  <slicer name="SUM" cache="Slicer_SUM" caption="SUM" rowHeight="241300"/>
  <slicer name="AVERAGE" cache="Slicer_AVERAGE" caption="AVERAGE" rowHeight="241300"/>
  <slicer name="COUNT" cache="Slicer_COUNT" caption="COUNT" rowHeight="241300"/>
  <slicer name="SUB TOTAL" cache="Slicer_SUB_TOTAL" caption="SUB TOTAL" rowHeight="241300"/>
  <slicer name="MODULUS" cache="Slicer_MODULUS" caption="MODULUS" rowHeight="241300"/>
  <slicer name="POWER" cache="Slicer_POWER" caption="POWER" rowHeight="241300"/>
  <slicer name="CEILING" cache="Slicer_CEILING" caption="CEILING" rowHeight="241300"/>
  <slicer name="FLOOR" cache="Slicer_FLOOR" caption="FLOOR" rowHeight="241300"/>
</slicers>
</file>

<file path=xl/tables/table1.xml><?xml version="1.0" encoding="utf-8"?>
<table xmlns="http://schemas.openxmlformats.org/spreadsheetml/2006/main" id="1" name="Table1" displayName="Table1" ref="A2:M12" totalsRowShown="0" headerRowDxfId="48" dataDxfId="46" headerRowBorderDxfId="47" tableBorderDxfId="45" totalsRowBorderDxfId="44">
  <autoFilter ref="A2:M12"/>
  <sortState ref="A3:M12">
    <sortCondition ref="B3"/>
  </sortState>
  <tableColumns count="13">
    <tableColumn id="1" name="Column1" dataDxfId="43"/>
    <tableColumn id="2" name="Column2" dataDxfId="42"/>
    <tableColumn id="3" name="Column3" dataDxfId="41"/>
    <tableColumn id="4" name="Column4" dataDxfId="40"/>
    <tableColumn id="5" name="Column5" dataDxfId="39"/>
    <tableColumn id="6" name="Column6" dataDxfId="38"/>
    <tableColumn id="7" name="Column7" dataDxfId="37"/>
    <tableColumn id="8" name="Column8" dataDxfId="36"/>
    <tableColumn id="9" name="Column9" dataDxfId="35">
      <calculatedColumnFormula>SUM(D3:H3)</calculatedColumnFormula>
    </tableColumn>
    <tableColumn id="10" name="Column10" dataDxfId="34">
      <calculatedColumnFormula>AVERAGE(D3:I3)</calculatedColumnFormula>
    </tableColumn>
    <tableColumn id="11" name="Column11" dataDxfId="33">
      <calculatedColumnFormula>IF(AND(D3&gt;=35,E3&gt;=35,F3&gt;=35,G3&gt;=35,H3&gt;=35),"PASS","FAIL")</calculatedColumnFormula>
    </tableColumn>
    <tableColumn id="12" name="Column12" dataDxfId="32">
      <calculatedColumnFormula>IF(J3&gt;75,"A",IF(J3&gt;70,"B",IF(J3&gt;65,"C","D")))</calculatedColumnFormula>
    </tableColumn>
    <tableColumn id="13" name="Column13" dataDxfId="31">
      <calculatedColumnFormula>IF(J3&gt;75,"EXCELLENT",IF(J3&gt;70,"VERY GOOD",IF(J3&gt;65,"GOOD","POOR")))</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12"/>
  <sheetViews>
    <sheetView topLeftCell="A16" zoomScaleNormal="100" workbookViewId="0">
      <selection activeCell="G108" sqref="G108"/>
    </sheetView>
  </sheetViews>
  <sheetFormatPr defaultRowHeight="15" x14ac:dyDescent="0.25"/>
  <cols>
    <col min="1" max="1" width="11" customWidth="1"/>
    <col min="2" max="2" width="18" customWidth="1"/>
    <col min="3" max="3" width="15.42578125" customWidth="1"/>
    <col min="4" max="7" width="11" customWidth="1"/>
    <col min="8" max="8" width="15" customWidth="1"/>
    <col min="9" max="9" width="13.85546875" customWidth="1"/>
    <col min="10" max="12" width="12" customWidth="1"/>
    <col min="13" max="13" width="12.85546875" customWidth="1"/>
  </cols>
  <sheetData>
    <row r="1" spans="1:13" x14ac:dyDescent="0.25">
      <c r="A1" s="16" t="s">
        <v>0</v>
      </c>
      <c r="B1" s="16" t="s">
        <v>1</v>
      </c>
      <c r="C1" s="16" t="s">
        <v>2</v>
      </c>
      <c r="D1" s="16" t="s">
        <v>3</v>
      </c>
      <c r="E1" s="17" t="s">
        <v>4</v>
      </c>
      <c r="F1" s="16" t="s">
        <v>5</v>
      </c>
      <c r="G1" s="16" t="s">
        <v>7</v>
      </c>
      <c r="H1" s="16" t="s">
        <v>6</v>
      </c>
      <c r="I1" s="16" t="s">
        <v>8</v>
      </c>
      <c r="J1" s="16" t="s">
        <v>9</v>
      </c>
      <c r="K1" s="16" t="s">
        <v>10</v>
      </c>
      <c r="L1" s="16" t="s">
        <v>11</v>
      </c>
      <c r="M1" s="16" t="s">
        <v>12</v>
      </c>
    </row>
    <row r="2" spans="1:13" x14ac:dyDescent="0.25">
      <c r="A2" s="22" t="s">
        <v>62</v>
      </c>
      <c r="B2" s="23" t="s">
        <v>63</v>
      </c>
      <c r="C2" s="23" t="s">
        <v>64</v>
      </c>
      <c r="D2" s="23" t="s">
        <v>65</v>
      </c>
      <c r="E2" s="23" t="s">
        <v>66</v>
      </c>
      <c r="F2" s="23" t="s">
        <v>67</v>
      </c>
      <c r="G2" s="23" t="s">
        <v>68</v>
      </c>
      <c r="H2" s="23" t="s">
        <v>69</v>
      </c>
      <c r="I2" s="23" t="s">
        <v>70</v>
      </c>
      <c r="J2" s="23" t="s">
        <v>71</v>
      </c>
      <c r="K2" s="23" t="s">
        <v>72</v>
      </c>
      <c r="L2" s="23" t="s">
        <v>73</v>
      </c>
      <c r="M2" s="24" t="s">
        <v>74</v>
      </c>
    </row>
    <row r="3" spans="1:13" x14ac:dyDescent="0.25">
      <c r="A3" s="20">
        <v>8</v>
      </c>
      <c r="B3" s="16" t="s">
        <v>20</v>
      </c>
      <c r="C3" s="16">
        <v>743902</v>
      </c>
      <c r="D3" s="16">
        <v>76</v>
      </c>
      <c r="E3" s="16">
        <v>82</v>
      </c>
      <c r="F3" s="16">
        <v>71</v>
      </c>
      <c r="G3" s="16">
        <v>81</v>
      </c>
      <c r="H3" s="16">
        <v>68</v>
      </c>
      <c r="I3" s="16">
        <f t="shared" ref="I3:I12" si="0">SUM(D3:H3)</f>
        <v>378</v>
      </c>
      <c r="J3" s="16">
        <f t="shared" ref="J3:J12" si="1">AVERAGE(D3:I3)</f>
        <v>126</v>
      </c>
      <c r="K3" s="16" t="str">
        <f t="shared" ref="K3:K12" si="2">IF(AND(D3&gt;=35,E3&gt;=35,F3&gt;=35,G3&gt;=35,H3&gt;=35),"PASS","FAIL")</f>
        <v>PASS</v>
      </c>
      <c r="L3" s="16" t="str">
        <f t="shared" ref="L3:L12" si="3">IF(J3&gt;75,"A",IF(J3&gt;70,"B",IF(J3&gt;65,"C","D")))</f>
        <v>A</v>
      </c>
      <c r="M3" s="21" t="str">
        <f t="shared" ref="M3:M12" si="4">IF(J3&gt;75,"EXCELLENT",IF(J3&gt;70,"VERY GOOD",IF(J3&gt;65,"GOOD","POOR")))</f>
        <v>EXCELLENT</v>
      </c>
    </row>
    <row r="4" spans="1:13" x14ac:dyDescent="0.25">
      <c r="A4" s="20">
        <v>10</v>
      </c>
      <c r="B4" s="16" t="s">
        <v>21</v>
      </c>
      <c r="C4" s="16">
        <v>932640</v>
      </c>
      <c r="D4" s="16">
        <v>80</v>
      </c>
      <c r="E4" s="16">
        <v>80</v>
      </c>
      <c r="F4" s="16">
        <v>82</v>
      </c>
      <c r="G4" s="16">
        <v>79</v>
      </c>
      <c r="H4" s="16">
        <v>76</v>
      </c>
      <c r="I4" s="16">
        <f t="shared" si="0"/>
        <v>397</v>
      </c>
      <c r="J4" s="16">
        <f t="shared" si="1"/>
        <v>132.33333333333334</v>
      </c>
      <c r="K4" s="16" t="str">
        <f t="shared" si="2"/>
        <v>PASS</v>
      </c>
      <c r="L4" s="16" t="str">
        <f t="shared" si="3"/>
        <v>A</v>
      </c>
      <c r="M4" s="21" t="str">
        <f t="shared" si="4"/>
        <v>EXCELLENT</v>
      </c>
    </row>
    <row r="5" spans="1:13" x14ac:dyDescent="0.25">
      <c r="A5" s="20">
        <v>4</v>
      </c>
      <c r="B5" s="16" t="s">
        <v>16</v>
      </c>
      <c r="C5" s="16">
        <v>158352</v>
      </c>
      <c r="D5" s="16">
        <v>67</v>
      </c>
      <c r="E5" s="16">
        <v>76</v>
      </c>
      <c r="F5" s="16">
        <v>76</v>
      </c>
      <c r="G5" s="16">
        <v>65</v>
      </c>
      <c r="H5" s="16">
        <v>55</v>
      </c>
      <c r="I5" s="16">
        <f t="shared" si="0"/>
        <v>339</v>
      </c>
      <c r="J5" s="16">
        <f t="shared" si="1"/>
        <v>113</v>
      </c>
      <c r="K5" s="16" t="str">
        <f t="shared" si="2"/>
        <v>PASS</v>
      </c>
      <c r="L5" s="16" t="str">
        <f t="shared" si="3"/>
        <v>A</v>
      </c>
      <c r="M5" s="21" t="str">
        <f t="shared" si="4"/>
        <v>EXCELLENT</v>
      </c>
    </row>
    <row r="6" spans="1:13" x14ac:dyDescent="0.25">
      <c r="A6" s="20">
        <v>5</v>
      </c>
      <c r="B6" s="16" t="s">
        <v>17</v>
      </c>
      <c r="C6" s="16">
        <v>974236</v>
      </c>
      <c r="D6" s="16">
        <v>79</v>
      </c>
      <c r="E6" s="16">
        <v>74</v>
      </c>
      <c r="F6" s="16">
        <v>66</v>
      </c>
      <c r="G6" s="16">
        <v>59</v>
      </c>
      <c r="H6" s="16">
        <v>75</v>
      </c>
      <c r="I6" s="16">
        <f t="shared" si="0"/>
        <v>353</v>
      </c>
      <c r="J6" s="16">
        <f t="shared" si="1"/>
        <v>117.66666666666667</v>
      </c>
      <c r="K6" s="16" t="str">
        <f t="shared" si="2"/>
        <v>PASS</v>
      </c>
      <c r="L6" s="16" t="str">
        <f t="shared" si="3"/>
        <v>A</v>
      </c>
      <c r="M6" s="21" t="str">
        <f t="shared" si="4"/>
        <v>EXCELLENT</v>
      </c>
    </row>
    <row r="7" spans="1:13" x14ac:dyDescent="0.25">
      <c r="A7" s="20">
        <v>7</v>
      </c>
      <c r="B7" s="16" t="s">
        <v>19</v>
      </c>
      <c r="C7" s="16">
        <v>528459</v>
      </c>
      <c r="D7" s="16">
        <v>89</v>
      </c>
      <c r="E7" s="16">
        <v>70</v>
      </c>
      <c r="F7" s="16">
        <v>73</v>
      </c>
      <c r="G7" s="16">
        <v>73</v>
      </c>
      <c r="H7" s="16">
        <v>67</v>
      </c>
      <c r="I7" s="16">
        <f t="shared" si="0"/>
        <v>372</v>
      </c>
      <c r="J7" s="16">
        <f t="shared" si="1"/>
        <v>124</v>
      </c>
      <c r="K7" s="16" t="str">
        <f t="shared" si="2"/>
        <v>PASS</v>
      </c>
      <c r="L7" s="16" t="str">
        <f t="shared" si="3"/>
        <v>A</v>
      </c>
      <c r="M7" s="21" t="str">
        <f t="shared" si="4"/>
        <v>EXCELLENT</v>
      </c>
    </row>
    <row r="8" spans="1:13" x14ac:dyDescent="0.25">
      <c r="A8" s="20">
        <v>1</v>
      </c>
      <c r="B8" s="16" t="s">
        <v>13</v>
      </c>
      <c r="C8" s="16">
        <v>435678</v>
      </c>
      <c r="D8" s="16">
        <v>80</v>
      </c>
      <c r="E8" s="16">
        <v>87</v>
      </c>
      <c r="F8" s="16">
        <v>89</v>
      </c>
      <c r="G8" s="16">
        <v>78</v>
      </c>
      <c r="H8" s="16">
        <v>76</v>
      </c>
      <c r="I8" s="16">
        <f t="shared" si="0"/>
        <v>410</v>
      </c>
      <c r="J8" s="16">
        <f t="shared" si="1"/>
        <v>136.66666666666666</v>
      </c>
      <c r="K8" s="16" t="str">
        <f t="shared" si="2"/>
        <v>PASS</v>
      </c>
      <c r="L8" s="16" t="str">
        <f t="shared" si="3"/>
        <v>A</v>
      </c>
      <c r="M8" s="21" t="str">
        <f t="shared" si="4"/>
        <v>EXCELLENT</v>
      </c>
    </row>
    <row r="9" spans="1:13" x14ac:dyDescent="0.25">
      <c r="A9" s="20">
        <v>2</v>
      </c>
      <c r="B9" s="16" t="s">
        <v>14</v>
      </c>
      <c r="C9" s="16">
        <v>128764</v>
      </c>
      <c r="D9" s="16">
        <v>70</v>
      </c>
      <c r="E9" s="16">
        <v>66</v>
      </c>
      <c r="F9" s="16">
        <v>70</v>
      </c>
      <c r="G9" s="16">
        <v>76</v>
      </c>
      <c r="H9" s="16">
        <v>77</v>
      </c>
      <c r="I9" s="16">
        <f t="shared" si="0"/>
        <v>359</v>
      </c>
      <c r="J9" s="16">
        <f t="shared" si="1"/>
        <v>119.66666666666667</v>
      </c>
      <c r="K9" s="16" t="str">
        <f t="shared" si="2"/>
        <v>PASS</v>
      </c>
      <c r="L9" s="16" t="str">
        <f t="shared" si="3"/>
        <v>A</v>
      </c>
      <c r="M9" s="21" t="str">
        <f t="shared" si="4"/>
        <v>EXCELLENT</v>
      </c>
    </row>
    <row r="10" spans="1:13" x14ac:dyDescent="0.25">
      <c r="A10" s="20">
        <v>3</v>
      </c>
      <c r="B10" s="16" t="s">
        <v>15</v>
      </c>
      <c r="C10" s="16">
        <v>345987</v>
      </c>
      <c r="D10" s="16">
        <v>85</v>
      </c>
      <c r="E10" s="16">
        <v>67</v>
      </c>
      <c r="F10" s="16">
        <v>70</v>
      </c>
      <c r="G10" s="16">
        <v>74</v>
      </c>
      <c r="H10" s="16">
        <v>66</v>
      </c>
      <c r="I10" s="16">
        <f t="shared" si="0"/>
        <v>362</v>
      </c>
      <c r="J10" s="16">
        <f t="shared" si="1"/>
        <v>120.66666666666667</v>
      </c>
      <c r="K10" s="16" t="str">
        <f t="shared" si="2"/>
        <v>PASS</v>
      </c>
      <c r="L10" s="16" t="str">
        <f t="shared" si="3"/>
        <v>A</v>
      </c>
      <c r="M10" s="21" t="str">
        <f t="shared" si="4"/>
        <v>EXCELLENT</v>
      </c>
    </row>
    <row r="11" spans="1:13" x14ac:dyDescent="0.25">
      <c r="A11" s="20">
        <v>9</v>
      </c>
      <c r="B11" s="16" t="s">
        <v>22</v>
      </c>
      <c r="C11" s="16">
        <v>845062</v>
      </c>
      <c r="D11" s="16">
        <v>78</v>
      </c>
      <c r="E11" s="16">
        <v>79</v>
      </c>
      <c r="F11" s="16">
        <v>60</v>
      </c>
      <c r="G11" s="16">
        <v>73</v>
      </c>
      <c r="H11" s="16">
        <v>76</v>
      </c>
      <c r="I11" s="16">
        <f t="shared" si="0"/>
        <v>366</v>
      </c>
      <c r="J11" s="16">
        <f t="shared" si="1"/>
        <v>122</v>
      </c>
      <c r="K11" s="16" t="str">
        <f t="shared" si="2"/>
        <v>PASS</v>
      </c>
      <c r="L11" s="16" t="str">
        <f t="shared" si="3"/>
        <v>A</v>
      </c>
      <c r="M11" s="21" t="str">
        <f t="shared" si="4"/>
        <v>EXCELLENT</v>
      </c>
    </row>
    <row r="12" spans="1:13" x14ac:dyDescent="0.25">
      <c r="A12" s="25">
        <v>6</v>
      </c>
      <c r="B12" s="26" t="s">
        <v>18</v>
      </c>
      <c r="C12" s="26">
        <v>643974</v>
      </c>
      <c r="D12" s="26">
        <v>78</v>
      </c>
      <c r="E12" s="26">
        <v>71</v>
      </c>
      <c r="F12" s="26">
        <v>65</v>
      </c>
      <c r="G12" s="26">
        <v>60</v>
      </c>
      <c r="H12" s="26">
        <v>56</v>
      </c>
      <c r="I12" s="26">
        <f t="shared" si="0"/>
        <v>330</v>
      </c>
      <c r="J12" s="26">
        <f t="shared" si="1"/>
        <v>110</v>
      </c>
      <c r="K12" s="26" t="str">
        <f t="shared" si="2"/>
        <v>PASS</v>
      </c>
      <c r="L12" s="26" t="str">
        <f t="shared" si="3"/>
        <v>A</v>
      </c>
      <c r="M12" s="27" t="str">
        <f t="shared" si="4"/>
        <v>EXCELLENT</v>
      </c>
    </row>
  </sheetData>
  <pageMargins left="0.7" right="0.7" top="0.75" bottom="0.75" header="0.3" footer="0.3"/>
  <drawing r:id="rId1"/>
  <tableParts count="1">
    <tablePart r:id="rId2"/>
  </tableParts>
  <extLst>
    <ext xmlns:x14="http://schemas.microsoft.com/office/spreadsheetml/2009/9/main" uri="{05C60535-1F16-4fd2-B633-F4F36F0B64E0}">
      <x14:sparklineGroups xmlns:xm="http://schemas.microsoft.com/office/excel/2006/main">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CHART!A138</xm:f>
              <xm:sqref>G108</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8"/>
  <sheetViews>
    <sheetView workbookViewId="0">
      <selection sqref="A1:M11"/>
    </sheetView>
  </sheetViews>
  <sheetFormatPr defaultRowHeight="15" x14ac:dyDescent="0.25"/>
  <cols>
    <col min="1" max="1" width="13.5703125" customWidth="1"/>
    <col min="2" max="2" width="16.28515625" customWidth="1"/>
    <col min="3" max="3" width="8.85546875" customWidth="1"/>
    <col min="4" max="4" width="11.28515625" customWidth="1"/>
    <col min="5" max="5" width="8.85546875" customWidth="1"/>
    <col min="6" max="6" width="11.28515625" customWidth="1"/>
    <col min="7" max="7" width="8.85546875" customWidth="1"/>
    <col min="8" max="8" width="6" customWidth="1"/>
    <col min="9" max="9" width="8.85546875" customWidth="1"/>
    <col min="10" max="10" width="5.85546875" customWidth="1"/>
    <col min="11" max="11" width="8.85546875" customWidth="1"/>
    <col min="12" max="12" width="6" customWidth="1"/>
    <col min="13" max="13" width="8.85546875" customWidth="1"/>
    <col min="14" max="14" width="5.85546875" customWidth="1"/>
    <col min="15" max="15" width="8.85546875" customWidth="1"/>
    <col min="16" max="16" width="6" customWidth="1"/>
    <col min="17" max="17" width="8.85546875" customWidth="1"/>
    <col min="18" max="18" width="11.28515625" bestFit="1" customWidth="1"/>
  </cols>
  <sheetData>
    <row r="1" spans="1:13" x14ac:dyDescent="0.25">
      <c r="A1" t="s">
        <v>23</v>
      </c>
      <c r="B1" t="s">
        <v>24</v>
      </c>
      <c r="C1" t="s">
        <v>25</v>
      </c>
      <c r="D1" t="s">
        <v>26</v>
      </c>
      <c r="E1" t="s">
        <v>27</v>
      </c>
      <c r="F1" t="s">
        <v>28</v>
      </c>
      <c r="G1" t="s">
        <v>9</v>
      </c>
      <c r="H1" t="s">
        <v>29</v>
      </c>
      <c r="I1" t="s">
        <v>30</v>
      </c>
      <c r="J1" t="s">
        <v>31</v>
      </c>
      <c r="K1" t="s">
        <v>32</v>
      </c>
      <c r="L1" t="s">
        <v>33</v>
      </c>
      <c r="M1" t="s">
        <v>34</v>
      </c>
    </row>
    <row r="2" spans="1:13" x14ac:dyDescent="0.25">
      <c r="A2">
        <v>1</v>
      </c>
      <c r="B2">
        <v>76</v>
      </c>
      <c r="C2">
        <v>54</v>
      </c>
      <c r="D2">
        <v>84</v>
      </c>
      <c r="E2">
        <v>77</v>
      </c>
      <c r="F2">
        <v>291</v>
      </c>
      <c r="G2">
        <v>72.75</v>
      </c>
      <c r="H2">
        <v>6</v>
      </c>
      <c r="I2">
        <v>72.75</v>
      </c>
      <c r="J2">
        <v>0.75</v>
      </c>
      <c r="K2">
        <v>33362176</v>
      </c>
      <c r="L2">
        <v>295</v>
      </c>
      <c r="M2">
        <v>84</v>
      </c>
    </row>
    <row r="3" spans="1:13" x14ac:dyDescent="0.25">
      <c r="A3">
        <v>2</v>
      </c>
      <c r="B3">
        <v>68</v>
      </c>
      <c r="C3">
        <v>56</v>
      </c>
      <c r="D3">
        <v>90</v>
      </c>
      <c r="E3">
        <v>89</v>
      </c>
      <c r="F3">
        <v>303</v>
      </c>
      <c r="G3">
        <v>75.75</v>
      </c>
      <c r="H3">
        <v>6</v>
      </c>
      <c r="I3">
        <v>75.75</v>
      </c>
      <c r="J3">
        <v>0.75</v>
      </c>
      <c r="K3">
        <v>21381376</v>
      </c>
      <c r="L3">
        <v>305</v>
      </c>
      <c r="M3">
        <v>90</v>
      </c>
    </row>
    <row r="4" spans="1:13" x14ac:dyDescent="0.25">
      <c r="A4">
        <v>3</v>
      </c>
      <c r="B4">
        <v>97</v>
      </c>
      <c r="C4">
        <v>89</v>
      </c>
      <c r="D4">
        <v>70</v>
      </c>
      <c r="E4">
        <v>95</v>
      </c>
      <c r="F4">
        <v>351</v>
      </c>
      <c r="G4">
        <v>87.75</v>
      </c>
      <c r="H4">
        <v>6</v>
      </c>
      <c r="I4">
        <v>87.75</v>
      </c>
      <c r="J4">
        <v>0.75</v>
      </c>
      <c r="K4">
        <v>88529281</v>
      </c>
      <c r="L4">
        <v>355</v>
      </c>
      <c r="M4">
        <v>66</v>
      </c>
    </row>
    <row r="5" spans="1:13" x14ac:dyDescent="0.25">
      <c r="A5">
        <v>4</v>
      </c>
      <c r="B5">
        <v>74</v>
      </c>
      <c r="C5">
        <v>63</v>
      </c>
      <c r="D5">
        <v>40</v>
      </c>
      <c r="E5">
        <v>70</v>
      </c>
      <c r="F5">
        <v>247</v>
      </c>
      <c r="G5">
        <v>61.75</v>
      </c>
      <c r="H5">
        <v>6</v>
      </c>
      <c r="I5">
        <v>61.75</v>
      </c>
      <c r="J5">
        <v>1.75</v>
      </c>
      <c r="K5">
        <v>29986576</v>
      </c>
      <c r="L5">
        <v>250</v>
      </c>
      <c r="M5">
        <v>36</v>
      </c>
    </row>
    <row r="6" spans="1:13" x14ac:dyDescent="0.25">
      <c r="A6">
        <v>5</v>
      </c>
      <c r="B6">
        <v>82</v>
      </c>
      <c r="C6">
        <v>82</v>
      </c>
      <c r="D6">
        <v>68</v>
      </c>
      <c r="E6">
        <v>62</v>
      </c>
      <c r="F6">
        <v>294</v>
      </c>
      <c r="G6">
        <v>73.5</v>
      </c>
      <c r="H6">
        <v>6</v>
      </c>
      <c r="I6">
        <v>73.5</v>
      </c>
      <c r="J6">
        <v>1.5</v>
      </c>
      <c r="K6">
        <v>45212176</v>
      </c>
      <c r="L6">
        <v>295</v>
      </c>
      <c r="M6">
        <v>66</v>
      </c>
    </row>
    <row r="7" spans="1:13" x14ac:dyDescent="0.25">
      <c r="A7">
        <v>6</v>
      </c>
      <c r="B7">
        <v>65</v>
      </c>
      <c r="C7">
        <v>91</v>
      </c>
      <c r="D7">
        <v>95</v>
      </c>
      <c r="E7">
        <v>59</v>
      </c>
      <c r="F7">
        <v>310</v>
      </c>
      <c r="G7">
        <v>77.5</v>
      </c>
      <c r="H7">
        <v>6</v>
      </c>
      <c r="I7">
        <v>77.5</v>
      </c>
      <c r="J7">
        <v>2.5</v>
      </c>
      <c r="K7">
        <v>17850625</v>
      </c>
      <c r="L7">
        <v>310</v>
      </c>
      <c r="M7">
        <v>90</v>
      </c>
    </row>
    <row r="8" spans="1:13" x14ac:dyDescent="0.25">
      <c r="A8">
        <v>7</v>
      </c>
      <c r="B8">
        <v>69</v>
      </c>
      <c r="C8">
        <v>80</v>
      </c>
      <c r="D8">
        <v>48</v>
      </c>
      <c r="E8">
        <v>70</v>
      </c>
      <c r="F8">
        <v>267</v>
      </c>
      <c r="G8">
        <v>66.75</v>
      </c>
      <c r="H8">
        <v>6</v>
      </c>
      <c r="I8">
        <v>66.75</v>
      </c>
      <c r="J8">
        <v>0.75</v>
      </c>
      <c r="K8">
        <v>22667121</v>
      </c>
      <c r="L8">
        <v>270</v>
      </c>
      <c r="M8">
        <v>48</v>
      </c>
    </row>
    <row r="9" spans="1:13" x14ac:dyDescent="0.25">
      <c r="A9">
        <v>8</v>
      </c>
      <c r="B9">
        <v>59</v>
      </c>
      <c r="C9">
        <v>60</v>
      </c>
      <c r="D9">
        <v>93</v>
      </c>
      <c r="E9">
        <v>91</v>
      </c>
      <c r="F9">
        <v>303</v>
      </c>
      <c r="G9">
        <v>75.75</v>
      </c>
      <c r="H9">
        <v>6</v>
      </c>
      <c r="I9">
        <v>75.75</v>
      </c>
      <c r="J9">
        <v>0.75</v>
      </c>
      <c r="K9">
        <v>12117361</v>
      </c>
      <c r="L9">
        <v>305</v>
      </c>
      <c r="M9">
        <v>90</v>
      </c>
    </row>
    <row r="10" spans="1:13" x14ac:dyDescent="0.25">
      <c r="A10">
        <v>9</v>
      </c>
      <c r="B10">
        <v>67</v>
      </c>
      <c r="C10">
        <v>47</v>
      </c>
      <c r="D10">
        <v>64</v>
      </c>
      <c r="E10">
        <v>60</v>
      </c>
      <c r="F10">
        <v>238</v>
      </c>
      <c r="G10">
        <v>59.5</v>
      </c>
      <c r="H10">
        <v>6</v>
      </c>
      <c r="I10">
        <v>59.5</v>
      </c>
      <c r="J10">
        <v>2.5</v>
      </c>
      <c r="K10">
        <v>20151121</v>
      </c>
      <c r="L10">
        <v>240</v>
      </c>
      <c r="M10">
        <v>60</v>
      </c>
    </row>
    <row r="11" spans="1:13" x14ac:dyDescent="0.25">
      <c r="A11">
        <v>10</v>
      </c>
      <c r="B11">
        <v>75</v>
      </c>
      <c r="C11">
        <v>85</v>
      </c>
      <c r="D11">
        <v>72</v>
      </c>
      <c r="E11">
        <v>48</v>
      </c>
      <c r="F11">
        <v>294</v>
      </c>
      <c r="G11">
        <v>73.5</v>
      </c>
      <c r="H11">
        <v>6</v>
      </c>
      <c r="I11">
        <v>73.5</v>
      </c>
      <c r="J11">
        <v>1.5</v>
      </c>
      <c r="K11">
        <v>62742241</v>
      </c>
      <c r="L11">
        <v>295</v>
      </c>
      <c r="M11">
        <v>72</v>
      </c>
    </row>
    <row r="12" spans="1:13" x14ac:dyDescent="0.25">
      <c r="A12" s="40" t="s">
        <v>24</v>
      </c>
      <c r="B12" t="s">
        <v>77</v>
      </c>
    </row>
    <row r="13" spans="1:13" x14ac:dyDescent="0.25">
      <c r="A13" s="40" t="s">
        <v>25</v>
      </c>
      <c r="B13" t="s">
        <v>77</v>
      </c>
    </row>
    <row r="15" spans="1:13" x14ac:dyDescent="0.25">
      <c r="A15" s="40" t="s">
        <v>81</v>
      </c>
      <c r="B15" s="40" t="s">
        <v>78</v>
      </c>
    </row>
    <row r="16" spans="1:13" x14ac:dyDescent="0.25">
      <c r="B16" t="s">
        <v>79</v>
      </c>
    </row>
    <row r="17" spans="1:2" x14ac:dyDescent="0.25">
      <c r="A17" s="40" t="s">
        <v>80</v>
      </c>
    </row>
    <row r="18" spans="1:2" x14ac:dyDescent="0.25">
      <c r="A18" s="30" t="s">
        <v>79</v>
      </c>
      <c r="B18" s="42"/>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M30"/>
  <sheetViews>
    <sheetView workbookViewId="0">
      <selection activeCell="G18" sqref="G18"/>
    </sheetView>
  </sheetViews>
  <sheetFormatPr defaultRowHeight="15" x14ac:dyDescent="0.25"/>
  <cols>
    <col min="2" max="3" width="13.28515625" customWidth="1"/>
    <col min="4" max="4" width="19.28515625" customWidth="1"/>
    <col min="5" max="5" width="10.7109375" customWidth="1"/>
    <col min="7" max="7" width="11.140625" customWidth="1"/>
    <col min="8" max="8" width="10.7109375" customWidth="1"/>
    <col min="9" max="10" width="12.42578125" customWidth="1"/>
    <col min="11" max="11" width="10.42578125" customWidth="1"/>
    <col min="12" max="12" width="10.85546875" customWidth="1"/>
    <col min="13" max="13" width="11" customWidth="1"/>
  </cols>
  <sheetData>
    <row r="1" spans="1:13" x14ac:dyDescent="0.25">
      <c r="A1" s="44" t="s">
        <v>54</v>
      </c>
      <c r="B1" s="44"/>
      <c r="C1" s="44"/>
      <c r="D1" s="44"/>
      <c r="E1" s="44"/>
      <c r="F1" s="44"/>
      <c r="G1" s="44"/>
      <c r="H1" s="44"/>
      <c r="I1" s="44"/>
      <c r="J1" s="44"/>
      <c r="K1" s="44"/>
      <c r="L1" s="44"/>
      <c r="M1" s="44"/>
    </row>
    <row r="2" spans="1:13" x14ac:dyDescent="0.25">
      <c r="A2" s="45"/>
      <c r="B2" s="45"/>
      <c r="C2" s="45"/>
      <c r="D2" s="45"/>
      <c r="E2" s="45"/>
      <c r="F2" s="45"/>
      <c r="G2" s="45"/>
      <c r="H2" s="45"/>
      <c r="I2" s="45"/>
      <c r="J2" s="45"/>
      <c r="K2" s="45"/>
      <c r="L2" s="45"/>
      <c r="M2" s="45"/>
    </row>
    <row r="3" spans="1:13" x14ac:dyDescent="0.25">
      <c r="A3" s="5" t="s">
        <v>23</v>
      </c>
      <c r="B3" s="5" t="s">
        <v>24</v>
      </c>
      <c r="C3" s="5" t="s">
        <v>25</v>
      </c>
      <c r="D3" s="5" t="s">
        <v>26</v>
      </c>
      <c r="E3" s="5" t="s">
        <v>27</v>
      </c>
      <c r="F3" s="5" t="s">
        <v>28</v>
      </c>
      <c r="G3" s="5" t="s">
        <v>9</v>
      </c>
      <c r="H3" s="5" t="s">
        <v>29</v>
      </c>
      <c r="I3" s="5" t="s">
        <v>30</v>
      </c>
      <c r="J3" s="5" t="s">
        <v>31</v>
      </c>
      <c r="K3" s="5" t="s">
        <v>32</v>
      </c>
      <c r="L3" s="5" t="s">
        <v>33</v>
      </c>
      <c r="M3" s="5" t="s">
        <v>34</v>
      </c>
    </row>
    <row r="4" spans="1:13" x14ac:dyDescent="0.25">
      <c r="A4" s="6">
        <v>1</v>
      </c>
      <c r="B4" s="4">
        <v>76</v>
      </c>
      <c r="C4" s="4">
        <v>54</v>
      </c>
      <c r="D4" s="4">
        <v>84</v>
      </c>
      <c r="E4" s="4">
        <v>77</v>
      </c>
      <c r="F4" s="7">
        <f>SUM(B4:E4)</f>
        <v>291</v>
      </c>
      <c r="G4" s="8">
        <f>AVERAGE(B4:E4)</f>
        <v>72.75</v>
      </c>
      <c r="H4" s="9">
        <f>COUNT(B4:G4)</f>
        <v>6</v>
      </c>
      <c r="I4" s="10">
        <f>SUBTOTAL(1,B4:E4)</f>
        <v>72.75</v>
      </c>
      <c r="J4" s="11">
        <f>MOD(I4,3)</f>
        <v>0.75</v>
      </c>
      <c r="K4" s="12">
        <f>POWER(B4,4)</f>
        <v>33362176</v>
      </c>
      <c r="L4" s="3">
        <f>CEILING(F4,5)</f>
        <v>295</v>
      </c>
      <c r="M4" s="2">
        <f>FLOOR(D4,6)</f>
        <v>84</v>
      </c>
    </row>
    <row r="5" spans="1:13" x14ac:dyDescent="0.25">
      <c r="A5" s="6">
        <v>2</v>
      </c>
      <c r="B5" s="4">
        <v>68</v>
      </c>
      <c r="C5" s="4">
        <v>56</v>
      </c>
      <c r="D5" s="4">
        <v>90</v>
      </c>
      <c r="E5" s="4">
        <v>89</v>
      </c>
      <c r="F5" s="7">
        <f t="shared" ref="F5:F13" si="0">SUM(B5:E5)</f>
        <v>303</v>
      </c>
      <c r="G5" s="8">
        <f>AVERAGE(B5:E5)</f>
        <v>75.75</v>
      </c>
      <c r="H5" s="9">
        <f t="shared" ref="H5:H13" si="1">COUNT(B5:G5)</f>
        <v>6</v>
      </c>
      <c r="I5" s="10">
        <f t="shared" ref="I5:I13" si="2">SUBTOTAL(1,B5:E5)</f>
        <v>75.75</v>
      </c>
      <c r="J5" s="11">
        <f t="shared" ref="J5:J13" si="3">MOD(I5,3)</f>
        <v>0.75</v>
      </c>
      <c r="K5" s="12">
        <f t="shared" ref="K5:K13" si="4">POWER(B5,4)</f>
        <v>21381376</v>
      </c>
      <c r="L5" s="3">
        <f t="shared" ref="L5:L13" si="5">CEILING(F5,5)</f>
        <v>305</v>
      </c>
      <c r="M5" s="2">
        <f t="shared" ref="M5:M13" si="6">FLOOR(D5,6)</f>
        <v>90</v>
      </c>
    </row>
    <row r="6" spans="1:13" x14ac:dyDescent="0.25">
      <c r="A6" s="6">
        <v>3</v>
      </c>
      <c r="B6" s="4">
        <v>97</v>
      </c>
      <c r="C6" s="4">
        <v>89</v>
      </c>
      <c r="D6" s="4">
        <v>70</v>
      </c>
      <c r="E6" s="4">
        <v>95</v>
      </c>
      <c r="F6" s="7">
        <f t="shared" si="0"/>
        <v>351</v>
      </c>
      <c r="G6" s="8">
        <f t="shared" ref="G6:G13" si="7">AVERAGE(B6:E6)</f>
        <v>87.75</v>
      </c>
      <c r="H6" s="9">
        <f t="shared" si="1"/>
        <v>6</v>
      </c>
      <c r="I6" s="10">
        <f t="shared" si="2"/>
        <v>87.75</v>
      </c>
      <c r="J6" s="11">
        <f t="shared" si="3"/>
        <v>0.75</v>
      </c>
      <c r="K6" s="12">
        <f t="shared" si="4"/>
        <v>88529281</v>
      </c>
      <c r="L6" s="3">
        <f t="shared" si="5"/>
        <v>355</v>
      </c>
      <c r="M6" s="2">
        <f t="shared" si="6"/>
        <v>66</v>
      </c>
    </row>
    <row r="7" spans="1:13" x14ac:dyDescent="0.25">
      <c r="A7" s="6">
        <v>4</v>
      </c>
      <c r="B7" s="4">
        <v>74</v>
      </c>
      <c r="C7" s="4">
        <v>63</v>
      </c>
      <c r="D7" s="4">
        <v>40</v>
      </c>
      <c r="E7" s="4">
        <v>70</v>
      </c>
      <c r="F7" s="7">
        <f t="shared" si="0"/>
        <v>247</v>
      </c>
      <c r="G7" s="8">
        <f t="shared" si="7"/>
        <v>61.75</v>
      </c>
      <c r="H7" s="9">
        <f t="shared" si="1"/>
        <v>6</v>
      </c>
      <c r="I7" s="10">
        <f t="shared" si="2"/>
        <v>61.75</v>
      </c>
      <c r="J7" s="11">
        <f t="shared" si="3"/>
        <v>1.75</v>
      </c>
      <c r="K7" s="12">
        <f t="shared" si="4"/>
        <v>29986576</v>
      </c>
      <c r="L7" s="3">
        <f t="shared" si="5"/>
        <v>250</v>
      </c>
      <c r="M7" s="2">
        <f t="shared" si="6"/>
        <v>36</v>
      </c>
    </row>
    <row r="8" spans="1:13" x14ac:dyDescent="0.25">
      <c r="A8" s="6">
        <v>5</v>
      </c>
      <c r="B8" s="4">
        <v>82</v>
      </c>
      <c r="C8" s="4">
        <v>82</v>
      </c>
      <c r="D8" s="4">
        <v>68</v>
      </c>
      <c r="E8" s="4">
        <v>62</v>
      </c>
      <c r="F8" s="7">
        <f t="shared" si="0"/>
        <v>294</v>
      </c>
      <c r="G8" s="8">
        <f t="shared" si="7"/>
        <v>73.5</v>
      </c>
      <c r="H8" s="9">
        <f t="shared" si="1"/>
        <v>6</v>
      </c>
      <c r="I8" s="10">
        <f t="shared" si="2"/>
        <v>73.5</v>
      </c>
      <c r="J8" s="11">
        <f t="shared" si="3"/>
        <v>1.5</v>
      </c>
      <c r="K8" s="12">
        <f t="shared" si="4"/>
        <v>45212176</v>
      </c>
      <c r="L8" s="3">
        <f t="shared" si="5"/>
        <v>295</v>
      </c>
      <c r="M8" s="2">
        <f t="shared" si="6"/>
        <v>66</v>
      </c>
    </row>
    <row r="9" spans="1:13" x14ac:dyDescent="0.25">
      <c r="A9" s="6">
        <v>6</v>
      </c>
      <c r="B9" s="4">
        <v>65</v>
      </c>
      <c r="C9" s="4">
        <v>91</v>
      </c>
      <c r="D9" s="4">
        <v>95</v>
      </c>
      <c r="E9" s="4">
        <v>59</v>
      </c>
      <c r="F9" s="7">
        <f t="shared" si="0"/>
        <v>310</v>
      </c>
      <c r="G9" s="8">
        <f t="shared" si="7"/>
        <v>77.5</v>
      </c>
      <c r="H9" s="9">
        <f t="shared" si="1"/>
        <v>6</v>
      </c>
      <c r="I9" s="10">
        <f t="shared" si="2"/>
        <v>77.5</v>
      </c>
      <c r="J9" s="11">
        <f t="shared" si="3"/>
        <v>2.5</v>
      </c>
      <c r="K9" s="12">
        <f t="shared" si="4"/>
        <v>17850625</v>
      </c>
      <c r="L9" s="3">
        <f t="shared" si="5"/>
        <v>310</v>
      </c>
      <c r="M9" s="2">
        <f t="shared" si="6"/>
        <v>90</v>
      </c>
    </row>
    <row r="10" spans="1:13" x14ac:dyDescent="0.25">
      <c r="A10" s="6">
        <v>7</v>
      </c>
      <c r="B10" s="4">
        <v>69</v>
      </c>
      <c r="C10" s="4">
        <v>80</v>
      </c>
      <c r="D10" s="4">
        <v>48</v>
      </c>
      <c r="E10" s="4">
        <v>70</v>
      </c>
      <c r="F10" s="7">
        <f t="shared" si="0"/>
        <v>267</v>
      </c>
      <c r="G10" s="8">
        <f t="shared" si="7"/>
        <v>66.75</v>
      </c>
      <c r="H10" s="9">
        <f t="shared" si="1"/>
        <v>6</v>
      </c>
      <c r="I10" s="10">
        <f t="shared" si="2"/>
        <v>66.75</v>
      </c>
      <c r="J10" s="11">
        <f t="shared" si="3"/>
        <v>0.75</v>
      </c>
      <c r="K10" s="12">
        <f t="shared" si="4"/>
        <v>22667121</v>
      </c>
      <c r="L10" s="3">
        <f t="shared" si="5"/>
        <v>270</v>
      </c>
      <c r="M10" s="2">
        <f t="shared" si="6"/>
        <v>48</v>
      </c>
    </row>
    <row r="11" spans="1:13" x14ac:dyDescent="0.25">
      <c r="A11" s="6">
        <v>8</v>
      </c>
      <c r="B11" s="4">
        <v>59</v>
      </c>
      <c r="C11" s="4">
        <v>60</v>
      </c>
      <c r="D11" s="4">
        <v>93</v>
      </c>
      <c r="E11" s="4">
        <v>91</v>
      </c>
      <c r="F11" s="7">
        <f t="shared" si="0"/>
        <v>303</v>
      </c>
      <c r="G11" s="8">
        <f t="shared" si="7"/>
        <v>75.75</v>
      </c>
      <c r="H11" s="9">
        <f t="shared" si="1"/>
        <v>6</v>
      </c>
      <c r="I11" s="10">
        <f t="shared" si="2"/>
        <v>75.75</v>
      </c>
      <c r="J11" s="11">
        <f t="shared" si="3"/>
        <v>0.75</v>
      </c>
      <c r="K11" s="12">
        <f t="shared" si="4"/>
        <v>12117361</v>
      </c>
      <c r="L11" s="3">
        <f t="shared" si="5"/>
        <v>305</v>
      </c>
      <c r="M11" s="2">
        <f t="shared" si="6"/>
        <v>90</v>
      </c>
    </row>
    <row r="12" spans="1:13" x14ac:dyDescent="0.25">
      <c r="A12" s="6">
        <v>9</v>
      </c>
      <c r="B12" s="4">
        <v>67</v>
      </c>
      <c r="C12" s="4">
        <v>47</v>
      </c>
      <c r="D12" s="4">
        <v>64</v>
      </c>
      <c r="E12" s="4">
        <v>60</v>
      </c>
      <c r="F12" s="7">
        <f t="shared" si="0"/>
        <v>238</v>
      </c>
      <c r="G12" s="8">
        <f t="shared" si="7"/>
        <v>59.5</v>
      </c>
      <c r="H12" s="9">
        <f t="shared" si="1"/>
        <v>6</v>
      </c>
      <c r="I12" s="10">
        <f t="shared" si="2"/>
        <v>59.5</v>
      </c>
      <c r="J12" s="11">
        <f t="shared" si="3"/>
        <v>2.5</v>
      </c>
      <c r="K12" s="12">
        <f t="shared" si="4"/>
        <v>20151121</v>
      </c>
      <c r="L12" s="3">
        <f t="shared" si="5"/>
        <v>240</v>
      </c>
      <c r="M12" s="2">
        <f t="shared" si="6"/>
        <v>60</v>
      </c>
    </row>
    <row r="13" spans="1:13" x14ac:dyDescent="0.25">
      <c r="A13" s="6">
        <v>10</v>
      </c>
      <c r="B13" s="4">
        <v>89</v>
      </c>
      <c r="C13" s="4">
        <v>85</v>
      </c>
      <c r="D13" s="4">
        <v>72</v>
      </c>
      <c r="E13" s="4">
        <v>48</v>
      </c>
      <c r="F13" s="7">
        <f t="shared" si="0"/>
        <v>294</v>
      </c>
      <c r="G13" s="8">
        <f t="shared" si="7"/>
        <v>73.5</v>
      </c>
      <c r="H13" s="9">
        <f t="shared" si="1"/>
        <v>6</v>
      </c>
      <c r="I13" s="10">
        <f t="shared" si="2"/>
        <v>73.5</v>
      </c>
      <c r="J13" s="11">
        <f t="shared" si="3"/>
        <v>1.5</v>
      </c>
      <c r="K13" s="12">
        <f t="shared" si="4"/>
        <v>62742241</v>
      </c>
      <c r="L13" s="3">
        <f t="shared" si="5"/>
        <v>295</v>
      </c>
      <c r="M13" s="2">
        <f t="shared" si="6"/>
        <v>72</v>
      </c>
    </row>
    <row r="19" spans="1:5" x14ac:dyDescent="0.25">
      <c r="A19" s="43" t="s">
        <v>53</v>
      </c>
      <c r="B19" s="43"/>
      <c r="C19" s="43"/>
      <c r="D19" s="43"/>
      <c r="E19" s="43"/>
    </row>
    <row r="20" spans="1:5" x14ac:dyDescent="0.25">
      <c r="A20" s="3" t="s">
        <v>23</v>
      </c>
      <c r="B20" s="8" t="s">
        <v>35</v>
      </c>
      <c r="C20" s="8" t="s">
        <v>36</v>
      </c>
      <c r="D20" s="12" t="s">
        <v>52</v>
      </c>
      <c r="E20" s="1" t="s">
        <v>55</v>
      </c>
    </row>
    <row r="21" spans="1:5" x14ac:dyDescent="0.25">
      <c r="A21" s="3">
        <v>1</v>
      </c>
      <c r="B21" s="8" t="s">
        <v>13</v>
      </c>
      <c r="C21" s="8" t="s">
        <v>37</v>
      </c>
      <c r="D21" s="12" t="str">
        <f>CONCATENATE(B21," ",C21)</f>
        <v>SANTHOSH KUMAR</v>
      </c>
      <c r="E21" s="1">
        <f>LEN(D21)</f>
        <v>14</v>
      </c>
    </row>
    <row r="22" spans="1:5" x14ac:dyDescent="0.25">
      <c r="A22" s="3">
        <v>2</v>
      </c>
      <c r="B22" s="8" t="s">
        <v>38</v>
      </c>
      <c r="C22" s="8" t="s">
        <v>39</v>
      </c>
      <c r="D22" s="12" t="str">
        <f t="shared" ref="D22:D30" si="8">CONCATENATE(B22," ",C22)</f>
        <v>SARAVANA BHAVAN</v>
      </c>
      <c r="E22" s="1">
        <f t="shared" ref="E22:E30" si="9">LEN(D22)</f>
        <v>15</v>
      </c>
    </row>
    <row r="23" spans="1:5" x14ac:dyDescent="0.25">
      <c r="A23" s="3">
        <v>3</v>
      </c>
      <c r="B23" s="8" t="s">
        <v>40</v>
      </c>
      <c r="C23" s="8" t="s">
        <v>41</v>
      </c>
      <c r="D23" s="12" t="str">
        <f t="shared" si="8"/>
        <v>MANI MARAN</v>
      </c>
      <c r="E23" s="1">
        <f t="shared" si="9"/>
        <v>10</v>
      </c>
    </row>
    <row r="24" spans="1:5" x14ac:dyDescent="0.25">
      <c r="A24" s="3">
        <v>4</v>
      </c>
      <c r="B24" s="8" t="s">
        <v>42</v>
      </c>
      <c r="C24" s="8" t="s">
        <v>37</v>
      </c>
      <c r="D24" s="12" t="str">
        <f t="shared" si="8"/>
        <v>BALA KUMAR</v>
      </c>
      <c r="E24" s="1">
        <f t="shared" si="9"/>
        <v>10</v>
      </c>
    </row>
    <row r="25" spans="1:5" x14ac:dyDescent="0.25">
      <c r="A25" s="3">
        <v>5</v>
      </c>
      <c r="B25" s="8" t="s">
        <v>43</v>
      </c>
      <c r="C25" s="8" t="s">
        <v>44</v>
      </c>
      <c r="D25" s="12" t="str">
        <f t="shared" si="8"/>
        <v>VEL MURUGAN</v>
      </c>
      <c r="E25" s="1">
        <f t="shared" si="9"/>
        <v>11</v>
      </c>
    </row>
    <row r="26" spans="1:5" x14ac:dyDescent="0.25">
      <c r="A26" s="3">
        <v>6</v>
      </c>
      <c r="B26" s="8" t="s">
        <v>45</v>
      </c>
      <c r="C26" s="8" t="s">
        <v>46</v>
      </c>
      <c r="D26" s="12" t="str">
        <f t="shared" si="8"/>
        <v>NIKHEL KRISHAN</v>
      </c>
      <c r="E26" s="1">
        <f t="shared" si="9"/>
        <v>14</v>
      </c>
    </row>
    <row r="27" spans="1:5" x14ac:dyDescent="0.25">
      <c r="A27" s="3">
        <v>7</v>
      </c>
      <c r="B27" s="8" t="s">
        <v>19</v>
      </c>
      <c r="C27" s="8" t="s">
        <v>43</v>
      </c>
      <c r="D27" s="12" t="str">
        <f t="shared" si="8"/>
        <v>SAKTHI VEL</v>
      </c>
      <c r="E27" s="1">
        <f t="shared" si="9"/>
        <v>10</v>
      </c>
    </row>
    <row r="28" spans="1:5" x14ac:dyDescent="0.25">
      <c r="A28" s="3">
        <v>8</v>
      </c>
      <c r="B28" s="8" t="s">
        <v>47</v>
      </c>
      <c r="C28" s="8" t="s">
        <v>37</v>
      </c>
      <c r="D28" s="12" t="str">
        <f t="shared" si="8"/>
        <v>NADHA KUMAR</v>
      </c>
      <c r="E28" s="1">
        <f t="shared" si="9"/>
        <v>11</v>
      </c>
    </row>
    <row r="29" spans="1:5" x14ac:dyDescent="0.25">
      <c r="A29" s="3">
        <v>9</v>
      </c>
      <c r="B29" s="8" t="s">
        <v>48</v>
      </c>
      <c r="C29" s="8" t="s">
        <v>49</v>
      </c>
      <c r="D29" s="12" t="str">
        <f t="shared" si="8"/>
        <v>VINESH WARAN</v>
      </c>
      <c r="E29" s="1">
        <f t="shared" si="9"/>
        <v>12</v>
      </c>
    </row>
    <row r="30" spans="1:5" x14ac:dyDescent="0.25">
      <c r="A30" s="3">
        <v>10</v>
      </c>
      <c r="B30" s="8" t="s">
        <v>50</v>
      </c>
      <c r="C30" s="8" t="s">
        <v>51</v>
      </c>
      <c r="D30" s="12" t="str">
        <f t="shared" si="8"/>
        <v>KARUNA KARAN</v>
      </c>
      <c r="E30" s="1">
        <f t="shared" si="9"/>
        <v>12</v>
      </c>
    </row>
  </sheetData>
  <mergeCells count="2">
    <mergeCell ref="A19:E19"/>
    <mergeCell ref="A1:M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17"/>
  <sheetViews>
    <sheetView workbookViewId="0">
      <selection activeCell="B16" sqref="B16"/>
    </sheetView>
  </sheetViews>
  <sheetFormatPr defaultRowHeight="15" x14ac:dyDescent="0.25"/>
  <cols>
    <col min="1" max="1" width="16" customWidth="1"/>
    <col min="2" max="2" width="14.7109375" customWidth="1"/>
    <col min="3" max="3" width="13.85546875" customWidth="1"/>
    <col min="4" max="4" width="11.5703125" customWidth="1"/>
    <col min="8" max="8" width="15.42578125" customWidth="1"/>
    <col min="9" max="9" width="14" customWidth="1"/>
  </cols>
  <sheetData>
    <row r="1" spans="1:10" x14ac:dyDescent="0.25">
      <c r="A1" s="13"/>
      <c r="B1" s="14">
        <f ca="1">TODAY()</f>
        <v>45420</v>
      </c>
      <c r="C1">
        <f ca="1">DAY(TODAY())</f>
        <v>8</v>
      </c>
      <c r="D1">
        <f ca="1">MONTH(TODAY())</f>
        <v>5</v>
      </c>
      <c r="E1">
        <f ca="1">YEAR(TODAY())</f>
        <v>2024</v>
      </c>
      <c r="F1" s="15">
        <f>TIME(20,40,20)</f>
        <v>0.86134259259259249</v>
      </c>
      <c r="G1">
        <f ca="1">HOUR(NOW())</f>
        <v>12</v>
      </c>
      <c r="H1">
        <f ca="1">MINUTE(NOW())</f>
        <v>56</v>
      </c>
      <c r="I1">
        <f ca="1">SECOND(NOW())</f>
        <v>15</v>
      </c>
      <c r="J1">
        <f ca="1">DATEDIF(B1,B2,"Y")</f>
        <v>0</v>
      </c>
    </row>
    <row r="2" spans="1:10" x14ac:dyDescent="0.25">
      <c r="A2" s="13"/>
      <c r="B2" s="14">
        <f ca="1">TODAY()</f>
        <v>45420</v>
      </c>
      <c r="C2">
        <f ca="1">DAY(TODAY())</f>
        <v>8</v>
      </c>
      <c r="D2">
        <f ca="1">MONTH(TODAY())</f>
        <v>5</v>
      </c>
      <c r="E2">
        <f ca="1">YEAR(TODAY())</f>
        <v>2024</v>
      </c>
      <c r="F2" s="15">
        <f>TIME(10,35,50)</f>
        <v>0.44155092592592587</v>
      </c>
      <c r="G2">
        <f ca="1">HOUR(NOW())</f>
        <v>12</v>
      </c>
      <c r="H2">
        <f ca="1">MINUTE(NOW())</f>
        <v>56</v>
      </c>
      <c r="I2">
        <f ca="1">SECOND(NOW())</f>
        <v>15</v>
      </c>
      <c r="J2">
        <f ca="1">DATEDIF(B2,B3,"Y")</f>
        <v>0</v>
      </c>
    </row>
    <row r="3" spans="1:10" x14ac:dyDescent="0.25">
      <c r="B3" s="14">
        <f ca="1">TODAY()</f>
        <v>45420</v>
      </c>
    </row>
    <row r="6" spans="1:10" x14ac:dyDescent="0.25">
      <c r="C6" s="18"/>
    </row>
    <row r="7" spans="1:10" x14ac:dyDescent="0.25">
      <c r="A7" t="s">
        <v>23</v>
      </c>
      <c r="B7" t="s">
        <v>1</v>
      </c>
      <c r="C7" s="18" t="s">
        <v>58</v>
      </c>
      <c r="D7" t="s">
        <v>3</v>
      </c>
      <c r="E7" t="s">
        <v>4</v>
      </c>
      <c r="F7" t="s">
        <v>5</v>
      </c>
      <c r="G7" t="s">
        <v>7</v>
      </c>
      <c r="H7" t="s">
        <v>6</v>
      </c>
      <c r="I7" t="s">
        <v>8</v>
      </c>
    </row>
    <row r="8" spans="1:10" x14ac:dyDescent="0.25">
      <c r="A8">
        <v>1</v>
      </c>
      <c r="B8" t="s">
        <v>13</v>
      </c>
      <c r="C8" s="19">
        <v>423156</v>
      </c>
      <c r="D8">
        <v>80</v>
      </c>
      <c r="E8">
        <v>90</v>
      </c>
      <c r="F8">
        <v>87</v>
      </c>
      <c r="G8">
        <v>70</v>
      </c>
      <c r="H8">
        <v>78</v>
      </c>
      <c r="I8">
        <f>SUM(D8:H8)</f>
        <v>405</v>
      </c>
    </row>
    <row r="9" spans="1:10" x14ac:dyDescent="0.25">
      <c r="A9">
        <v>2</v>
      </c>
      <c r="B9" t="s">
        <v>14</v>
      </c>
      <c r="C9" s="19">
        <v>537712</v>
      </c>
      <c r="D9">
        <v>70</v>
      </c>
      <c r="E9">
        <v>87</v>
      </c>
      <c r="F9">
        <v>86</v>
      </c>
      <c r="G9">
        <v>68</v>
      </c>
      <c r="H9">
        <v>68</v>
      </c>
      <c r="I9">
        <f t="shared" ref="I9:I17" si="0">SUM(D9:H9)</f>
        <v>379</v>
      </c>
    </row>
    <row r="10" spans="1:10" x14ac:dyDescent="0.25">
      <c r="A10">
        <v>3</v>
      </c>
      <c r="B10" t="s">
        <v>15</v>
      </c>
      <c r="C10" s="19">
        <v>625826</v>
      </c>
      <c r="D10">
        <v>75</v>
      </c>
      <c r="E10">
        <v>87</v>
      </c>
      <c r="F10">
        <v>75</v>
      </c>
      <c r="G10">
        <v>59</v>
      </c>
      <c r="H10">
        <v>78</v>
      </c>
      <c r="I10">
        <f t="shared" si="0"/>
        <v>374</v>
      </c>
    </row>
    <row r="11" spans="1:10" x14ac:dyDescent="0.25">
      <c r="A11">
        <v>4</v>
      </c>
      <c r="B11" t="s">
        <v>56</v>
      </c>
      <c r="C11" s="19">
        <v>945285</v>
      </c>
      <c r="D11">
        <v>68</v>
      </c>
      <c r="E11">
        <v>78</v>
      </c>
      <c r="F11">
        <v>74</v>
      </c>
      <c r="G11">
        <v>40</v>
      </c>
      <c r="H11">
        <v>86</v>
      </c>
      <c r="I11">
        <f t="shared" si="0"/>
        <v>346</v>
      </c>
    </row>
    <row r="12" spans="1:10" x14ac:dyDescent="0.25">
      <c r="A12">
        <v>5</v>
      </c>
      <c r="B12" t="s">
        <v>17</v>
      </c>
      <c r="C12" s="19">
        <v>769210</v>
      </c>
      <c r="D12">
        <v>87</v>
      </c>
      <c r="E12">
        <v>69</v>
      </c>
      <c r="F12">
        <v>73</v>
      </c>
      <c r="G12">
        <v>53</v>
      </c>
      <c r="H12">
        <v>57</v>
      </c>
      <c r="I12">
        <f t="shared" si="0"/>
        <v>339</v>
      </c>
    </row>
    <row r="13" spans="1:10" x14ac:dyDescent="0.25">
      <c r="A13">
        <v>6</v>
      </c>
      <c r="B13" t="s">
        <v>18</v>
      </c>
      <c r="C13" s="19">
        <v>563963</v>
      </c>
      <c r="D13">
        <v>85</v>
      </c>
      <c r="E13">
        <v>59</v>
      </c>
      <c r="F13">
        <v>65</v>
      </c>
      <c r="G13">
        <v>83</v>
      </c>
      <c r="H13">
        <v>84</v>
      </c>
      <c r="I13">
        <f t="shared" si="0"/>
        <v>376</v>
      </c>
    </row>
    <row r="14" spans="1:10" x14ac:dyDescent="0.25">
      <c r="A14">
        <v>7</v>
      </c>
      <c r="B14" t="s">
        <v>19</v>
      </c>
      <c r="C14" s="19">
        <v>907315</v>
      </c>
      <c r="D14">
        <v>74</v>
      </c>
      <c r="E14">
        <v>70</v>
      </c>
      <c r="F14">
        <v>85</v>
      </c>
      <c r="G14">
        <v>51</v>
      </c>
      <c r="H14">
        <v>78</v>
      </c>
      <c r="I14">
        <f t="shared" si="0"/>
        <v>358</v>
      </c>
    </row>
    <row r="15" spans="1:10" x14ac:dyDescent="0.25">
      <c r="A15">
        <v>8</v>
      </c>
      <c r="B15" t="s">
        <v>20</v>
      </c>
      <c r="C15" s="19">
        <v>387654</v>
      </c>
      <c r="D15">
        <v>60</v>
      </c>
      <c r="E15">
        <v>80</v>
      </c>
      <c r="F15">
        <v>73</v>
      </c>
      <c r="G15">
        <v>69</v>
      </c>
      <c r="H15">
        <v>48</v>
      </c>
      <c r="I15">
        <f t="shared" si="0"/>
        <v>330</v>
      </c>
    </row>
    <row r="16" spans="1:10" x14ac:dyDescent="0.25">
      <c r="A16">
        <v>9</v>
      </c>
      <c r="B16" t="s">
        <v>57</v>
      </c>
      <c r="C16" s="19">
        <v>483025</v>
      </c>
      <c r="D16">
        <v>75</v>
      </c>
      <c r="E16">
        <v>68</v>
      </c>
      <c r="F16">
        <v>81</v>
      </c>
      <c r="G16">
        <v>78</v>
      </c>
      <c r="H16">
        <v>88</v>
      </c>
      <c r="I16">
        <f t="shared" si="0"/>
        <v>390</v>
      </c>
    </row>
    <row r="17" spans="1:9" x14ac:dyDescent="0.25">
      <c r="A17">
        <v>10</v>
      </c>
      <c r="B17" t="s">
        <v>21</v>
      </c>
      <c r="C17" s="19">
        <v>513789</v>
      </c>
      <c r="D17">
        <v>78</v>
      </c>
      <c r="E17">
        <v>88</v>
      </c>
      <c r="F17">
        <v>60</v>
      </c>
      <c r="G17">
        <v>59</v>
      </c>
      <c r="H17">
        <v>78</v>
      </c>
      <c r="I17">
        <f t="shared" si="0"/>
        <v>363</v>
      </c>
    </row>
  </sheetData>
  <conditionalFormatting sqref="A1">
    <cfRule type="cellIs" dxfId="30" priority="25" operator="greaterThan">
      <formula>85</formula>
    </cfRule>
    <cfRule type="cellIs" dxfId="29" priority="26" operator="equal">
      <formula>50</formula>
    </cfRule>
  </conditionalFormatting>
  <conditionalFormatting sqref="D8:H17">
    <cfRule type="iconSet" priority="19">
      <iconSet iconSet="3TrafficLights2">
        <cfvo type="percent" val="0"/>
        <cfvo type="percent" val="33"/>
        <cfvo type="percent" val="67"/>
      </iconSet>
    </cfRule>
    <cfRule type="colorScale" priority="20">
      <colorScale>
        <cfvo type="min"/>
        <cfvo type="percentile" val="50"/>
        <cfvo type="max"/>
        <color rgb="FFF8696B"/>
        <color rgb="FFFFEB84"/>
        <color rgb="FF63BE7B"/>
      </colorScale>
    </cfRule>
    <cfRule type="dataBar" priority="21">
      <dataBar>
        <cfvo type="min"/>
        <cfvo type="max"/>
        <color rgb="FF008AEF"/>
      </dataBar>
      <extLst>
        <ext xmlns:x14="http://schemas.microsoft.com/office/spreadsheetml/2009/9/main" uri="{B025F937-C7B1-47D3-B67F-A62EFF666E3E}">
          <x14:id>{5638F774-DA7E-4BFC-82B1-4A1CACE5563F}</x14:id>
        </ext>
      </extLst>
    </cfRule>
    <cfRule type="aboveAverage" dxfId="28" priority="22"/>
    <cfRule type="cellIs" dxfId="27" priority="23" operator="greaterThan">
      <formula>60</formula>
    </cfRule>
    <cfRule type="cellIs" dxfId="26" priority="24" operator="equal">
      <formula>50</formula>
    </cfRule>
  </conditionalFormatting>
  <conditionalFormatting sqref="B7:B17">
    <cfRule type="containsText" dxfId="25" priority="18" operator="containsText" text="NAME ">
      <formula>NOT(ISERROR(SEARCH("NAME ",B7)))</formula>
    </cfRule>
  </conditionalFormatting>
  <conditionalFormatting sqref="B11:B17">
    <cfRule type="timePeriod" dxfId="24" priority="17" timePeriod="yesterday">
      <formula>FLOOR(B11,1)=TODAY()-1</formula>
    </cfRule>
  </conditionalFormatting>
  <conditionalFormatting sqref="B14:B15">
    <cfRule type="cellIs" dxfId="23" priority="16" operator="equal">
      <formula>70</formula>
    </cfRule>
  </conditionalFormatting>
  <conditionalFormatting sqref="B8:B17">
    <cfRule type="containsText" dxfId="22" priority="10" operator="containsText" text="SANTHOSH">
      <formula>NOT(ISERROR(SEARCH("SANTHOSH",B8)))</formula>
    </cfRule>
    <cfRule type="top10" dxfId="21" priority="11" rank="10"/>
    <cfRule type="duplicateValues" dxfId="20" priority="15"/>
  </conditionalFormatting>
  <conditionalFormatting sqref="I8:I17">
    <cfRule type="colorScale" priority="12">
      <colorScale>
        <cfvo type="min"/>
        <cfvo type="percentile" val="50"/>
        <cfvo type="max"/>
        <color rgb="FFF8696B"/>
        <color rgb="FFFCFCFF"/>
        <color rgb="FF5A8AC6"/>
      </colorScale>
    </cfRule>
    <cfRule type="top10" dxfId="19" priority="14" percent="1" rank="75"/>
  </conditionalFormatting>
  <conditionalFormatting sqref="B15">
    <cfRule type="containsText" dxfId="18" priority="9" operator="containsText" text="ARJUN">
      <formula>NOT(ISERROR(SEARCH("ARJUN",B15)))</formula>
    </cfRule>
  </conditionalFormatting>
  <conditionalFormatting sqref="B11">
    <cfRule type="containsText" dxfId="17" priority="8" operator="containsText" text="MANIMARAN ">
      <formula>NOT(ISERROR(SEARCH("MANIMARAN ",B11)))</formula>
    </cfRule>
  </conditionalFormatting>
  <conditionalFormatting sqref="B17">
    <cfRule type="containsText" dxfId="16" priority="7" operator="containsText" text="BALA KUMAR">
      <formula>NOT(ISERROR(SEARCH("BALA KUMAR",B17)))</formula>
    </cfRule>
  </conditionalFormatting>
  <conditionalFormatting sqref="B8">
    <cfRule type="containsText" dxfId="15" priority="6" operator="containsText" text="SANTHOSH">
      <formula>NOT(ISERROR(SEARCH("SANTHOSH",B8)))</formula>
    </cfRule>
  </conditionalFormatting>
  <conditionalFormatting sqref="B12:B13">
    <cfRule type="containsText" dxfId="14" priority="5" operator="containsText" text="RAMANA">
      <formula>NOT(ISERROR(SEARCH("RAMANA",B12)))</formula>
    </cfRule>
  </conditionalFormatting>
  <conditionalFormatting sqref="B13">
    <cfRule type="containsText" dxfId="13" priority="4" operator="containsText" text="VISHAL">
      <formula>NOT(ISERROR(SEARCH("VISHAL",B13)))</formula>
    </cfRule>
  </conditionalFormatting>
  <conditionalFormatting sqref="B9:B10">
    <cfRule type="containsText" dxfId="12" priority="3" operator="containsText" text="SARAVANAN">
      <formula>NOT(ISERROR(SEARCH("SARAVANAN",B9)))</formula>
    </cfRule>
  </conditionalFormatting>
  <conditionalFormatting sqref="B14">
    <cfRule type="containsText" dxfId="11" priority="2" operator="containsText" text="SAKTHI">
      <formula>NOT(ISERROR(SEARCH("SAKTHI",B14)))</formula>
    </cfRule>
  </conditionalFormatting>
  <conditionalFormatting sqref="B16">
    <cfRule type="containsText" dxfId="10" priority="1" operator="containsText" text="VEL MURUGAN">
      <formula>NOT(ISERROR(SEARCH("VEL MURUGAN",B16)))</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638F774-DA7E-4BFC-82B1-4A1CACE5563F}">
            <x14:dataBar minLength="0" maxLength="100" border="1" negativeBarBorderColorSameAsPositive="0">
              <x14:cfvo type="autoMin"/>
              <x14:cfvo type="autoMax"/>
              <x14:borderColor rgb="FF008AEF"/>
              <x14:negativeFillColor rgb="FFFF0000"/>
              <x14:negativeBorderColor rgb="FFFF0000"/>
              <x14:axisColor rgb="FF000000"/>
            </x14:dataBar>
          </x14:cfRule>
          <xm:sqref>D8:H17</xm:sqref>
        </x14:conditionalFormatting>
        <x14:conditionalFormatting xmlns:xm="http://schemas.microsoft.com/office/excel/2006/main">
          <x14:cfRule type="iconSet" priority="13" id="{C4C68B4B-11FF-44AE-82C9-9B80464074A0}">
            <x14:iconSet iconSet="3Triangles">
              <x14:cfvo type="percent">
                <xm:f>0</xm:f>
              </x14:cfvo>
              <x14:cfvo type="percent">
                <xm:f>33</xm:f>
              </x14:cfvo>
              <x14:cfvo type="percent">
                <xm:f>67</xm:f>
              </x14:cfvo>
            </x14:iconSet>
          </x14:cfRule>
          <xm:sqref>I8:I17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N52"/>
  <sheetViews>
    <sheetView topLeftCell="A31" zoomScaleNormal="100" workbookViewId="0">
      <selection activeCell="H26" sqref="H26:L26"/>
    </sheetView>
  </sheetViews>
  <sheetFormatPr defaultRowHeight="15" x14ac:dyDescent="0.25"/>
  <cols>
    <col min="2" max="2" width="13" customWidth="1"/>
    <col min="3" max="3" width="11.28515625" customWidth="1"/>
    <col min="6" max="6" width="13.140625" customWidth="1"/>
    <col min="7" max="7" width="16.28515625" customWidth="1"/>
    <col min="8" max="8" width="16.140625" customWidth="1"/>
    <col min="9" max="9" width="15" customWidth="1"/>
    <col min="10" max="10" width="13.140625" customWidth="1"/>
    <col min="11" max="11" width="21" customWidth="1"/>
    <col min="12" max="12" width="21.42578125" customWidth="1"/>
    <col min="13" max="13" width="20.140625" customWidth="1"/>
    <col min="14" max="14" width="18.28515625" customWidth="1"/>
    <col min="15" max="15" width="19.42578125" customWidth="1"/>
    <col min="16" max="16" width="19.7109375" customWidth="1"/>
    <col min="17" max="17" width="18.5703125" customWidth="1"/>
    <col min="18" max="18" width="16.5703125" customWidth="1"/>
    <col min="19" max="19" width="15.85546875" customWidth="1"/>
    <col min="20" max="20" width="16.140625" customWidth="1"/>
    <col min="21" max="21" width="15" customWidth="1"/>
    <col min="22" max="22" width="13.140625" customWidth="1"/>
    <col min="23" max="23" width="21" customWidth="1"/>
    <col min="24" max="24" width="21.42578125" customWidth="1"/>
    <col min="25" max="25" width="20.140625" customWidth="1"/>
    <col min="26" max="26" width="18.28515625" customWidth="1"/>
    <col min="27" max="27" width="19.42578125" customWidth="1"/>
    <col min="28" max="28" width="19.7109375" customWidth="1"/>
    <col min="29" max="29" width="18.5703125" customWidth="1"/>
    <col min="30" max="30" width="16.5703125" customWidth="1"/>
    <col min="31" max="31" width="15.85546875" customWidth="1"/>
    <col min="32" max="32" width="16.140625" customWidth="1"/>
    <col min="33" max="33" width="15" customWidth="1"/>
    <col min="34" max="34" width="13.140625" customWidth="1"/>
    <col min="35" max="35" width="21" customWidth="1"/>
    <col min="36" max="36" width="21.42578125" customWidth="1"/>
    <col min="37" max="37" width="20.140625" bestFit="1" customWidth="1"/>
    <col min="38" max="38" width="18.28515625" customWidth="1"/>
    <col min="39" max="39" width="19.42578125" customWidth="1"/>
    <col min="40" max="40" width="19.7109375" customWidth="1"/>
    <col min="41" max="41" width="18.5703125" customWidth="1"/>
    <col min="42" max="42" width="16.5703125" customWidth="1"/>
    <col min="43" max="43" width="15.85546875" bestFit="1" customWidth="1"/>
    <col min="44" max="44" width="16.140625" bestFit="1" customWidth="1"/>
    <col min="45" max="45" width="15" customWidth="1"/>
    <col min="46" max="46" width="13.140625" customWidth="1"/>
    <col min="47" max="47" width="20" customWidth="1"/>
    <col min="48" max="48" width="20.28515625" bestFit="1" customWidth="1"/>
    <col min="49" max="49" width="19.140625" customWidth="1"/>
    <col min="50" max="50" width="17.28515625" customWidth="1"/>
    <col min="51" max="51" width="19.42578125" customWidth="1"/>
    <col min="52" max="52" width="19.7109375" customWidth="1"/>
    <col min="53" max="53" width="18.5703125" customWidth="1"/>
    <col min="54" max="54" width="16.5703125" customWidth="1"/>
    <col min="55" max="55" width="15.85546875" customWidth="1"/>
    <col min="56" max="56" width="16.140625" customWidth="1"/>
    <col min="57" max="57" width="15" customWidth="1"/>
    <col min="58" max="58" width="13.140625" customWidth="1"/>
    <col min="59" max="59" width="21" bestFit="1" customWidth="1"/>
    <col min="60" max="60" width="21.42578125" bestFit="1" customWidth="1"/>
    <col min="61" max="61" width="20.140625" bestFit="1" customWidth="1"/>
    <col min="62" max="62" width="18.28515625" bestFit="1" customWidth="1"/>
    <col min="63" max="63" width="19.42578125" bestFit="1" customWidth="1"/>
    <col min="64" max="64" width="19.7109375" customWidth="1"/>
    <col min="65" max="65" width="18.5703125" customWidth="1"/>
    <col min="66" max="66" width="16.5703125" customWidth="1"/>
    <col min="67" max="67" width="15.85546875" customWidth="1"/>
    <col min="68" max="68" width="16.140625" customWidth="1"/>
    <col min="69" max="69" width="15" customWidth="1"/>
    <col min="70" max="70" width="13.140625" customWidth="1"/>
    <col min="71" max="71" width="20" bestFit="1" customWidth="1"/>
    <col min="72" max="72" width="20.28515625" bestFit="1" customWidth="1"/>
    <col min="73" max="73" width="19.140625" customWidth="1"/>
    <col min="74" max="74" width="17.28515625" customWidth="1"/>
    <col min="75" max="75" width="19.42578125" customWidth="1"/>
    <col min="76" max="76" width="19.7109375" customWidth="1"/>
    <col min="77" max="77" width="18.5703125" customWidth="1"/>
    <col min="78" max="78" width="16.5703125" customWidth="1"/>
    <col min="79" max="79" width="15.85546875" customWidth="1"/>
    <col min="80" max="80" width="16.140625" customWidth="1"/>
    <col min="81" max="81" width="15" customWidth="1"/>
    <col min="82" max="82" width="13.140625" customWidth="1"/>
    <col min="83" max="83" width="21" bestFit="1" customWidth="1"/>
    <col min="84" max="84" width="21.42578125" bestFit="1" customWidth="1"/>
    <col min="85" max="85" width="20.140625" customWidth="1"/>
    <col min="86" max="86" width="18.28515625" customWidth="1"/>
    <col min="87" max="87" width="19.42578125" customWidth="1"/>
    <col min="88" max="88" width="19.7109375" customWidth="1"/>
    <col min="89" max="89" width="18.5703125" customWidth="1"/>
    <col min="90" max="90" width="16.5703125" customWidth="1"/>
    <col min="91" max="91" width="15.85546875" bestFit="1" customWidth="1"/>
    <col min="92" max="92" width="16.140625" bestFit="1" customWidth="1"/>
    <col min="93" max="93" width="15" bestFit="1" customWidth="1"/>
    <col min="94" max="94" width="13.140625" bestFit="1" customWidth="1"/>
    <col min="95" max="95" width="20.28515625" bestFit="1" customWidth="1"/>
    <col min="96" max="96" width="20.5703125" bestFit="1" customWidth="1"/>
    <col min="97" max="97" width="19.42578125" bestFit="1" customWidth="1"/>
    <col min="98" max="98" width="17.5703125" bestFit="1" customWidth="1"/>
    <col min="99" max="99" width="23.85546875" bestFit="1" customWidth="1"/>
    <col min="100" max="100" width="24.140625" bestFit="1" customWidth="1"/>
    <col min="101" max="101" width="23" bestFit="1" customWidth="1"/>
    <col min="102" max="102" width="21" bestFit="1" customWidth="1"/>
    <col min="103" max="103" width="15.85546875" bestFit="1" customWidth="1"/>
    <col min="104" max="104" width="16.140625" bestFit="1" customWidth="1"/>
    <col min="105" max="105" width="15" bestFit="1" customWidth="1"/>
    <col min="106" max="106" width="13.140625" bestFit="1" customWidth="1"/>
    <col min="107" max="107" width="20.28515625" bestFit="1" customWidth="1"/>
    <col min="108" max="108" width="20.5703125" bestFit="1" customWidth="1"/>
    <col min="109" max="109" width="19.42578125" bestFit="1" customWidth="1"/>
    <col min="110" max="110" width="17.5703125" bestFit="1" customWidth="1"/>
    <col min="111" max="111" width="23.42578125" bestFit="1" customWidth="1"/>
    <col min="112" max="112" width="23.7109375" bestFit="1" customWidth="1"/>
    <col min="113" max="113" width="22.5703125" bestFit="1" customWidth="1"/>
    <col min="114" max="114" width="20.5703125" bestFit="1" customWidth="1"/>
    <col min="115" max="115" width="20.85546875" bestFit="1" customWidth="1"/>
    <col min="116" max="116" width="21.140625" bestFit="1" customWidth="1"/>
    <col min="117" max="117" width="20" bestFit="1" customWidth="1"/>
    <col min="118" max="118" width="18.140625" bestFit="1" customWidth="1"/>
  </cols>
  <sheetData>
    <row r="1" spans="1:8" x14ac:dyDescent="0.25">
      <c r="A1" t="s">
        <v>59</v>
      </c>
      <c r="B1" t="s">
        <v>1</v>
      </c>
      <c r="C1" t="s">
        <v>3</v>
      </c>
      <c r="D1" t="s">
        <v>4</v>
      </c>
      <c r="E1" t="s">
        <v>5</v>
      </c>
      <c r="F1" t="s">
        <v>7</v>
      </c>
      <c r="G1" t="s">
        <v>6</v>
      </c>
      <c r="H1" t="s">
        <v>8</v>
      </c>
    </row>
    <row r="2" spans="1:8" x14ac:dyDescent="0.25">
      <c r="A2">
        <v>1</v>
      </c>
      <c r="B2" t="s">
        <v>13</v>
      </c>
      <c r="C2">
        <v>87</v>
      </c>
      <c r="D2">
        <v>88</v>
      </c>
      <c r="E2">
        <v>82</v>
      </c>
      <c r="F2">
        <v>75</v>
      </c>
      <c r="G2">
        <v>79</v>
      </c>
      <c r="H2">
        <f>SUM(C2:G2)</f>
        <v>411</v>
      </c>
    </row>
    <row r="3" spans="1:8" x14ac:dyDescent="0.25">
      <c r="A3">
        <v>2</v>
      </c>
      <c r="B3" t="s">
        <v>17</v>
      </c>
      <c r="C3">
        <v>85</v>
      </c>
      <c r="D3">
        <v>84</v>
      </c>
      <c r="E3">
        <v>87</v>
      </c>
      <c r="F3">
        <v>76</v>
      </c>
      <c r="G3">
        <v>78</v>
      </c>
      <c r="H3">
        <f t="shared" ref="H3:H7" si="0">SUM(C3:G3)</f>
        <v>410</v>
      </c>
    </row>
    <row r="4" spans="1:8" x14ac:dyDescent="0.25">
      <c r="A4">
        <v>3</v>
      </c>
      <c r="B4" t="s">
        <v>40</v>
      </c>
      <c r="C4">
        <v>74</v>
      </c>
      <c r="D4">
        <v>73</v>
      </c>
      <c r="E4">
        <v>73</v>
      </c>
      <c r="F4">
        <v>57</v>
      </c>
      <c r="G4">
        <v>58</v>
      </c>
      <c r="H4">
        <f t="shared" si="0"/>
        <v>335</v>
      </c>
    </row>
    <row r="5" spans="1:8" x14ac:dyDescent="0.25">
      <c r="A5">
        <v>4</v>
      </c>
      <c r="B5" t="s">
        <v>21</v>
      </c>
      <c r="C5">
        <v>68</v>
      </c>
      <c r="D5">
        <v>62</v>
      </c>
      <c r="E5">
        <v>82</v>
      </c>
      <c r="F5">
        <v>68</v>
      </c>
      <c r="G5">
        <v>69</v>
      </c>
      <c r="H5">
        <f t="shared" si="0"/>
        <v>349</v>
      </c>
    </row>
    <row r="6" spans="1:8" x14ac:dyDescent="0.25">
      <c r="A6">
        <v>5</v>
      </c>
      <c r="B6" t="s">
        <v>19</v>
      </c>
      <c r="C6">
        <v>70</v>
      </c>
      <c r="D6">
        <v>60</v>
      </c>
      <c r="E6">
        <v>65</v>
      </c>
      <c r="F6">
        <v>73</v>
      </c>
      <c r="G6">
        <v>75</v>
      </c>
      <c r="H6">
        <f t="shared" si="0"/>
        <v>343</v>
      </c>
    </row>
    <row r="7" spans="1:8" x14ac:dyDescent="0.25">
      <c r="A7">
        <v>6</v>
      </c>
      <c r="B7" t="s">
        <v>18</v>
      </c>
      <c r="C7">
        <v>75</v>
      </c>
      <c r="D7">
        <v>68</v>
      </c>
      <c r="E7">
        <v>60</v>
      </c>
      <c r="F7">
        <v>82</v>
      </c>
      <c r="G7">
        <v>70</v>
      </c>
      <c r="H7">
        <f t="shared" si="0"/>
        <v>355</v>
      </c>
    </row>
    <row r="10" spans="1:8" x14ac:dyDescent="0.25">
      <c r="B10" t="s">
        <v>60</v>
      </c>
      <c r="C10" t="s">
        <v>61</v>
      </c>
      <c r="D10" t="str">
        <f>REPLACE(B10,5,8,C10)</f>
        <v>MANIRAMESH</v>
      </c>
    </row>
    <row r="11" spans="1:8" x14ac:dyDescent="0.25">
      <c r="D11" t="str">
        <f>SUBSTITUTE(C10,"KUMAR","MAGESH")</f>
        <v>RAMESH</v>
      </c>
    </row>
    <row r="12" spans="1:8" x14ac:dyDescent="0.25">
      <c r="D12" t="str">
        <f>LEFT(B10,4)</f>
        <v>MANI</v>
      </c>
    </row>
    <row r="13" spans="1:8" x14ac:dyDescent="0.25">
      <c r="D13" t="str">
        <f>RIGHT(C10,4)</f>
        <v>MESH</v>
      </c>
    </row>
    <row r="14" spans="1:8" x14ac:dyDescent="0.25">
      <c r="D14" t="str">
        <f>MID(B10,4,9)</f>
        <v>I MARAN</v>
      </c>
    </row>
    <row r="26" spans="1:118" x14ac:dyDescent="0.25">
      <c r="F26" s="40" t="s">
        <v>24</v>
      </c>
      <c r="G26" t="s">
        <v>77</v>
      </c>
    </row>
    <row r="27" spans="1:118" x14ac:dyDescent="0.25">
      <c r="F27" s="40" t="s">
        <v>25</v>
      </c>
      <c r="G27" t="s">
        <v>77</v>
      </c>
    </row>
    <row r="28" spans="1:118" x14ac:dyDescent="0.25">
      <c r="F28" s="40" t="s">
        <v>26</v>
      </c>
      <c r="G28" t="s">
        <v>77</v>
      </c>
    </row>
    <row r="29" spans="1:118" x14ac:dyDescent="0.25">
      <c r="F29" s="40" t="s">
        <v>27</v>
      </c>
      <c r="G29" t="s">
        <v>77</v>
      </c>
    </row>
    <row r="31" spans="1:118" x14ac:dyDescent="0.25">
      <c r="A31" s="31"/>
      <c r="B31" s="32"/>
      <c r="C31" s="33"/>
      <c r="G31" s="40" t="s">
        <v>78</v>
      </c>
    </row>
    <row r="32" spans="1:118" x14ac:dyDescent="0.25">
      <c r="A32" s="34"/>
      <c r="B32" s="35"/>
      <c r="C32" s="36"/>
      <c r="G32">
        <v>247</v>
      </c>
      <c r="O32" t="s">
        <v>84</v>
      </c>
      <c r="P32" t="s">
        <v>85</v>
      </c>
      <c r="Q32" t="s">
        <v>115</v>
      </c>
      <c r="R32" t="s">
        <v>140</v>
      </c>
      <c r="S32">
        <v>267</v>
      </c>
      <c r="AA32" t="s">
        <v>86</v>
      </c>
      <c r="AB32" t="s">
        <v>87</v>
      </c>
      <c r="AC32" t="s">
        <v>116</v>
      </c>
      <c r="AD32" t="s">
        <v>141</v>
      </c>
      <c r="AE32">
        <v>291</v>
      </c>
      <c r="AM32" t="s">
        <v>88</v>
      </c>
      <c r="AN32" t="s">
        <v>89</v>
      </c>
      <c r="AO32" t="s">
        <v>117</v>
      </c>
      <c r="AP32" t="s">
        <v>142</v>
      </c>
      <c r="AQ32">
        <v>294</v>
      </c>
      <c r="AY32" t="s">
        <v>90</v>
      </c>
      <c r="AZ32" t="s">
        <v>91</v>
      </c>
      <c r="BA32" t="s">
        <v>118</v>
      </c>
      <c r="BB32" t="s">
        <v>143</v>
      </c>
      <c r="BC32">
        <v>303</v>
      </c>
      <c r="BK32" t="s">
        <v>92</v>
      </c>
      <c r="BL32" t="s">
        <v>93</v>
      </c>
      <c r="BM32" t="s">
        <v>119</v>
      </c>
      <c r="BN32" t="s">
        <v>144</v>
      </c>
      <c r="BO32">
        <v>310</v>
      </c>
      <c r="BW32" t="s">
        <v>94</v>
      </c>
      <c r="BX32" t="s">
        <v>95</v>
      </c>
      <c r="BY32" t="s">
        <v>120</v>
      </c>
      <c r="BZ32" t="s">
        <v>145</v>
      </c>
      <c r="CA32">
        <v>351</v>
      </c>
      <c r="CI32" t="s">
        <v>96</v>
      </c>
      <c r="CJ32" t="s">
        <v>97</v>
      </c>
      <c r="CK32" t="s">
        <v>121</v>
      </c>
      <c r="CL32" t="s">
        <v>146</v>
      </c>
      <c r="CM32" t="s">
        <v>24</v>
      </c>
      <c r="CU32" t="s">
        <v>131</v>
      </c>
      <c r="CV32" t="s">
        <v>132</v>
      </c>
      <c r="CW32" t="s">
        <v>133</v>
      </c>
      <c r="CX32" t="s">
        <v>147</v>
      </c>
      <c r="CY32" t="s">
        <v>25</v>
      </c>
      <c r="DG32" t="s">
        <v>134</v>
      </c>
      <c r="DH32" t="s">
        <v>135</v>
      </c>
      <c r="DI32" t="s">
        <v>136</v>
      </c>
      <c r="DJ32" t="s">
        <v>148</v>
      </c>
      <c r="DK32" t="s">
        <v>98</v>
      </c>
      <c r="DL32" t="s">
        <v>99</v>
      </c>
      <c r="DM32" t="s">
        <v>122</v>
      </c>
      <c r="DN32" t="s">
        <v>149</v>
      </c>
    </row>
    <row r="33" spans="1:118" x14ac:dyDescent="0.25">
      <c r="A33" s="34"/>
      <c r="B33" s="35"/>
      <c r="C33" s="36"/>
      <c r="G33">
        <v>61.75</v>
      </c>
      <c r="K33" t="s">
        <v>100</v>
      </c>
      <c r="L33" t="s">
        <v>101</v>
      </c>
      <c r="M33" t="s">
        <v>123</v>
      </c>
      <c r="N33" t="s">
        <v>150</v>
      </c>
      <c r="S33">
        <v>66.75</v>
      </c>
      <c r="W33" t="s">
        <v>102</v>
      </c>
      <c r="X33" t="s">
        <v>103</v>
      </c>
      <c r="Y33" t="s">
        <v>124</v>
      </c>
      <c r="Z33" t="s">
        <v>151</v>
      </c>
      <c r="AE33">
        <v>72.75</v>
      </c>
      <c r="AI33" t="s">
        <v>104</v>
      </c>
      <c r="AJ33" t="s">
        <v>105</v>
      </c>
      <c r="AK33" t="s">
        <v>125</v>
      </c>
      <c r="AL33" t="s">
        <v>152</v>
      </c>
      <c r="AQ33">
        <v>73.5</v>
      </c>
      <c r="AU33" t="s">
        <v>106</v>
      </c>
      <c r="AV33" t="s">
        <v>107</v>
      </c>
      <c r="AW33" t="s">
        <v>126</v>
      </c>
      <c r="AX33" t="s">
        <v>153</v>
      </c>
      <c r="BC33">
        <v>75.75</v>
      </c>
      <c r="BG33" t="s">
        <v>108</v>
      </c>
      <c r="BH33" t="s">
        <v>109</v>
      </c>
      <c r="BI33" t="s">
        <v>127</v>
      </c>
      <c r="BJ33" t="s">
        <v>154</v>
      </c>
      <c r="BO33">
        <v>77.5</v>
      </c>
      <c r="BS33" t="s">
        <v>110</v>
      </c>
      <c r="BT33" t="s">
        <v>111</v>
      </c>
      <c r="BU33" t="s">
        <v>128</v>
      </c>
      <c r="BV33" t="s">
        <v>155</v>
      </c>
      <c r="CA33">
        <v>87.75</v>
      </c>
      <c r="CE33" t="s">
        <v>112</v>
      </c>
      <c r="CF33" t="s">
        <v>113</v>
      </c>
      <c r="CG33" t="s">
        <v>129</v>
      </c>
      <c r="CH33" t="s">
        <v>156</v>
      </c>
      <c r="CM33" t="s">
        <v>77</v>
      </c>
      <c r="CQ33" t="s">
        <v>137</v>
      </c>
      <c r="CR33" t="s">
        <v>138</v>
      </c>
      <c r="CS33" t="s">
        <v>139</v>
      </c>
      <c r="CT33" t="s">
        <v>157</v>
      </c>
      <c r="CY33" t="s">
        <v>77</v>
      </c>
      <c r="DC33" t="s">
        <v>137</v>
      </c>
      <c r="DD33" t="s">
        <v>138</v>
      </c>
      <c r="DE33" t="s">
        <v>139</v>
      </c>
      <c r="DF33" t="s">
        <v>157</v>
      </c>
    </row>
    <row r="34" spans="1:118" x14ac:dyDescent="0.25">
      <c r="A34" s="34"/>
      <c r="B34" s="35"/>
      <c r="C34" s="36"/>
      <c r="G34">
        <v>6</v>
      </c>
      <c r="S34">
        <v>6</v>
      </c>
      <c r="AE34">
        <v>6</v>
      </c>
      <c r="AQ34">
        <v>6</v>
      </c>
      <c r="BC34">
        <v>6</v>
      </c>
      <c r="BO34">
        <v>6</v>
      </c>
      <c r="CA34">
        <v>6</v>
      </c>
      <c r="CM34">
        <v>6</v>
      </c>
      <c r="CY34" t="s">
        <v>82</v>
      </c>
    </row>
    <row r="35" spans="1:118" x14ac:dyDescent="0.25">
      <c r="A35" s="34"/>
      <c r="B35" s="35"/>
      <c r="C35" s="36"/>
      <c r="F35" s="40" t="s">
        <v>80</v>
      </c>
      <c r="G35" t="s">
        <v>83</v>
      </c>
      <c r="H35" t="s">
        <v>114</v>
      </c>
      <c r="I35" t="s">
        <v>130</v>
      </c>
      <c r="J35" t="s">
        <v>158</v>
      </c>
      <c r="S35" t="s">
        <v>83</v>
      </c>
      <c r="T35" t="s">
        <v>114</v>
      </c>
      <c r="U35" t="s">
        <v>130</v>
      </c>
      <c r="V35" t="s">
        <v>158</v>
      </c>
      <c r="AE35" t="s">
        <v>83</v>
      </c>
      <c r="AF35" t="s">
        <v>114</v>
      </c>
      <c r="AG35" t="s">
        <v>130</v>
      </c>
      <c r="AH35" t="s">
        <v>158</v>
      </c>
      <c r="AQ35" t="s">
        <v>83</v>
      </c>
      <c r="AR35" t="s">
        <v>114</v>
      </c>
      <c r="AS35" t="s">
        <v>130</v>
      </c>
      <c r="AT35" t="s">
        <v>158</v>
      </c>
      <c r="BC35" t="s">
        <v>83</v>
      </c>
      <c r="BD35" t="s">
        <v>114</v>
      </c>
      <c r="BE35" t="s">
        <v>130</v>
      </c>
      <c r="BF35" t="s">
        <v>158</v>
      </c>
      <c r="BO35" t="s">
        <v>83</v>
      </c>
      <c r="BP35" t="s">
        <v>114</v>
      </c>
      <c r="BQ35" t="s">
        <v>130</v>
      </c>
      <c r="BR35" t="s">
        <v>158</v>
      </c>
      <c r="CA35" t="s">
        <v>83</v>
      </c>
      <c r="CB35" t="s">
        <v>114</v>
      </c>
      <c r="CC35" t="s">
        <v>130</v>
      </c>
      <c r="CD35" t="s">
        <v>158</v>
      </c>
      <c r="CM35" t="s">
        <v>83</v>
      </c>
      <c r="CN35" t="s">
        <v>114</v>
      </c>
      <c r="CO35" t="s">
        <v>130</v>
      </c>
      <c r="CP35" t="s">
        <v>158</v>
      </c>
      <c r="CY35" t="s">
        <v>83</v>
      </c>
      <c r="CZ35" t="s">
        <v>114</v>
      </c>
      <c r="DA35" t="s">
        <v>130</v>
      </c>
      <c r="DB35" t="s">
        <v>158</v>
      </c>
    </row>
    <row r="36" spans="1:118" x14ac:dyDescent="0.25">
      <c r="A36" s="34"/>
      <c r="B36" s="35"/>
      <c r="C36" s="36"/>
      <c r="F36" s="28">
        <v>61.75</v>
      </c>
      <c r="G36" s="42">
        <v>1</v>
      </c>
      <c r="H36" s="42">
        <v>1</v>
      </c>
      <c r="I36" s="42">
        <v>1</v>
      </c>
      <c r="J36" s="42">
        <v>247</v>
      </c>
      <c r="K36" s="42">
        <v>1</v>
      </c>
      <c r="L36" s="42">
        <v>1</v>
      </c>
      <c r="M36" s="42">
        <v>1</v>
      </c>
      <c r="N36" s="42">
        <v>247</v>
      </c>
      <c r="O36" s="42">
        <v>1</v>
      </c>
      <c r="P36" s="42">
        <v>1</v>
      </c>
      <c r="Q36" s="42">
        <v>1</v>
      </c>
      <c r="R36" s="42">
        <v>247</v>
      </c>
      <c r="S36" s="42"/>
      <c r="T36" s="42"/>
      <c r="U36" s="42"/>
      <c r="V36" s="42">
        <v>0</v>
      </c>
      <c r="W36" s="42"/>
      <c r="X36" s="42"/>
      <c r="Y36" s="42"/>
      <c r="Z36" s="42">
        <v>0</v>
      </c>
      <c r="AA36" s="42"/>
      <c r="AB36" s="42"/>
      <c r="AC36" s="42"/>
      <c r="AD36" s="42">
        <v>0</v>
      </c>
      <c r="AE36" s="42"/>
      <c r="AF36" s="42"/>
      <c r="AG36" s="42"/>
      <c r="AH36" s="42">
        <v>0</v>
      </c>
      <c r="AI36" s="42"/>
      <c r="AJ36" s="42"/>
      <c r="AK36" s="42"/>
      <c r="AL36" s="42">
        <v>0</v>
      </c>
      <c r="AM36" s="42"/>
      <c r="AN36" s="42"/>
      <c r="AO36" s="42"/>
      <c r="AP36" s="42">
        <v>0</v>
      </c>
      <c r="AQ36" s="42"/>
      <c r="AR36" s="42"/>
      <c r="AS36" s="42"/>
      <c r="AT36" s="42">
        <v>0</v>
      </c>
      <c r="AU36" s="42"/>
      <c r="AV36" s="42"/>
      <c r="AW36" s="42"/>
      <c r="AX36" s="42">
        <v>0</v>
      </c>
      <c r="AY36" s="42"/>
      <c r="AZ36" s="42"/>
      <c r="BA36" s="42"/>
      <c r="BB36" s="42">
        <v>0</v>
      </c>
      <c r="BC36" s="42"/>
      <c r="BD36" s="42"/>
      <c r="BE36" s="42"/>
      <c r="BF36" s="42">
        <v>0</v>
      </c>
      <c r="BG36" s="42"/>
      <c r="BH36" s="42"/>
      <c r="BI36" s="42"/>
      <c r="BJ36" s="42">
        <v>0</v>
      </c>
      <c r="BK36" s="42"/>
      <c r="BL36" s="42"/>
      <c r="BM36" s="42"/>
      <c r="BN36" s="42">
        <v>0</v>
      </c>
      <c r="BO36" s="42"/>
      <c r="BP36" s="42"/>
      <c r="BQ36" s="42"/>
      <c r="BR36" s="42">
        <v>0</v>
      </c>
      <c r="BS36" s="42"/>
      <c r="BT36" s="42"/>
      <c r="BU36" s="42"/>
      <c r="BV36" s="42">
        <v>0</v>
      </c>
      <c r="BW36" s="42"/>
      <c r="BX36" s="42"/>
      <c r="BY36" s="42"/>
      <c r="BZ36" s="42">
        <v>0</v>
      </c>
      <c r="CA36" s="42"/>
      <c r="CB36" s="42"/>
      <c r="CC36" s="42"/>
      <c r="CD36" s="42">
        <v>0</v>
      </c>
      <c r="CE36" s="42"/>
      <c r="CF36" s="42"/>
      <c r="CG36" s="42"/>
      <c r="CH36" s="42">
        <v>0</v>
      </c>
      <c r="CI36" s="42"/>
      <c r="CJ36" s="42"/>
      <c r="CK36" s="42"/>
      <c r="CL36" s="42">
        <v>0</v>
      </c>
      <c r="CM36" s="42"/>
      <c r="CN36" s="42"/>
      <c r="CO36" s="42"/>
      <c r="CP36" s="42">
        <v>0</v>
      </c>
      <c r="CQ36" s="42"/>
      <c r="CR36" s="42"/>
      <c r="CS36" s="42"/>
      <c r="CT36" s="42">
        <v>0</v>
      </c>
      <c r="CU36" s="42"/>
      <c r="CV36" s="42"/>
      <c r="CW36" s="42"/>
      <c r="CX36" s="42">
        <v>0</v>
      </c>
      <c r="CY36" s="42"/>
      <c r="CZ36" s="42"/>
      <c r="DA36" s="42"/>
      <c r="DB36" s="42">
        <v>0</v>
      </c>
      <c r="DC36" s="42"/>
      <c r="DD36" s="42"/>
      <c r="DE36" s="42"/>
      <c r="DF36" s="42">
        <v>0</v>
      </c>
      <c r="DG36" s="42"/>
      <c r="DH36" s="42"/>
      <c r="DI36" s="42"/>
      <c r="DJ36" s="42">
        <v>0</v>
      </c>
      <c r="DK36" s="42">
        <v>1</v>
      </c>
      <c r="DL36" s="42">
        <v>1</v>
      </c>
      <c r="DM36" s="42">
        <v>1</v>
      </c>
      <c r="DN36" s="42">
        <v>247</v>
      </c>
    </row>
    <row r="37" spans="1:118" x14ac:dyDescent="0.25">
      <c r="A37" s="34"/>
      <c r="B37" s="35"/>
      <c r="C37" s="36"/>
      <c r="F37" s="41">
        <v>1.75</v>
      </c>
      <c r="G37" s="42">
        <v>1</v>
      </c>
      <c r="H37" s="42">
        <v>1</v>
      </c>
      <c r="I37" s="42">
        <v>1</v>
      </c>
      <c r="J37" s="42">
        <v>247</v>
      </c>
      <c r="K37" s="42">
        <v>1</v>
      </c>
      <c r="L37" s="42">
        <v>1</v>
      </c>
      <c r="M37" s="42">
        <v>1</v>
      </c>
      <c r="N37" s="42">
        <v>247</v>
      </c>
      <c r="O37" s="42">
        <v>1</v>
      </c>
      <c r="P37" s="42">
        <v>1</v>
      </c>
      <c r="Q37" s="42">
        <v>1</v>
      </c>
      <c r="R37" s="42">
        <v>247</v>
      </c>
      <c r="S37" s="42"/>
      <c r="T37" s="42"/>
      <c r="U37" s="42"/>
      <c r="V37" s="42">
        <v>0</v>
      </c>
      <c r="W37" s="42"/>
      <c r="X37" s="42"/>
      <c r="Y37" s="42"/>
      <c r="Z37" s="42">
        <v>0</v>
      </c>
      <c r="AA37" s="42"/>
      <c r="AB37" s="42"/>
      <c r="AC37" s="42"/>
      <c r="AD37" s="42">
        <v>0</v>
      </c>
      <c r="AE37" s="42"/>
      <c r="AF37" s="42"/>
      <c r="AG37" s="42"/>
      <c r="AH37" s="42">
        <v>0</v>
      </c>
      <c r="AI37" s="42"/>
      <c r="AJ37" s="42"/>
      <c r="AK37" s="42"/>
      <c r="AL37" s="42">
        <v>0</v>
      </c>
      <c r="AM37" s="42"/>
      <c r="AN37" s="42"/>
      <c r="AO37" s="42"/>
      <c r="AP37" s="42">
        <v>0</v>
      </c>
      <c r="AQ37" s="42"/>
      <c r="AR37" s="42"/>
      <c r="AS37" s="42"/>
      <c r="AT37" s="42">
        <v>0</v>
      </c>
      <c r="AU37" s="42"/>
      <c r="AV37" s="42"/>
      <c r="AW37" s="42"/>
      <c r="AX37" s="42">
        <v>0</v>
      </c>
      <c r="AY37" s="42"/>
      <c r="AZ37" s="42"/>
      <c r="BA37" s="42"/>
      <c r="BB37" s="42">
        <v>0</v>
      </c>
      <c r="BC37" s="42"/>
      <c r="BD37" s="42"/>
      <c r="BE37" s="42"/>
      <c r="BF37" s="42">
        <v>0</v>
      </c>
      <c r="BG37" s="42"/>
      <c r="BH37" s="42"/>
      <c r="BI37" s="42"/>
      <c r="BJ37" s="42">
        <v>0</v>
      </c>
      <c r="BK37" s="42"/>
      <c r="BL37" s="42"/>
      <c r="BM37" s="42"/>
      <c r="BN37" s="42">
        <v>0</v>
      </c>
      <c r="BO37" s="42"/>
      <c r="BP37" s="42"/>
      <c r="BQ37" s="42"/>
      <c r="BR37" s="42">
        <v>0</v>
      </c>
      <c r="BS37" s="42"/>
      <c r="BT37" s="42"/>
      <c r="BU37" s="42"/>
      <c r="BV37" s="42">
        <v>0</v>
      </c>
      <c r="BW37" s="42"/>
      <c r="BX37" s="42"/>
      <c r="BY37" s="42"/>
      <c r="BZ37" s="42">
        <v>0</v>
      </c>
      <c r="CA37" s="42"/>
      <c r="CB37" s="42"/>
      <c r="CC37" s="42"/>
      <c r="CD37" s="42">
        <v>0</v>
      </c>
      <c r="CE37" s="42"/>
      <c r="CF37" s="42"/>
      <c r="CG37" s="42"/>
      <c r="CH37" s="42">
        <v>0</v>
      </c>
      <c r="CI37" s="42"/>
      <c r="CJ37" s="42"/>
      <c r="CK37" s="42"/>
      <c r="CL37" s="42">
        <v>0</v>
      </c>
      <c r="CM37" s="42"/>
      <c r="CN37" s="42"/>
      <c r="CO37" s="42"/>
      <c r="CP37" s="42">
        <v>0</v>
      </c>
      <c r="CQ37" s="42"/>
      <c r="CR37" s="42"/>
      <c r="CS37" s="42"/>
      <c r="CT37" s="42">
        <v>0</v>
      </c>
      <c r="CU37" s="42"/>
      <c r="CV37" s="42"/>
      <c r="CW37" s="42"/>
      <c r="CX37" s="42">
        <v>0</v>
      </c>
      <c r="CY37" s="42"/>
      <c r="CZ37" s="42"/>
      <c r="DA37" s="42"/>
      <c r="DB37" s="42">
        <v>0</v>
      </c>
      <c r="DC37" s="42"/>
      <c r="DD37" s="42"/>
      <c r="DE37" s="42"/>
      <c r="DF37" s="42">
        <v>0</v>
      </c>
      <c r="DG37" s="42"/>
      <c r="DH37" s="42"/>
      <c r="DI37" s="42"/>
      <c r="DJ37" s="42">
        <v>0</v>
      </c>
      <c r="DK37" s="42">
        <v>1</v>
      </c>
      <c r="DL37" s="42">
        <v>1</v>
      </c>
      <c r="DM37" s="42">
        <v>1</v>
      </c>
      <c r="DN37" s="42">
        <v>247</v>
      </c>
    </row>
    <row r="38" spans="1:118" x14ac:dyDescent="0.25">
      <c r="A38" s="34"/>
      <c r="B38" s="35"/>
      <c r="C38" s="36"/>
      <c r="F38" s="28">
        <v>66.75</v>
      </c>
      <c r="G38" s="42"/>
      <c r="H38" s="42"/>
      <c r="I38" s="42"/>
      <c r="J38" s="42">
        <v>0</v>
      </c>
      <c r="K38" s="42"/>
      <c r="L38" s="42"/>
      <c r="M38" s="42"/>
      <c r="N38" s="42">
        <v>0</v>
      </c>
      <c r="O38" s="42"/>
      <c r="P38" s="42"/>
      <c r="Q38" s="42"/>
      <c r="R38" s="42">
        <v>0</v>
      </c>
      <c r="S38" s="42">
        <v>1</v>
      </c>
      <c r="T38" s="42">
        <v>1</v>
      </c>
      <c r="U38" s="42">
        <v>1</v>
      </c>
      <c r="V38" s="42">
        <v>267</v>
      </c>
      <c r="W38" s="42">
        <v>1</v>
      </c>
      <c r="X38" s="42">
        <v>1</v>
      </c>
      <c r="Y38" s="42">
        <v>1</v>
      </c>
      <c r="Z38" s="42">
        <v>267</v>
      </c>
      <c r="AA38" s="42">
        <v>1</v>
      </c>
      <c r="AB38" s="42">
        <v>1</v>
      </c>
      <c r="AC38" s="42">
        <v>1</v>
      </c>
      <c r="AD38" s="42">
        <v>267</v>
      </c>
      <c r="AE38" s="42"/>
      <c r="AF38" s="42"/>
      <c r="AG38" s="42"/>
      <c r="AH38" s="42">
        <v>0</v>
      </c>
      <c r="AI38" s="42"/>
      <c r="AJ38" s="42"/>
      <c r="AK38" s="42"/>
      <c r="AL38" s="42">
        <v>0</v>
      </c>
      <c r="AM38" s="42"/>
      <c r="AN38" s="42"/>
      <c r="AO38" s="42"/>
      <c r="AP38" s="42">
        <v>0</v>
      </c>
      <c r="AQ38" s="42"/>
      <c r="AR38" s="42"/>
      <c r="AS38" s="42"/>
      <c r="AT38" s="42">
        <v>0</v>
      </c>
      <c r="AU38" s="42"/>
      <c r="AV38" s="42"/>
      <c r="AW38" s="42"/>
      <c r="AX38" s="42">
        <v>0</v>
      </c>
      <c r="AY38" s="42"/>
      <c r="AZ38" s="42"/>
      <c r="BA38" s="42"/>
      <c r="BB38" s="42">
        <v>0</v>
      </c>
      <c r="BC38" s="42"/>
      <c r="BD38" s="42"/>
      <c r="BE38" s="42"/>
      <c r="BF38" s="42">
        <v>0</v>
      </c>
      <c r="BG38" s="42"/>
      <c r="BH38" s="42"/>
      <c r="BI38" s="42"/>
      <c r="BJ38" s="42">
        <v>0</v>
      </c>
      <c r="BK38" s="42"/>
      <c r="BL38" s="42"/>
      <c r="BM38" s="42"/>
      <c r="BN38" s="42">
        <v>0</v>
      </c>
      <c r="BO38" s="42"/>
      <c r="BP38" s="42"/>
      <c r="BQ38" s="42"/>
      <c r="BR38" s="42">
        <v>0</v>
      </c>
      <c r="BS38" s="42"/>
      <c r="BT38" s="42"/>
      <c r="BU38" s="42"/>
      <c r="BV38" s="42">
        <v>0</v>
      </c>
      <c r="BW38" s="42"/>
      <c r="BX38" s="42"/>
      <c r="BY38" s="42"/>
      <c r="BZ38" s="42">
        <v>0</v>
      </c>
      <c r="CA38" s="42"/>
      <c r="CB38" s="42"/>
      <c r="CC38" s="42"/>
      <c r="CD38" s="42">
        <v>0</v>
      </c>
      <c r="CE38" s="42"/>
      <c r="CF38" s="42"/>
      <c r="CG38" s="42"/>
      <c r="CH38" s="42">
        <v>0</v>
      </c>
      <c r="CI38" s="42"/>
      <c r="CJ38" s="42"/>
      <c r="CK38" s="42"/>
      <c r="CL38" s="42">
        <v>0</v>
      </c>
      <c r="CM38" s="42"/>
      <c r="CN38" s="42"/>
      <c r="CO38" s="42"/>
      <c r="CP38" s="42">
        <v>0</v>
      </c>
      <c r="CQ38" s="42"/>
      <c r="CR38" s="42"/>
      <c r="CS38" s="42"/>
      <c r="CT38" s="42">
        <v>0</v>
      </c>
      <c r="CU38" s="42"/>
      <c r="CV38" s="42"/>
      <c r="CW38" s="42"/>
      <c r="CX38" s="42">
        <v>0</v>
      </c>
      <c r="CY38" s="42"/>
      <c r="CZ38" s="42"/>
      <c r="DA38" s="42"/>
      <c r="DB38" s="42">
        <v>0</v>
      </c>
      <c r="DC38" s="42"/>
      <c r="DD38" s="42"/>
      <c r="DE38" s="42"/>
      <c r="DF38" s="42">
        <v>0</v>
      </c>
      <c r="DG38" s="42"/>
      <c r="DH38" s="42"/>
      <c r="DI38" s="42"/>
      <c r="DJ38" s="42">
        <v>0</v>
      </c>
      <c r="DK38" s="42">
        <v>1</v>
      </c>
      <c r="DL38" s="42">
        <v>1</v>
      </c>
      <c r="DM38" s="42">
        <v>1</v>
      </c>
      <c r="DN38" s="42">
        <v>267</v>
      </c>
    </row>
    <row r="39" spans="1:118" x14ac:dyDescent="0.25">
      <c r="A39" s="34"/>
      <c r="B39" s="35"/>
      <c r="C39" s="36"/>
      <c r="F39" s="41">
        <v>0.75</v>
      </c>
      <c r="G39" s="42"/>
      <c r="H39" s="42"/>
      <c r="I39" s="42"/>
      <c r="J39" s="42">
        <v>0</v>
      </c>
      <c r="K39" s="42"/>
      <c r="L39" s="42"/>
      <c r="M39" s="42"/>
      <c r="N39" s="42">
        <v>0</v>
      </c>
      <c r="O39" s="42"/>
      <c r="P39" s="42"/>
      <c r="Q39" s="42"/>
      <c r="R39" s="42">
        <v>0</v>
      </c>
      <c r="S39" s="42">
        <v>1</v>
      </c>
      <c r="T39" s="42">
        <v>1</v>
      </c>
      <c r="U39" s="42">
        <v>1</v>
      </c>
      <c r="V39" s="42">
        <v>267</v>
      </c>
      <c r="W39" s="42">
        <v>1</v>
      </c>
      <c r="X39" s="42">
        <v>1</v>
      </c>
      <c r="Y39" s="42">
        <v>1</v>
      </c>
      <c r="Z39" s="42">
        <v>267</v>
      </c>
      <c r="AA39" s="42">
        <v>1</v>
      </c>
      <c r="AB39" s="42">
        <v>1</v>
      </c>
      <c r="AC39" s="42">
        <v>1</v>
      </c>
      <c r="AD39" s="42">
        <v>267</v>
      </c>
      <c r="AE39" s="42"/>
      <c r="AF39" s="42"/>
      <c r="AG39" s="42"/>
      <c r="AH39" s="42">
        <v>0</v>
      </c>
      <c r="AI39" s="42"/>
      <c r="AJ39" s="42"/>
      <c r="AK39" s="42"/>
      <c r="AL39" s="42">
        <v>0</v>
      </c>
      <c r="AM39" s="42"/>
      <c r="AN39" s="42"/>
      <c r="AO39" s="42"/>
      <c r="AP39" s="42">
        <v>0</v>
      </c>
      <c r="AQ39" s="42"/>
      <c r="AR39" s="42"/>
      <c r="AS39" s="42"/>
      <c r="AT39" s="42">
        <v>0</v>
      </c>
      <c r="AU39" s="42"/>
      <c r="AV39" s="42"/>
      <c r="AW39" s="42"/>
      <c r="AX39" s="42">
        <v>0</v>
      </c>
      <c r="AY39" s="42"/>
      <c r="AZ39" s="42"/>
      <c r="BA39" s="42"/>
      <c r="BB39" s="42">
        <v>0</v>
      </c>
      <c r="BC39" s="42"/>
      <c r="BD39" s="42"/>
      <c r="BE39" s="42"/>
      <c r="BF39" s="42">
        <v>0</v>
      </c>
      <c r="BG39" s="42"/>
      <c r="BH39" s="42"/>
      <c r="BI39" s="42"/>
      <c r="BJ39" s="42">
        <v>0</v>
      </c>
      <c r="BK39" s="42"/>
      <c r="BL39" s="42"/>
      <c r="BM39" s="42"/>
      <c r="BN39" s="42">
        <v>0</v>
      </c>
      <c r="BO39" s="42"/>
      <c r="BP39" s="42"/>
      <c r="BQ39" s="42"/>
      <c r="BR39" s="42">
        <v>0</v>
      </c>
      <c r="BS39" s="42"/>
      <c r="BT39" s="42"/>
      <c r="BU39" s="42"/>
      <c r="BV39" s="42">
        <v>0</v>
      </c>
      <c r="BW39" s="42"/>
      <c r="BX39" s="42"/>
      <c r="BY39" s="42"/>
      <c r="BZ39" s="42">
        <v>0</v>
      </c>
      <c r="CA39" s="42"/>
      <c r="CB39" s="42"/>
      <c r="CC39" s="42"/>
      <c r="CD39" s="42">
        <v>0</v>
      </c>
      <c r="CE39" s="42"/>
      <c r="CF39" s="42"/>
      <c r="CG39" s="42"/>
      <c r="CH39" s="42">
        <v>0</v>
      </c>
      <c r="CI39" s="42"/>
      <c r="CJ39" s="42"/>
      <c r="CK39" s="42"/>
      <c r="CL39" s="42">
        <v>0</v>
      </c>
      <c r="CM39" s="42"/>
      <c r="CN39" s="42"/>
      <c r="CO39" s="42"/>
      <c r="CP39" s="42">
        <v>0</v>
      </c>
      <c r="CQ39" s="42"/>
      <c r="CR39" s="42"/>
      <c r="CS39" s="42"/>
      <c r="CT39" s="42">
        <v>0</v>
      </c>
      <c r="CU39" s="42"/>
      <c r="CV39" s="42"/>
      <c r="CW39" s="42"/>
      <c r="CX39" s="42">
        <v>0</v>
      </c>
      <c r="CY39" s="42"/>
      <c r="CZ39" s="42"/>
      <c r="DA39" s="42"/>
      <c r="DB39" s="42">
        <v>0</v>
      </c>
      <c r="DC39" s="42"/>
      <c r="DD39" s="42"/>
      <c r="DE39" s="42"/>
      <c r="DF39" s="42">
        <v>0</v>
      </c>
      <c r="DG39" s="42"/>
      <c r="DH39" s="42"/>
      <c r="DI39" s="42"/>
      <c r="DJ39" s="42">
        <v>0</v>
      </c>
      <c r="DK39" s="42">
        <v>1</v>
      </c>
      <c r="DL39" s="42">
        <v>1</v>
      </c>
      <c r="DM39" s="42">
        <v>1</v>
      </c>
      <c r="DN39" s="42">
        <v>267</v>
      </c>
    </row>
    <row r="40" spans="1:118" x14ac:dyDescent="0.25">
      <c r="A40" s="34"/>
      <c r="B40" s="35"/>
      <c r="C40" s="36"/>
      <c r="F40" s="28">
        <v>72.75</v>
      </c>
      <c r="G40" s="42"/>
      <c r="H40" s="42"/>
      <c r="I40" s="42"/>
      <c r="J40" s="42">
        <v>0</v>
      </c>
      <c r="K40" s="42"/>
      <c r="L40" s="42"/>
      <c r="M40" s="42"/>
      <c r="N40" s="42">
        <v>0</v>
      </c>
      <c r="O40" s="42"/>
      <c r="P40" s="42"/>
      <c r="Q40" s="42"/>
      <c r="R40" s="42">
        <v>0</v>
      </c>
      <c r="S40" s="42"/>
      <c r="T40" s="42"/>
      <c r="U40" s="42"/>
      <c r="V40" s="42">
        <v>0</v>
      </c>
      <c r="W40" s="42"/>
      <c r="X40" s="42"/>
      <c r="Y40" s="42"/>
      <c r="Z40" s="42">
        <v>0</v>
      </c>
      <c r="AA40" s="42"/>
      <c r="AB40" s="42"/>
      <c r="AC40" s="42"/>
      <c r="AD40" s="42">
        <v>0</v>
      </c>
      <c r="AE40" s="42">
        <v>1</v>
      </c>
      <c r="AF40" s="42">
        <v>1</v>
      </c>
      <c r="AG40" s="42">
        <v>1</v>
      </c>
      <c r="AH40" s="42">
        <v>291</v>
      </c>
      <c r="AI40" s="42">
        <v>1</v>
      </c>
      <c r="AJ40" s="42">
        <v>1</v>
      </c>
      <c r="AK40" s="42">
        <v>1</v>
      </c>
      <c r="AL40" s="42">
        <v>291</v>
      </c>
      <c r="AM40" s="42">
        <v>1</v>
      </c>
      <c r="AN40" s="42">
        <v>1</v>
      </c>
      <c r="AO40" s="42">
        <v>1</v>
      </c>
      <c r="AP40" s="42">
        <v>291</v>
      </c>
      <c r="AQ40" s="42"/>
      <c r="AR40" s="42"/>
      <c r="AS40" s="42"/>
      <c r="AT40" s="42">
        <v>0</v>
      </c>
      <c r="AU40" s="42"/>
      <c r="AV40" s="42"/>
      <c r="AW40" s="42"/>
      <c r="AX40" s="42">
        <v>0</v>
      </c>
      <c r="AY40" s="42"/>
      <c r="AZ40" s="42"/>
      <c r="BA40" s="42"/>
      <c r="BB40" s="42">
        <v>0</v>
      </c>
      <c r="BC40" s="42"/>
      <c r="BD40" s="42"/>
      <c r="BE40" s="42"/>
      <c r="BF40" s="42">
        <v>0</v>
      </c>
      <c r="BG40" s="42"/>
      <c r="BH40" s="42"/>
      <c r="BI40" s="42"/>
      <c r="BJ40" s="42">
        <v>0</v>
      </c>
      <c r="BK40" s="42"/>
      <c r="BL40" s="42"/>
      <c r="BM40" s="42"/>
      <c r="BN40" s="42">
        <v>0</v>
      </c>
      <c r="BO40" s="42"/>
      <c r="BP40" s="42"/>
      <c r="BQ40" s="42"/>
      <c r="BR40" s="42">
        <v>0</v>
      </c>
      <c r="BS40" s="42"/>
      <c r="BT40" s="42"/>
      <c r="BU40" s="42"/>
      <c r="BV40" s="42">
        <v>0</v>
      </c>
      <c r="BW40" s="42"/>
      <c r="BX40" s="42"/>
      <c r="BY40" s="42"/>
      <c r="BZ40" s="42">
        <v>0</v>
      </c>
      <c r="CA40" s="42"/>
      <c r="CB40" s="42"/>
      <c r="CC40" s="42"/>
      <c r="CD40" s="42">
        <v>0</v>
      </c>
      <c r="CE40" s="42"/>
      <c r="CF40" s="42"/>
      <c r="CG40" s="42"/>
      <c r="CH40" s="42">
        <v>0</v>
      </c>
      <c r="CI40" s="42"/>
      <c r="CJ40" s="42"/>
      <c r="CK40" s="42"/>
      <c r="CL40" s="42">
        <v>0</v>
      </c>
      <c r="CM40" s="42"/>
      <c r="CN40" s="42"/>
      <c r="CO40" s="42"/>
      <c r="CP40" s="42">
        <v>0</v>
      </c>
      <c r="CQ40" s="42"/>
      <c r="CR40" s="42"/>
      <c r="CS40" s="42"/>
      <c r="CT40" s="42">
        <v>0</v>
      </c>
      <c r="CU40" s="42"/>
      <c r="CV40" s="42"/>
      <c r="CW40" s="42"/>
      <c r="CX40" s="42">
        <v>0</v>
      </c>
      <c r="CY40" s="42"/>
      <c r="CZ40" s="42"/>
      <c r="DA40" s="42"/>
      <c r="DB40" s="42">
        <v>0</v>
      </c>
      <c r="DC40" s="42"/>
      <c r="DD40" s="42"/>
      <c r="DE40" s="42"/>
      <c r="DF40" s="42">
        <v>0</v>
      </c>
      <c r="DG40" s="42"/>
      <c r="DH40" s="42"/>
      <c r="DI40" s="42"/>
      <c r="DJ40" s="42">
        <v>0</v>
      </c>
      <c r="DK40" s="42">
        <v>1</v>
      </c>
      <c r="DL40" s="42">
        <v>1</v>
      </c>
      <c r="DM40" s="42">
        <v>1</v>
      </c>
      <c r="DN40" s="42">
        <v>291</v>
      </c>
    </row>
    <row r="41" spans="1:118" x14ac:dyDescent="0.25">
      <c r="A41" s="34"/>
      <c r="B41" s="35"/>
      <c r="C41" s="36"/>
      <c r="F41" s="41">
        <v>0.75</v>
      </c>
      <c r="G41" s="42"/>
      <c r="H41" s="42"/>
      <c r="I41" s="42"/>
      <c r="J41" s="42">
        <v>0</v>
      </c>
      <c r="K41" s="42"/>
      <c r="L41" s="42"/>
      <c r="M41" s="42"/>
      <c r="N41" s="42">
        <v>0</v>
      </c>
      <c r="O41" s="42"/>
      <c r="P41" s="42"/>
      <c r="Q41" s="42"/>
      <c r="R41" s="42">
        <v>0</v>
      </c>
      <c r="S41" s="42"/>
      <c r="T41" s="42"/>
      <c r="U41" s="42"/>
      <c r="V41" s="42">
        <v>0</v>
      </c>
      <c r="W41" s="42"/>
      <c r="X41" s="42"/>
      <c r="Y41" s="42"/>
      <c r="Z41" s="42">
        <v>0</v>
      </c>
      <c r="AA41" s="42"/>
      <c r="AB41" s="42"/>
      <c r="AC41" s="42"/>
      <c r="AD41" s="42">
        <v>0</v>
      </c>
      <c r="AE41" s="42">
        <v>1</v>
      </c>
      <c r="AF41" s="42">
        <v>1</v>
      </c>
      <c r="AG41" s="42">
        <v>1</v>
      </c>
      <c r="AH41" s="42">
        <v>291</v>
      </c>
      <c r="AI41" s="42">
        <v>1</v>
      </c>
      <c r="AJ41" s="42">
        <v>1</v>
      </c>
      <c r="AK41" s="42">
        <v>1</v>
      </c>
      <c r="AL41" s="42">
        <v>291</v>
      </c>
      <c r="AM41" s="42">
        <v>1</v>
      </c>
      <c r="AN41" s="42">
        <v>1</v>
      </c>
      <c r="AO41" s="42">
        <v>1</v>
      </c>
      <c r="AP41" s="42">
        <v>291</v>
      </c>
      <c r="AQ41" s="42"/>
      <c r="AR41" s="42"/>
      <c r="AS41" s="42"/>
      <c r="AT41" s="42">
        <v>0</v>
      </c>
      <c r="AU41" s="42"/>
      <c r="AV41" s="42"/>
      <c r="AW41" s="42"/>
      <c r="AX41" s="42">
        <v>0</v>
      </c>
      <c r="AY41" s="42"/>
      <c r="AZ41" s="42"/>
      <c r="BA41" s="42"/>
      <c r="BB41" s="42">
        <v>0</v>
      </c>
      <c r="BC41" s="42"/>
      <c r="BD41" s="42"/>
      <c r="BE41" s="42"/>
      <c r="BF41" s="42">
        <v>0</v>
      </c>
      <c r="BG41" s="42"/>
      <c r="BH41" s="42"/>
      <c r="BI41" s="42"/>
      <c r="BJ41" s="42">
        <v>0</v>
      </c>
      <c r="BK41" s="42"/>
      <c r="BL41" s="42"/>
      <c r="BM41" s="42"/>
      <c r="BN41" s="42">
        <v>0</v>
      </c>
      <c r="BO41" s="42"/>
      <c r="BP41" s="42"/>
      <c r="BQ41" s="42"/>
      <c r="BR41" s="42">
        <v>0</v>
      </c>
      <c r="BS41" s="42"/>
      <c r="BT41" s="42"/>
      <c r="BU41" s="42"/>
      <c r="BV41" s="42">
        <v>0</v>
      </c>
      <c r="BW41" s="42"/>
      <c r="BX41" s="42"/>
      <c r="BY41" s="42"/>
      <c r="BZ41" s="42">
        <v>0</v>
      </c>
      <c r="CA41" s="42"/>
      <c r="CB41" s="42"/>
      <c r="CC41" s="42"/>
      <c r="CD41" s="42">
        <v>0</v>
      </c>
      <c r="CE41" s="42"/>
      <c r="CF41" s="42"/>
      <c r="CG41" s="42"/>
      <c r="CH41" s="42">
        <v>0</v>
      </c>
      <c r="CI41" s="42"/>
      <c r="CJ41" s="42"/>
      <c r="CK41" s="42"/>
      <c r="CL41" s="42">
        <v>0</v>
      </c>
      <c r="CM41" s="42"/>
      <c r="CN41" s="42"/>
      <c r="CO41" s="42"/>
      <c r="CP41" s="42">
        <v>0</v>
      </c>
      <c r="CQ41" s="42"/>
      <c r="CR41" s="42"/>
      <c r="CS41" s="42"/>
      <c r="CT41" s="42">
        <v>0</v>
      </c>
      <c r="CU41" s="42"/>
      <c r="CV41" s="42"/>
      <c r="CW41" s="42"/>
      <c r="CX41" s="42">
        <v>0</v>
      </c>
      <c r="CY41" s="42"/>
      <c r="CZ41" s="42"/>
      <c r="DA41" s="42"/>
      <c r="DB41" s="42">
        <v>0</v>
      </c>
      <c r="DC41" s="42"/>
      <c r="DD41" s="42"/>
      <c r="DE41" s="42"/>
      <c r="DF41" s="42">
        <v>0</v>
      </c>
      <c r="DG41" s="42"/>
      <c r="DH41" s="42"/>
      <c r="DI41" s="42"/>
      <c r="DJ41" s="42">
        <v>0</v>
      </c>
      <c r="DK41" s="42">
        <v>1</v>
      </c>
      <c r="DL41" s="42">
        <v>1</v>
      </c>
      <c r="DM41" s="42">
        <v>1</v>
      </c>
      <c r="DN41" s="42">
        <v>291</v>
      </c>
    </row>
    <row r="42" spans="1:118" x14ac:dyDescent="0.25">
      <c r="A42" s="34"/>
      <c r="B42" s="35"/>
      <c r="C42" s="36"/>
      <c r="F42" s="28">
        <v>73.5</v>
      </c>
      <c r="G42" s="42"/>
      <c r="H42" s="42"/>
      <c r="I42" s="42"/>
      <c r="J42" s="42">
        <v>0</v>
      </c>
      <c r="K42" s="42"/>
      <c r="L42" s="42"/>
      <c r="M42" s="42"/>
      <c r="N42" s="42">
        <v>0</v>
      </c>
      <c r="O42" s="42"/>
      <c r="P42" s="42"/>
      <c r="Q42" s="42"/>
      <c r="R42" s="42">
        <v>0</v>
      </c>
      <c r="S42" s="42"/>
      <c r="T42" s="42"/>
      <c r="U42" s="42"/>
      <c r="V42" s="42">
        <v>0</v>
      </c>
      <c r="W42" s="42"/>
      <c r="X42" s="42"/>
      <c r="Y42" s="42"/>
      <c r="Z42" s="42">
        <v>0</v>
      </c>
      <c r="AA42" s="42"/>
      <c r="AB42" s="42"/>
      <c r="AC42" s="42"/>
      <c r="AD42" s="42">
        <v>0</v>
      </c>
      <c r="AE42" s="42"/>
      <c r="AF42" s="42"/>
      <c r="AG42" s="42"/>
      <c r="AH42" s="42">
        <v>0</v>
      </c>
      <c r="AI42" s="42"/>
      <c r="AJ42" s="42"/>
      <c r="AK42" s="42"/>
      <c r="AL42" s="42">
        <v>0</v>
      </c>
      <c r="AM42" s="42"/>
      <c r="AN42" s="42"/>
      <c r="AO42" s="42"/>
      <c r="AP42" s="42">
        <v>0</v>
      </c>
      <c r="AQ42" s="42">
        <v>1</v>
      </c>
      <c r="AR42" s="42">
        <v>1</v>
      </c>
      <c r="AS42" s="42">
        <v>1</v>
      </c>
      <c r="AT42" s="42">
        <v>294</v>
      </c>
      <c r="AU42" s="42">
        <v>1</v>
      </c>
      <c r="AV42" s="42">
        <v>1</v>
      </c>
      <c r="AW42" s="42">
        <v>1</v>
      </c>
      <c r="AX42" s="42">
        <v>294</v>
      </c>
      <c r="AY42" s="42">
        <v>1</v>
      </c>
      <c r="AZ42" s="42">
        <v>1</v>
      </c>
      <c r="BA42" s="42">
        <v>1</v>
      </c>
      <c r="BB42" s="42">
        <v>294</v>
      </c>
      <c r="BC42" s="42"/>
      <c r="BD42" s="42"/>
      <c r="BE42" s="42"/>
      <c r="BF42" s="42">
        <v>0</v>
      </c>
      <c r="BG42" s="42"/>
      <c r="BH42" s="42"/>
      <c r="BI42" s="42"/>
      <c r="BJ42" s="42">
        <v>0</v>
      </c>
      <c r="BK42" s="42"/>
      <c r="BL42" s="42"/>
      <c r="BM42" s="42"/>
      <c r="BN42" s="42">
        <v>0</v>
      </c>
      <c r="BO42" s="42"/>
      <c r="BP42" s="42"/>
      <c r="BQ42" s="42"/>
      <c r="BR42" s="42">
        <v>0</v>
      </c>
      <c r="BS42" s="42"/>
      <c r="BT42" s="42"/>
      <c r="BU42" s="42"/>
      <c r="BV42" s="42">
        <v>0</v>
      </c>
      <c r="BW42" s="42"/>
      <c r="BX42" s="42"/>
      <c r="BY42" s="42"/>
      <c r="BZ42" s="42">
        <v>0</v>
      </c>
      <c r="CA42" s="42"/>
      <c r="CB42" s="42"/>
      <c r="CC42" s="42"/>
      <c r="CD42" s="42">
        <v>0</v>
      </c>
      <c r="CE42" s="42"/>
      <c r="CF42" s="42"/>
      <c r="CG42" s="42"/>
      <c r="CH42" s="42">
        <v>0</v>
      </c>
      <c r="CI42" s="42"/>
      <c r="CJ42" s="42"/>
      <c r="CK42" s="42"/>
      <c r="CL42" s="42">
        <v>0</v>
      </c>
      <c r="CM42" s="42"/>
      <c r="CN42" s="42"/>
      <c r="CO42" s="42"/>
      <c r="CP42" s="42">
        <v>0</v>
      </c>
      <c r="CQ42" s="42"/>
      <c r="CR42" s="42"/>
      <c r="CS42" s="42"/>
      <c r="CT42" s="42">
        <v>0</v>
      </c>
      <c r="CU42" s="42"/>
      <c r="CV42" s="42"/>
      <c r="CW42" s="42"/>
      <c r="CX42" s="42">
        <v>0</v>
      </c>
      <c r="CY42" s="42"/>
      <c r="CZ42" s="42"/>
      <c r="DA42" s="42"/>
      <c r="DB42" s="42">
        <v>0</v>
      </c>
      <c r="DC42" s="42"/>
      <c r="DD42" s="42"/>
      <c r="DE42" s="42"/>
      <c r="DF42" s="42">
        <v>0</v>
      </c>
      <c r="DG42" s="42"/>
      <c r="DH42" s="42"/>
      <c r="DI42" s="42"/>
      <c r="DJ42" s="42">
        <v>0</v>
      </c>
      <c r="DK42" s="42">
        <v>1</v>
      </c>
      <c r="DL42" s="42">
        <v>1</v>
      </c>
      <c r="DM42" s="42">
        <v>1</v>
      </c>
      <c r="DN42" s="42">
        <v>294</v>
      </c>
    </row>
    <row r="43" spans="1:118" x14ac:dyDescent="0.25">
      <c r="A43" s="34"/>
      <c r="B43" s="35"/>
      <c r="C43" s="36"/>
      <c r="F43" s="41">
        <v>1.5</v>
      </c>
      <c r="G43" s="42"/>
      <c r="H43" s="42"/>
      <c r="I43" s="42"/>
      <c r="J43" s="42">
        <v>0</v>
      </c>
      <c r="K43" s="42"/>
      <c r="L43" s="42"/>
      <c r="M43" s="42"/>
      <c r="N43" s="42">
        <v>0</v>
      </c>
      <c r="O43" s="42"/>
      <c r="P43" s="42"/>
      <c r="Q43" s="42"/>
      <c r="R43" s="42">
        <v>0</v>
      </c>
      <c r="S43" s="42"/>
      <c r="T43" s="42"/>
      <c r="U43" s="42"/>
      <c r="V43" s="42">
        <v>0</v>
      </c>
      <c r="W43" s="42"/>
      <c r="X43" s="42"/>
      <c r="Y43" s="42"/>
      <c r="Z43" s="42">
        <v>0</v>
      </c>
      <c r="AA43" s="42"/>
      <c r="AB43" s="42"/>
      <c r="AC43" s="42"/>
      <c r="AD43" s="42">
        <v>0</v>
      </c>
      <c r="AE43" s="42"/>
      <c r="AF43" s="42"/>
      <c r="AG43" s="42"/>
      <c r="AH43" s="42">
        <v>0</v>
      </c>
      <c r="AI43" s="42"/>
      <c r="AJ43" s="42"/>
      <c r="AK43" s="42"/>
      <c r="AL43" s="42">
        <v>0</v>
      </c>
      <c r="AM43" s="42"/>
      <c r="AN43" s="42"/>
      <c r="AO43" s="42"/>
      <c r="AP43" s="42">
        <v>0</v>
      </c>
      <c r="AQ43" s="42">
        <v>1</v>
      </c>
      <c r="AR43" s="42">
        <v>1</v>
      </c>
      <c r="AS43" s="42">
        <v>1</v>
      </c>
      <c r="AT43" s="42">
        <v>294</v>
      </c>
      <c r="AU43" s="42">
        <v>1</v>
      </c>
      <c r="AV43" s="42">
        <v>1</v>
      </c>
      <c r="AW43" s="42">
        <v>1</v>
      </c>
      <c r="AX43" s="42">
        <v>294</v>
      </c>
      <c r="AY43" s="42">
        <v>1</v>
      </c>
      <c r="AZ43" s="42">
        <v>1</v>
      </c>
      <c r="BA43" s="42">
        <v>1</v>
      </c>
      <c r="BB43" s="42">
        <v>294</v>
      </c>
      <c r="BC43" s="42"/>
      <c r="BD43" s="42"/>
      <c r="BE43" s="42"/>
      <c r="BF43" s="42">
        <v>0</v>
      </c>
      <c r="BG43" s="42"/>
      <c r="BH43" s="42"/>
      <c r="BI43" s="42"/>
      <c r="BJ43" s="42">
        <v>0</v>
      </c>
      <c r="BK43" s="42"/>
      <c r="BL43" s="42"/>
      <c r="BM43" s="42"/>
      <c r="BN43" s="42">
        <v>0</v>
      </c>
      <c r="BO43" s="42"/>
      <c r="BP43" s="42"/>
      <c r="BQ43" s="42"/>
      <c r="BR43" s="42">
        <v>0</v>
      </c>
      <c r="BS43" s="42"/>
      <c r="BT43" s="42"/>
      <c r="BU43" s="42"/>
      <c r="BV43" s="42">
        <v>0</v>
      </c>
      <c r="BW43" s="42"/>
      <c r="BX43" s="42"/>
      <c r="BY43" s="42"/>
      <c r="BZ43" s="42">
        <v>0</v>
      </c>
      <c r="CA43" s="42"/>
      <c r="CB43" s="42"/>
      <c r="CC43" s="42"/>
      <c r="CD43" s="42">
        <v>0</v>
      </c>
      <c r="CE43" s="42"/>
      <c r="CF43" s="42"/>
      <c r="CG43" s="42"/>
      <c r="CH43" s="42">
        <v>0</v>
      </c>
      <c r="CI43" s="42"/>
      <c r="CJ43" s="42"/>
      <c r="CK43" s="42"/>
      <c r="CL43" s="42">
        <v>0</v>
      </c>
      <c r="CM43" s="42"/>
      <c r="CN43" s="42"/>
      <c r="CO43" s="42"/>
      <c r="CP43" s="42">
        <v>0</v>
      </c>
      <c r="CQ43" s="42"/>
      <c r="CR43" s="42"/>
      <c r="CS43" s="42"/>
      <c r="CT43" s="42">
        <v>0</v>
      </c>
      <c r="CU43" s="42"/>
      <c r="CV43" s="42"/>
      <c r="CW43" s="42"/>
      <c r="CX43" s="42">
        <v>0</v>
      </c>
      <c r="CY43" s="42"/>
      <c r="CZ43" s="42"/>
      <c r="DA43" s="42"/>
      <c r="DB43" s="42">
        <v>0</v>
      </c>
      <c r="DC43" s="42"/>
      <c r="DD43" s="42"/>
      <c r="DE43" s="42"/>
      <c r="DF43" s="42">
        <v>0</v>
      </c>
      <c r="DG43" s="42"/>
      <c r="DH43" s="42"/>
      <c r="DI43" s="42"/>
      <c r="DJ43" s="42">
        <v>0</v>
      </c>
      <c r="DK43" s="42">
        <v>1</v>
      </c>
      <c r="DL43" s="42">
        <v>1</v>
      </c>
      <c r="DM43" s="42">
        <v>1</v>
      </c>
      <c r="DN43" s="42">
        <v>294</v>
      </c>
    </row>
    <row r="44" spans="1:118" x14ac:dyDescent="0.25">
      <c r="A44" s="34"/>
      <c r="B44" s="35"/>
      <c r="C44" s="36"/>
      <c r="F44" s="28">
        <v>75.75</v>
      </c>
      <c r="G44" s="42"/>
      <c r="H44" s="42"/>
      <c r="I44" s="42"/>
      <c r="J44" s="42">
        <v>0</v>
      </c>
      <c r="K44" s="42"/>
      <c r="L44" s="42"/>
      <c r="M44" s="42"/>
      <c r="N44" s="42">
        <v>0</v>
      </c>
      <c r="O44" s="42"/>
      <c r="P44" s="42"/>
      <c r="Q44" s="42"/>
      <c r="R44" s="42">
        <v>0</v>
      </c>
      <c r="S44" s="42"/>
      <c r="T44" s="42"/>
      <c r="U44" s="42"/>
      <c r="V44" s="42">
        <v>0</v>
      </c>
      <c r="W44" s="42"/>
      <c r="X44" s="42"/>
      <c r="Y44" s="42"/>
      <c r="Z44" s="42">
        <v>0</v>
      </c>
      <c r="AA44" s="42"/>
      <c r="AB44" s="42"/>
      <c r="AC44" s="42"/>
      <c r="AD44" s="42">
        <v>0</v>
      </c>
      <c r="AE44" s="42"/>
      <c r="AF44" s="42"/>
      <c r="AG44" s="42"/>
      <c r="AH44" s="42">
        <v>0</v>
      </c>
      <c r="AI44" s="42"/>
      <c r="AJ44" s="42"/>
      <c r="AK44" s="42"/>
      <c r="AL44" s="42">
        <v>0</v>
      </c>
      <c r="AM44" s="42"/>
      <c r="AN44" s="42"/>
      <c r="AO44" s="42"/>
      <c r="AP44" s="42">
        <v>0</v>
      </c>
      <c r="AQ44" s="42"/>
      <c r="AR44" s="42"/>
      <c r="AS44" s="42"/>
      <c r="AT44" s="42">
        <v>0</v>
      </c>
      <c r="AU44" s="42"/>
      <c r="AV44" s="42"/>
      <c r="AW44" s="42"/>
      <c r="AX44" s="42">
        <v>0</v>
      </c>
      <c r="AY44" s="42"/>
      <c r="AZ44" s="42"/>
      <c r="BA44" s="42"/>
      <c r="BB44" s="42">
        <v>0</v>
      </c>
      <c r="BC44" s="42">
        <v>1</v>
      </c>
      <c r="BD44" s="42">
        <v>1</v>
      </c>
      <c r="BE44" s="42">
        <v>1</v>
      </c>
      <c r="BF44" s="42">
        <v>303</v>
      </c>
      <c r="BG44" s="42">
        <v>1</v>
      </c>
      <c r="BH44" s="42">
        <v>1</v>
      </c>
      <c r="BI44" s="42">
        <v>1</v>
      </c>
      <c r="BJ44" s="42">
        <v>303</v>
      </c>
      <c r="BK44" s="42">
        <v>1</v>
      </c>
      <c r="BL44" s="42">
        <v>1</v>
      </c>
      <c r="BM44" s="42">
        <v>1</v>
      </c>
      <c r="BN44" s="42">
        <v>303</v>
      </c>
      <c r="BO44" s="42"/>
      <c r="BP44" s="42"/>
      <c r="BQ44" s="42"/>
      <c r="BR44" s="42">
        <v>0</v>
      </c>
      <c r="BS44" s="42"/>
      <c r="BT44" s="42"/>
      <c r="BU44" s="42"/>
      <c r="BV44" s="42">
        <v>0</v>
      </c>
      <c r="BW44" s="42"/>
      <c r="BX44" s="42"/>
      <c r="BY44" s="42"/>
      <c r="BZ44" s="42">
        <v>0</v>
      </c>
      <c r="CA44" s="42"/>
      <c r="CB44" s="42"/>
      <c r="CC44" s="42"/>
      <c r="CD44" s="42">
        <v>0</v>
      </c>
      <c r="CE44" s="42"/>
      <c r="CF44" s="42"/>
      <c r="CG44" s="42"/>
      <c r="CH44" s="42">
        <v>0</v>
      </c>
      <c r="CI44" s="42"/>
      <c r="CJ44" s="42"/>
      <c r="CK44" s="42"/>
      <c r="CL44" s="42">
        <v>0</v>
      </c>
      <c r="CM44" s="42">
        <v>1</v>
      </c>
      <c r="CN44" s="42">
        <v>1</v>
      </c>
      <c r="CO44" s="42">
        <v>1</v>
      </c>
      <c r="CP44" s="42">
        <v>0</v>
      </c>
      <c r="CQ44" s="42">
        <v>1</v>
      </c>
      <c r="CR44" s="42">
        <v>1</v>
      </c>
      <c r="CS44" s="42">
        <v>1</v>
      </c>
      <c r="CT44" s="42">
        <v>0</v>
      </c>
      <c r="CU44" s="42">
        <v>1</v>
      </c>
      <c r="CV44" s="42">
        <v>1</v>
      </c>
      <c r="CW44" s="42">
        <v>1</v>
      </c>
      <c r="CX44" s="42">
        <v>0</v>
      </c>
      <c r="CY44" s="42"/>
      <c r="CZ44" s="42"/>
      <c r="DA44" s="42"/>
      <c r="DB44" s="42">
        <v>0</v>
      </c>
      <c r="DC44" s="42"/>
      <c r="DD44" s="42"/>
      <c r="DE44" s="42"/>
      <c r="DF44" s="42">
        <v>0</v>
      </c>
      <c r="DG44" s="42"/>
      <c r="DH44" s="42"/>
      <c r="DI44" s="42"/>
      <c r="DJ44" s="42">
        <v>0</v>
      </c>
      <c r="DK44" s="42">
        <v>2</v>
      </c>
      <c r="DL44" s="42">
        <v>2</v>
      </c>
      <c r="DM44" s="42">
        <v>2</v>
      </c>
      <c r="DN44" s="42">
        <v>303</v>
      </c>
    </row>
    <row r="45" spans="1:118" x14ac:dyDescent="0.25">
      <c r="A45" s="34"/>
      <c r="B45" s="35"/>
      <c r="C45" s="36"/>
      <c r="F45" s="41">
        <v>0.75</v>
      </c>
      <c r="G45" s="42"/>
      <c r="H45" s="42"/>
      <c r="I45" s="42"/>
      <c r="J45" s="42">
        <v>0</v>
      </c>
      <c r="K45" s="42"/>
      <c r="L45" s="42"/>
      <c r="M45" s="42"/>
      <c r="N45" s="42">
        <v>0</v>
      </c>
      <c r="O45" s="42"/>
      <c r="P45" s="42"/>
      <c r="Q45" s="42"/>
      <c r="R45" s="42">
        <v>0</v>
      </c>
      <c r="S45" s="42"/>
      <c r="T45" s="42"/>
      <c r="U45" s="42"/>
      <c r="V45" s="42">
        <v>0</v>
      </c>
      <c r="W45" s="42"/>
      <c r="X45" s="42"/>
      <c r="Y45" s="42"/>
      <c r="Z45" s="42">
        <v>0</v>
      </c>
      <c r="AA45" s="42"/>
      <c r="AB45" s="42"/>
      <c r="AC45" s="42"/>
      <c r="AD45" s="42">
        <v>0</v>
      </c>
      <c r="AE45" s="42"/>
      <c r="AF45" s="42"/>
      <c r="AG45" s="42"/>
      <c r="AH45" s="42">
        <v>0</v>
      </c>
      <c r="AI45" s="42"/>
      <c r="AJ45" s="42"/>
      <c r="AK45" s="42"/>
      <c r="AL45" s="42">
        <v>0</v>
      </c>
      <c r="AM45" s="42"/>
      <c r="AN45" s="42"/>
      <c r="AO45" s="42"/>
      <c r="AP45" s="42">
        <v>0</v>
      </c>
      <c r="AQ45" s="42"/>
      <c r="AR45" s="42"/>
      <c r="AS45" s="42"/>
      <c r="AT45" s="42">
        <v>0</v>
      </c>
      <c r="AU45" s="42"/>
      <c r="AV45" s="42"/>
      <c r="AW45" s="42"/>
      <c r="AX45" s="42">
        <v>0</v>
      </c>
      <c r="AY45" s="42"/>
      <c r="AZ45" s="42"/>
      <c r="BA45" s="42"/>
      <c r="BB45" s="42">
        <v>0</v>
      </c>
      <c r="BC45" s="42">
        <v>1</v>
      </c>
      <c r="BD45" s="42">
        <v>1</v>
      </c>
      <c r="BE45" s="42">
        <v>1</v>
      </c>
      <c r="BF45" s="42">
        <v>303</v>
      </c>
      <c r="BG45" s="42">
        <v>1</v>
      </c>
      <c r="BH45" s="42">
        <v>1</v>
      </c>
      <c r="BI45" s="42">
        <v>1</v>
      </c>
      <c r="BJ45" s="42">
        <v>303</v>
      </c>
      <c r="BK45" s="42">
        <v>1</v>
      </c>
      <c r="BL45" s="42">
        <v>1</v>
      </c>
      <c r="BM45" s="42">
        <v>1</v>
      </c>
      <c r="BN45" s="42">
        <v>303</v>
      </c>
      <c r="BO45" s="42"/>
      <c r="BP45" s="42"/>
      <c r="BQ45" s="42"/>
      <c r="BR45" s="42">
        <v>0</v>
      </c>
      <c r="BS45" s="42"/>
      <c r="BT45" s="42"/>
      <c r="BU45" s="42"/>
      <c r="BV45" s="42">
        <v>0</v>
      </c>
      <c r="BW45" s="42"/>
      <c r="BX45" s="42"/>
      <c r="BY45" s="42"/>
      <c r="BZ45" s="42">
        <v>0</v>
      </c>
      <c r="CA45" s="42"/>
      <c r="CB45" s="42"/>
      <c r="CC45" s="42"/>
      <c r="CD45" s="42">
        <v>0</v>
      </c>
      <c r="CE45" s="42"/>
      <c r="CF45" s="42"/>
      <c r="CG45" s="42"/>
      <c r="CH45" s="42">
        <v>0</v>
      </c>
      <c r="CI45" s="42"/>
      <c r="CJ45" s="42"/>
      <c r="CK45" s="42"/>
      <c r="CL45" s="42">
        <v>0</v>
      </c>
      <c r="CM45" s="42">
        <v>1</v>
      </c>
      <c r="CN45" s="42">
        <v>1</v>
      </c>
      <c r="CO45" s="42">
        <v>1</v>
      </c>
      <c r="CP45" s="42">
        <v>0</v>
      </c>
      <c r="CQ45" s="42">
        <v>1</v>
      </c>
      <c r="CR45" s="42">
        <v>1</v>
      </c>
      <c r="CS45" s="42">
        <v>1</v>
      </c>
      <c r="CT45" s="42">
        <v>0</v>
      </c>
      <c r="CU45" s="42">
        <v>1</v>
      </c>
      <c r="CV45" s="42">
        <v>1</v>
      </c>
      <c r="CW45" s="42">
        <v>1</v>
      </c>
      <c r="CX45" s="42">
        <v>0</v>
      </c>
      <c r="CY45" s="42"/>
      <c r="CZ45" s="42"/>
      <c r="DA45" s="42"/>
      <c r="DB45" s="42">
        <v>0</v>
      </c>
      <c r="DC45" s="42"/>
      <c r="DD45" s="42"/>
      <c r="DE45" s="42"/>
      <c r="DF45" s="42">
        <v>0</v>
      </c>
      <c r="DG45" s="42"/>
      <c r="DH45" s="42"/>
      <c r="DI45" s="42"/>
      <c r="DJ45" s="42">
        <v>0</v>
      </c>
      <c r="DK45" s="42">
        <v>2</v>
      </c>
      <c r="DL45" s="42">
        <v>2</v>
      </c>
      <c r="DM45" s="42">
        <v>2</v>
      </c>
      <c r="DN45" s="42">
        <v>303</v>
      </c>
    </row>
    <row r="46" spans="1:118" x14ac:dyDescent="0.25">
      <c r="A46" s="34"/>
      <c r="B46" s="35"/>
      <c r="C46" s="36"/>
      <c r="F46" s="28">
        <v>77.5</v>
      </c>
      <c r="G46" s="42"/>
      <c r="H46" s="42"/>
      <c r="I46" s="42"/>
      <c r="J46" s="42">
        <v>0</v>
      </c>
      <c r="K46" s="42"/>
      <c r="L46" s="42"/>
      <c r="M46" s="42"/>
      <c r="N46" s="42">
        <v>0</v>
      </c>
      <c r="O46" s="42"/>
      <c r="P46" s="42"/>
      <c r="Q46" s="42"/>
      <c r="R46" s="42">
        <v>0</v>
      </c>
      <c r="S46" s="42"/>
      <c r="T46" s="42"/>
      <c r="U46" s="42"/>
      <c r="V46" s="42">
        <v>0</v>
      </c>
      <c r="W46" s="42"/>
      <c r="X46" s="42"/>
      <c r="Y46" s="42"/>
      <c r="Z46" s="42">
        <v>0</v>
      </c>
      <c r="AA46" s="42"/>
      <c r="AB46" s="42"/>
      <c r="AC46" s="42"/>
      <c r="AD46" s="42">
        <v>0</v>
      </c>
      <c r="AE46" s="42"/>
      <c r="AF46" s="42"/>
      <c r="AG46" s="42"/>
      <c r="AH46" s="42">
        <v>0</v>
      </c>
      <c r="AI46" s="42"/>
      <c r="AJ46" s="42"/>
      <c r="AK46" s="42"/>
      <c r="AL46" s="42">
        <v>0</v>
      </c>
      <c r="AM46" s="42"/>
      <c r="AN46" s="42"/>
      <c r="AO46" s="42"/>
      <c r="AP46" s="42">
        <v>0</v>
      </c>
      <c r="AQ46" s="42"/>
      <c r="AR46" s="42"/>
      <c r="AS46" s="42"/>
      <c r="AT46" s="42">
        <v>0</v>
      </c>
      <c r="AU46" s="42"/>
      <c r="AV46" s="42"/>
      <c r="AW46" s="42"/>
      <c r="AX46" s="42">
        <v>0</v>
      </c>
      <c r="AY46" s="42"/>
      <c r="AZ46" s="42"/>
      <c r="BA46" s="42"/>
      <c r="BB46" s="42">
        <v>0</v>
      </c>
      <c r="BC46" s="42"/>
      <c r="BD46" s="42"/>
      <c r="BE46" s="42"/>
      <c r="BF46" s="42">
        <v>0</v>
      </c>
      <c r="BG46" s="42"/>
      <c r="BH46" s="42"/>
      <c r="BI46" s="42"/>
      <c r="BJ46" s="42">
        <v>0</v>
      </c>
      <c r="BK46" s="42"/>
      <c r="BL46" s="42"/>
      <c r="BM46" s="42"/>
      <c r="BN46" s="42">
        <v>0</v>
      </c>
      <c r="BO46" s="42">
        <v>1</v>
      </c>
      <c r="BP46" s="42">
        <v>1</v>
      </c>
      <c r="BQ46" s="42">
        <v>1</v>
      </c>
      <c r="BR46" s="42">
        <v>310</v>
      </c>
      <c r="BS46" s="42">
        <v>1</v>
      </c>
      <c r="BT46" s="42">
        <v>1</v>
      </c>
      <c r="BU46" s="42">
        <v>1</v>
      </c>
      <c r="BV46" s="42">
        <v>310</v>
      </c>
      <c r="BW46" s="42">
        <v>1</v>
      </c>
      <c r="BX46" s="42">
        <v>1</v>
      </c>
      <c r="BY46" s="42">
        <v>1</v>
      </c>
      <c r="BZ46" s="42">
        <v>310</v>
      </c>
      <c r="CA46" s="42"/>
      <c r="CB46" s="42"/>
      <c r="CC46" s="42"/>
      <c r="CD46" s="42">
        <v>0</v>
      </c>
      <c r="CE46" s="42"/>
      <c r="CF46" s="42"/>
      <c r="CG46" s="42"/>
      <c r="CH46" s="42">
        <v>0</v>
      </c>
      <c r="CI46" s="42"/>
      <c r="CJ46" s="42"/>
      <c r="CK46" s="42"/>
      <c r="CL46" s="42">
        <v>0</v>
      </c>
      <c r="CM46" s="42"/>
      <c r="CN46" s="42"/>
      <c r="CO46" s="42"/>
      <c r="CP46" s="42">
        <v>0</v>
      </c>
      <c r="CQ46" s="42"/>
      <c r="CR46" s="42"/>
      <c r="CS46" s="42"/>
      <c r="CT46" s="42">
        <v>0</v>
      </c>
      <c r="CU46" s="42"/>
      <c r="CV46" s="42"/>
      <c r="CW46" s="42"/>
      <c r="CX46" s="42">
        <v>0</v>
      </c>
      <c r="CY46" s="42"/>
      <c r="CZ46" s="42"/>
      <c r="DA46" s="42"/>
      <c r="DB46" s="42">
        <v>0</v>
      </c>
      <c r="DC46" s="42"/>
      <c r="DD46" s="42"/>
      <c r="DE46" s="42"/>
      <c r="DF46" s="42">
        <v>0</v>
      </c>
      <c r="DG46" s="42"/>
      <c r="DH46" s="42"/>
      <c r="DI46" s="42"/>
      <c r="DJ46" s="42">
        <v>0</v>
      </c>
      <c r="DK46" s="42">
        <v>1</v>
      </c>
      <c r="DL46" s="42">
        <v>1</v>
      </c>
      <c r="DM46" s="42">
        <v>1</v>
      </c>
      <c r="DN46" s="42">
        <v>310</v>
      </c>
    </row>
    <row r="47" spans="1:118" x14ac:dyDescent="0.25">
      <c r="A47" s="34"/>
      <c r="B47" s="35"/>
      <c r="C47" s="36"/>
      <c r="F47" s="41">
        <v>2.5</v>
      </c>
      <c r="G47" s="42"/>
      <c r="H47" s="42"/>
      <c r="I47" s="42"/>
      <c r="J47" s="42">
        <v>0</v>
      </c>
      <c r="K47" s="42"/>
      <c r="L47" s="42"/>
      <c r="M47" s="42"/>
      <c r="N47" s="42">
        <v>0</v>
      </c>
      <c r="O47" s="42"/>
      <c r="P47" s="42"/>
      <c r="Q47" s="42"/>
      <c r="R47" s="42">
        <v>0</v>
      </c>
      <c r="S47" s="42"/>
      <c r="T47" s="42"/>
      <c r="U47" s="42"/>
      <c r="V47" s="42">
        <v>0</v>
      </c>
      <c r="W47" s="42"/>
      <c r="X47" s="42"/>
      <c r="Y47" s="42"/>
      <c r="Z47" s="42">
        <v>0</v>
      </c>
      <c r="AA47" s="42"/>
      <c r="AB47" s="42"/>
      <c r="AC47" s="42"/>
      <c r="AD47" s="42">
        <v>0</v>
      </c>
      <c r="AE47" s="42"/>
      <c r="AF47" s="42"/>
      <c r="AG47" s="42"/>
      <c r="AH47" s="42">
        <v>0</v>
      </c>
      <c r="AI47" s="42"/>
      <c r="AJ47" s="42"/>
      <c r="AK47" s="42"/>
      <c r="AL47" s="42">
        <v>0</v>
      </c>
      <c r="AM47" s="42"/>
      <c r="AN47" s="42"/>
      <c r="AO47" s="42"/>
      <c r="AP47" s="42">
        <v>0</v>
      </c>
      <c r="AQ47" s="42"/>
      <c r="AR47" s="42"/>
      <c r="AS47" s="42"/>
      <c r="AT47" s="42">
        <v>0</v>
      </c>
      <c r="AU47" s="42"/>
      <c r="AV47" s="42"/>
      <c r="AW47" s="42"/>
      <c r="AX47" s="42">
        <v>0</v>
      </c>
      <c r="AY47" s="42"/>
      <c r="AZ47" s="42"/>
      <c r="BA47" s="42"/>
      <c r="BB47" s="42">
        <v>0</v>
      </c>
      <c r="BC47" s="42"/>
      <c r="BD47" s="42"/>
      <c r="BE47" s="42"/>
      <c r="BF47" s="42">
        <v>0</v>
      </c>
      <c r="BG47" s="42"/>
      <c r="BH47" s="42"/>
      <c r="BI47" s="42"/>
      <c r="BJ47" s="42">
        <v>0</v>
      </c>
      <c r="BK47" s="42"/>
      <c r="BL47" s="42"/>
      <c r="BM47" s="42"/>
      <c r="BN47" s="42">
        <v>0</v>
      </c>
      <c r="BO47" s="42">
        <v>1</v>
      </c>
      <c r="BP47" s="42">
        <v>1</v>
      </c>
      <c r="BQ47" s="42">
        <v>1</v>
      </c>
      <c r="BR47" s="42">
        <v>310</v>
      </c>
      <c r="BS47" s="42">
        <v>1</v>
      </c>
      <c r="BT47" s="42">
        <v>1</v>
      </c>
      <c r="BU47" s="42">
        <v>1</v>
      </c>
      <c r="BV47" s="42">
        <v>310</v>
      </c>
      <c r="BW47" s="42">
        <v>1</v>
      </c>
      <c r="BX47" s="42">
        <v>1</v>
      </c>
      <c r="BY47" s="42">
        <v>1</v>
      </c>
      <c r="BZ47" s="42">
        <v>310</v>
      </c>
      <c r="CA47" s="42"/>
      <c r="CB47" s="42"/>
      <c r="CC47" s="42"/>
      <c r="CD47" s="42">
        <v>0</v>
      </c>
      <c r="CE47" s="42"/>
      <c r="CF47" s="42"/>
      <c r="CG47" s="42"/>
      <c r="CH47" s="42">
        <v>0</v>
      </c>
      <c r="CI47" s="42"/>
      <c r="CJ47" s="42"/>
      <c r="CK47" s="42"/>
      <c r="CL47" s="42">
        <v>0</v>
      </c>
      <c r="CM47" s="42"/>
      <c r="CN47" s="42"/>
      <c r="CO47" s="42"/>
      <c r="CP47" s="42">
        <v>0</v>
      </c>
      <c r="CQ47" s="42"/>
      <c r="CR47" s="42"/>
      <c r="CS47" s="42"/>
      <c r="CT47" s="42">
        <v>0</v>
      </c>
      <c r="CU47" s="42"/>
      <c r="CV47" s="42"/>
      <c r="CW47" s="42"/>
      <c r="CX47" s="42">
        <v>0</v>
      </c>
      <c r="CY47" s="42"/>
      <c r="CZ47" s="42"/>
      <c r="DA47" s="42"/>
      <c r="DB47" s="42">
        <v>0</v>
      </c>
      <c r="DC47" s="42"/>
      <c r="DD47" s="42"/>
      <c r="DE47" s="42"/>
      <c r="DF47" s="42">
        <v>0</v>
      </c>
      <c r="DG47" s="42"/>
      <c r="DH47" s="42"/>
      <c r="DI47" s="42"/>
      <c r="DJ47" s="42">
        <v>0</v>
      </c>
      <c r="DK47" s="42">
        <v>1</v>
      </c>
      <c r="DL47" s="42">
        <v>1</v>
      </c>
      <c r="DM47" s="42">
        <v>1</v>
      </c>
      <c r="DN47" s="42">
        <v>310</v>
      </c>
    </row>
    <row r="48" spans="1:118" x14ac:dyDescent="0.25">
      <c r="A48" s="37"/>
      <c r="B48" s="38"/>
      <c r="C48" s="39"/>
      <c r="F48" s="28">
        <v>87.75</v>
      </c>
      <c r="G48" s="42"/>
      <c r="H48" s="42"/>
      <c r="I48" s="42"/>
      <c r="J48" s="42">
        <v>0</v>
      </c>
      <c r="K48" s="42"/>
      <c r="L48" s="42"/>
      <c r="M48" s="42"/>
      <c r="N48" s="42">
        <v>0</v>
      </c>
      <c r="O48" s="42"/>
      <c r="P48" s="42"/>
      <c r="Q48" s="42"/>
      <c r="R48" s="42">
        <v>0</v>
      </c>
      <c r="S48" s="42"/>
      <c r="T48" s="42"/>
      <c r="U48" s="42"/>
      <c r="V48" s="42">
        <v>0</v>
      </c>
      <c r="W48" s="42"/>
      <c r="X48" s="42"/>
      <c r="Y48" s="42"/>
      <c r="Z48" s="42">
        <v>0</v>
      </c>
      <c r="AA48" s="42"/>
      <c r="AB48" s="42"/>
      <c r="AC48" s="42"/>
      <c r="AD48" s="42">
        <v>0</v>
      </c>
      <c r="AE48" s="42"/>
      <c r="AF48" s="42"/>
      <c r="AG48" s="42"/>
      <c r="AH48" s="42">
        <v>0</v>
      </c>
      <c r="AI48" s="42"/>
      <c r="AJ48" s="42"/>
      <c r="AK48" s="42"/>
      <c r="AL48" s="42">
        <v>0</v>
      </c>
      <c r="AM48" s="42"/>
      <c r="AN48" s="42"/>
      <c r="AO48" s="42"/>
      <c r="AP48" s="42">
        <v>0</v>
      </c>
      <c r="AQ48" s="42"/>
      <c r="AR48" s="42"/>
      <c r="AS48" s="42"/>
      <c r="AT48" s="42">
        <v>0</v>
      </c>
      <c r="AU48" s="42"/>
      <c r="AV48" s="42"/>
      <c r="AW48" s="42"/>
      <c r="AX48" s="42">
        <v>0</v>
      </c>
      <c r="AY48" s="42"/>
      <c r="AZ48" s="42"/>
      <c r="BA48" s="42"/>
      <c r="BB48" s="42">
        <v>0</v>
      </c>
      <c r="BC48" s="42"/>
      <c r="BD48" s="42"/>
      <c r="BE48" s="42"/>
      <c r="BF48" s="42">
        <v>0</v>
      </c>
      <c r="BG48" s="42"/>
      <c r="BH48" s="42"/>
      <c r="BI48" s="42"/>
      <c r="BJ48" s="42">
        <v>0</v>
      </c>
      <c r="BK48" s="42"/>
      <c r="BL48" s="42"/>
      <c r="BM48" s="42"/>
      <c r="BN48" s="42">
        <v>0</v>
      </c>
      <c r="BO48" s="42"/>
      <c r="BP48" s="42"/>
      <c r="BQ48" s="42"/>
      <c r="BR48" s="42">
        <v>0</v>
      </c>
      <c r="BS48" s="42"/>
      <c r="BT48" s="42"/>
      <c r="BU48" s="42"/>
      <c r="BV48" s="42">
        <v>0</v>
      </c>
      <c r="BW48" s="42"/>
      <c r="BX48" s="42"/>
      <c r="BY48" s="42"/>
      <c r="BZ48" s="42">
        <v>0</v>
      </c>
      <c r="CA48" s="42">
        <v>1</v>
      </c>
      <c r="CB48" s="42">
        <v>1</v>
      </c>
      <c r="CC48" s="42">
        <v>1</v>
      </c>
      <c r="CD48" s="42">
        <v>351</v>
      </c>
      <c r="CE48" s="42">
        <v>1</v>
      </c>
      <c r="CF48" s="42">
        <v>1</v>
      </c>
      <c r="CG48" s="42">
        <v>1</v>
      </c>
      <c r="CH48" s="42">
        <v>351</v>
      </c>
      <c r="CI48" s="42">
        <v>1</v>
      </c>
      <c r="CJ48" s="42">
        <v>1</v>
      </c>
      <c r="CK48" s="42">
        <v>1</v>
      </c>
      <c r="CL48" s="42">
        <v>351</v>
      </c>
      <c r="CM48" s="42"/>
      <c r="CN48" s="42"/>
      <c r="CO48" s="42"/>
      <c r="CP48" s="42">
        <v>0</v>
      </c>
      <c r="CQ48" s="42"/>
      <c r="CR48" s="42"/>
      <c r="CS48" s="42"/>
      <c r="CT48" s="42">
        <v>0</v>
      </c>
      <c r="CU48" s="42"/>
      <c r="CV48" s="42"/>
      <c r="CW48" s="42"/>
      <c r="CX48" s="42">
        <v>0</v>
      </c>
      <c r="CY48" s="42"/>
      <c r="CZ48" s="42"/>
      <c r="DA48" s="42"/>
      <c r="DB48" s="42">
        <v>0</v>
      </c>
      <c r="DC48" s="42"/>
      <c r="DD48" s="42"/>
      <c r="DE48" s="42"/>
      <c r="DF48" s="42">
        <v>0</v>
      </c>
      <c r="DG48" s="42"/>
      <c r="DH48" s="42"/>
      <c r="DI48" s="42"/>
      <c r="DJ48" s="42">
        <v>0</v>
      </c>
      <c r="DK48" s="42">
        <v>1</v>
      </c>
      <c r="DL48" s="42">
        <v>1</v>
      </c>
      <c r="DM48" s="42">
        <v>1</v>
      </c>
      <c r="DN48" s="42">
        <v>351</v>
      </c>
    </row>
    <row r="49" spans="6:118" x14ac:dyDescent="0.25">
      <c r="F49" s="41">
        <v>0.75</v>
      </c>
      <c r="G49" s="42"/>
      <c r="H49" s="42"/>
      <c r="I49" s="42"/>
      <c r="J49" s="42">
        <v>0</v>
      </c>
      <c r="K49" s="42"/>
      <c r="L49" s="42"/>
      <c r="M49" s="42"/>
      <c r="N49" s="42">
        <v>0</v>
      </c>
      <c r="O49" s="42"/>
      <c r="P49" s="42"/>
      <c r="Q49" s="42"/>
      <c r="R49" s="42">
        <v>0</v>
      </c>
      <c r="S49" s="42"/>
      <c r="T49" s="42"/>
      <c r="U49" s="42"/>
      <c r="V49" s="42">
        <v>0</v>
      </c>
      <c r="W49" s="42"/>
      <c r="X49" s="42"/>
      <c r="Y49" s="42"/>
      <c r="Z49" s="42">
        <v>0</v>
      </c>
      <c r="AA49" s="42"/>
      <c r="AB49" s="42"/>
      <c r="AC49" s="42"/>
      <c r="AD49" s="42">
        <v>0</v>
      </c>
      <c r="AE49" s="42"/>
      <c r="AF49" s="42"/>
      <c r="AG49" s="42"/>
      <c r="AH49" s="42">
        <v>0</v>
      </c>
      <c r="AI49" s="42"/>
      <c r="AJ49" s="42"/>
      <c r="AK49" s="42"/>
      <c r="AL49" s="42">
        <v>0</v>
      </c>
      <c r="AM49" s="42"/>
      <c r="AN49" s="42"/>
      <c r="AO49" s="42"/>
      <c r="AP49" s="42">
        <v>0</v>
      </c>
      <c r="AQ49" s="42"/>
      <c r="AR49" s="42"/>
      <c r="AS49" s="42"/>
      <c r="AT49" s="42">
        <v>0</v>
      </c>
      <c r="AU49" s="42"/>
      <c r="AV49" s="42"/>
      <c r="AW49" s="42"/>
      <c r="AX49" s="42">
        <v>0</v>
      </c>
      <c r="AY49" s="42"/>
      <c r="AZ49" s="42"/>
      <c r="BA49" s="42"/>
      <c r="BB49" s="42">
        <v>0</v>
      </c>
      <c r="BC49" s="42"/>
      <c r="BD49" s="42"/>
      <c r="BE49" s="42"/>
      <c r="BF49" s="42">
        <v>0</v>
      </c>
      <c r="BG49" s="42"/>
      <c r="BH49" s="42"/>
      <c r="BI49" s="42"/>
      <c r="BJ49" s="42">
        <v>0</v>
      </c>
      <c r="BK49" s="42"/>
      <c r="BL49" s="42"/>
      <c r="BM49" s="42"/>
      <c r="BN49" s="42">
        <v>0</v>
      </c>
      <c r="BO49" s="42"/>
      <c r="BP49" s="42"/>
      <c r="BQ49" s="42"/>
      <c r="BR49" s="42">
        <v>0</v>
      </c>
      <c r="BS49" s="42"/>
      <c r="BT49" s="42"/>
      <c r="BU49" s="42"/>
      <c r="BV49" s="42">
        <v>0</v>
      </c>
      <c r="BW49" s="42"/>
      <c r="BX49" s="42"/>
      <c r="BY49" s="42"/>
      <c r="BZ49" s="42">
        <v>0</v>
      </c>
      <c r="CA49" s="42">
        <v>1</v>
      </c>
      <c r="CB49" s="42">
        <v>1</v>
      </c>
      <c r="CC49" s="42">
        <v>1</v>
      </c>
      <c r="CD49" s="42">
        <v>351</v>
      </c>
      <c r="CE49" s="42">
        <v>1</v>
      </c>
      <c r="CF49" s="42">
        <v>1</v>
      </c>
      <c r="CG49" s="42">
        <v>1</v>
      </c>
      <c r="CH49" s="42">
        <v>351</v>
      </c>
      <c r="CI49" s="42">
        <v>1</v>
      </c>
      <c r="CJ49" s="42">
        <v>1</v>
      </c>
      <c r="CK49" s="42">
        <v>1</v>
      </c>
      <c r="CL49" s="42">
        <v>351</v>
      </c>
      <c r="CM49" s="42"/>
      <c r="CN49" s="42"/>
      <c r="CO49" s="42"/>
      <c r="CP49" s="42">
        <v>0</v>
      </c>
      <c r="CQ49" s="42"/>
      <c r="CR49" s="42"/>
      <c r="CS49" s="42"/>
      <c r="CT49" s="42">
        <v>0</v>
      </c>
      <c r="CU49" s="42"/>
      <c r="CV49" s="42"/>
      <c r="CW49" s="42"/>
      <c r="CX49" s="42">
        <v>0</v>
      </c>
      <c r="CY49" s="42"/>
      <c r="CZ49" s="42"/>
      <c r="DA49" s="42"/>
      <c r="DB49" s="42">
        <v>0</v>
      </c>
      <c r="DC49" s="42"/>
      <c r="DD49" s="42"/>
      <c r="DE49" s="42"/>
      <c r="DF49" s="42">
        <v>0</v>
      </c>
      <c r="DG49" s="42"/>
      <c r="DH49" s="42"/>
      <c r="DI49" s="42"/>
      <c r="DJ49" s="42">
        <v>0</v>
      </c>
      <c r="DK49" s="42">
        <v>1</v>
      </c>
      <c r="DL49" s="42">
        <v>1</v>
      </c>
      <c r="DM49" s="42">
        <v>1</v>
      </c>
      <c r="DN49" s="42">
        <v>351</v>
      </c>
    </row>
    <row r="50" spans="6:118" x14ac:dyDescent="0.25">
      <c r="F50" s="28" t="s">
        <v>82</v>
      </c>
      <c r="G50" s="42"/>
      <c r="H50" s="42"/>
      <c r="I50" s="42"/>
      <c r="J50" s="42">
        <v>0</v>
      </c>
      <c r="K50" s="42"/>
      <c r="L50" s="42"/>
      <c r="M50" s="42"/>
      <c r="N50" s="42">
        <v>0</v>
      </c>
      <c r="O50" s="42"/>
      <c r="P50" s="42"/>
      <c r="Q50" s="42"/>
      <c r="R50" s="42">
        <v>0</v>
      </c>
      <c r="S50" s="42"/>
      <c r="T50" s="42"/>
      <c r="U50" s="42"/>
      <c r="V50" s="42">
        <v>0</v>
      </c>
      <c r="W50" s="42"/>
      <c r="X50" s="42"/>
      <c r="Y50" s="42"/>
      <c r="Z50" s="42">
        <v>0</v>
      </c>
      <c r="AA50" s="42"/>
      <c r="AB50" s="42"/>
      <c r="AC50" s="42"/>
      <c r="AD50" s="42">
        <v>0</v>
      </c>
      <c r="AE50" s="42"/>
      <c r="AF50" s="42"/>
      <c r="AG50" s="42"/>
      <c r="AH50" s="42">
        <v>0</v>
      </c>
      <c r="AI50" s="42"/>
      <c r="AJ50" s="42"/>
      <c r="AK50" s="42"/>
      <c r="AL50" s="42">
        <v>0</v>
      </c>
      <c r="AM50" s="42"/>
      <c r="AN50" s="42"/>
      <c r="AO50" s="42"/>
      <c r="AP50" s="42">
        <v>0</v>
      </c>
      <c r="AQ50" s="42"/>
      <c r="AR50" s="42"/>
      <c r="AS50" s="42"/>
      <c r="AT50" s="42">
        <v>0</v>
      </c>
      <c r="AU50" s="42"/>
      <c r="AV50" s="42"/>
      <c r="AW50" s="42"/>
      <c r="AX50" s="42">
        <v>0</v>
      </c>
      <c r="AY50" s="42"/>
      <c r="AZ50" s="42"/>
      <c r="BA50" s="42"/>
      <c r="BB50" s="42">
        <v>0</v>
      </c>
      <c r="BC50" s="42"/>
      <c r="BD50" s="42"/>
      <c r="BE50" s="42"/>
      <c r="BF50" s="42">
        <v>0</v>
      </c>
      <c r="BG50" s="42"/>
      <c r="BH50" s="42"/>
      <c r="BI50" s="42"/>
      <c r="BJ50" s="42">
        <v>0</v>
      </c>
      <c r="BK50" s="42"/>
      <c r="BL50" s="42"/>
      <c r="BM50" s="42"/>
      <c r="BN50" s="42">
        <v>0</v>
      </c>
      <c r="BO50" s="42"/>
      <c r="BP50" s="42"/>
      <c r="BQ50" s="42"/>
      <c r="BR50" s="42">
        <v>0</v>
      </c>
      <c r="BS50" s="42"/>
      <c r="BT50" s="42"/>
      <c r="BU50" s="42"/>
      <c r="BV50" s="42">
        <v>0</v>
      </c>
      <c r="BW50" s="42"/>
      <c r="BX50" s="42"/>
      <c r="BY50" s="42"/>
      <c r="BZ50" s="42">
        <v>0</v>
      </c>
      <c r="CA50" s="42"/>
      <c r="CB50" s="42"/>
      <c r="CC50" s="42"/>
      <c r="CD50" s="42">
        <v>0</v>
      </c>
      <c r="CE50" s="42"/>
      <c r="CF50" s="42"/>
      <c r="CG50" s="42"/>
      <c r="CH50" s="42">
        <v>0</v>
      </c>
      <c r="CI50" s="42"/>
      <c r="CJ50" s="42"/>
      <c r="CK50" s="42"/>
      <c r="CL50" s="42">
        <v>0</v>
      </c>
      <c r="CM50" s="42"/>
      <c r="CN50" s="42"/>
      <c r="CO50" s="42"/>
      <c r="CP50" s="42">
        <v>0</v>
      </c>
      <c r="CQ50" s="42"/>
      <c r="CR50" s="42"/>
      <c r="CS50" s="42"/>
      <c r="CT50" s="42">
        <v>0</v>
      </c>
      <c r="CU50" s="42"/>
      <c r="CV50" s="42"/>
      <c r="CW50" s="42"/>
      <c r="CX50" s="42">
        <v>0</v>
      </c>
      <c r="CY50" s="42"/>
      <c r="CZ50" s="42"/>
      <c r="DA50" s="42"/>
      <c r="DB50" s="42">
        <v>0</v>
      </c>
      <c r="DC50" s="42"/>
      <c r="DD50" s="42"/>
      <c r="DE50" s="42"/>
      <c r="DF50" s="42">
        <v>0</v>
      </c>
      <c r="DG50" s="42"/>
      <c r="DH50" s="42"/>
      <c r="DI50" s="42"/>
      <c r="DJ50" s="42">
        <v>0</v>
      </c>
      <c r="DK50" s="42"/>
      <c r="DL50" s="42"/>
      <c r="DM50" s="42"/>
      <c r="DN50" s="42">
        <v>0</v>
      </c>
    </row>
    <row r="51" spans="6:118" x14ac:dyDescent="0.25">
      <c r="F51" s="41" t="s">
        <v>82</v>
      </c>
      <c r="G51" s="42"/>
      <c r="H51" s="42"/>
      <c r="I51" s="42"/>
      <c r="J51" s="42">
        <v>0</v>
      </c>
      <c r="K51" s="42"/>
      <c r="L51" s="42"/>
      <c r="M51" s="42"/>
      <c r="N51" s="42">
        <v>0</v>
      </c>
      <c r="O51" s="42"/>
      <c r="P51" s="42"/>
      <c r="Q51" s="42"/>
      <c r="R51" s="42">
        <v>0</v>
      </c>
      <c r="S51" s="42"/>
      <c r="T51" s="42"/>
      <c r="U51" s="42"/>
      <c r="V51" s="42">
        <v>0</v>
      </c>
      <c r="W51" s="42"/>
      <c r="X51" s="42"/>
      <c r="Y51" s="42"/>
      <c r="Z51" s="42">
        <v>0</v>
      </c>
      <c r="AA51" s="42"/>
      <c r="AB51" s="42"/>
      <c r="AC51" s="42"/>
      <c r="AD51" s="42">
        <v>0</v>
      </c>
      <c r="AE51" s="42"/>
      <c r="AF51" s="42"/>
      <c r="AG51" s="42"/>
      <c r="AH51" s="42">
        <v>0</v>
      </c>
      <c r="AI51" s="42"/>
      <c r="AJ51" s="42"/>
      <c r="AK51" s="42"/>
      <c r="AL51" s="42">
        <v>0</v>
      </c>
      <c r="AM51" s="42"/>
      <c r="AN51" s="42"/>
      <c r="AO51" s="42"/>
      <c r="AP51" s="42">
        <v>0</v>
      </c>
      <c r="AQ51" s="42"/>
      <c r="AR51" s="42"/>
      <c r="AS51" s="42"/>
      <c r="AT51" s="42">
        <v>0</v>
      </c>
      <c r="AU51" s="42"/>
      <c r="AV51" s="42"/>
      <c r="AW51" s="42"/>
      <c r="AX51" s="42">
        <v>0</v>
      </c>
      <c r="AY51" s="42"/>
      <c r="AZ51" s="42"/>
      <c r="BA51" s="42"/>
      <c r="BB51" s="42">
        <v>0</v>
      </c>
      <c r="BC51" s="42"/>
      <c r="BD51" s="42"/>
      <c r="BE51" s="42"/>
      <c r="BF51" s="42">
        <v>0</v>
      </c>
      <c r="BG51" s="42"/>
      <c r="BH51" s="42"/>
      <c r="BI51" s="42"/>
      <c r="BJ51" s="42">
        <v>0</v>
      </c>
      <c r="BK51" s="42"/>
      <c r="BL51" s="42"/>
      <c r="BM51" s="42"/>
      <c r="BN51" s="42">
        <v>0</v>
      </c>
      <c r="BO51" s="42"/>
      <c r="BP51" s="42"/>
      <c r="BQ51" s="42"/>
      <c r="BR51" s="42">
        <v>0</v>
      </c>
      <c r="BS51" s="42"/>
      <c r="BT51" s="42"/>
      <c r="BU51" s="42"/>
      <c r="BV51" s="42">
        <v>0</v>
      </c>
      <c r="BW51" s="42"/>
      <c r="BX51" s="42"/>
      <c r="BY51" s="42"/>
      <c r="BZ51" s="42">
        <v>0</v>
      </c>
      <c r="CA51" s="42"/>
      <c r="CB51" s="42"/>
      <c r="CC51" s="42"/>
      <c r="CD51" s="42">
        <v>0</v>
      </c>
      <c r="CE51" s="42"/>
      <c r="CF51" s="42"/>
      <c r="CG51" s="42"/>
      <c r="CH51" s="42">
        <v>0</v>
      </c>
      <c r="CI51" s="42"/>
      <c r="CJ51" s="42"/>
      <c r="CK51" s="42"/>
      <c r="CL51" s="42">
        <v>0</v>
      </c>
      <c r="CM51" s="42"/>
      <c r="CN51" s="42"/>
      <c r="CO51" s="42"/>
      <c r="CP51" s="42">
        <v>0</v>
      </c>
      <c r="CQ51" s="42"/>
      <c r="CR51" s="42"/>
      <c r="CS51" s="42"/>
      <c r="CT51" s="42">
        <v>0</v>
      </c>
      <c r="CU51" s="42"/>
      <c r="CV51" s="42"/>
      <c r="CW51" s="42"/>
      <c r="CX51" s="42">
        <v>0</v>
      </c>
      <c r="CY51" s="42"/>
      <c r="CZ51" s="42"/>
      <c r="DA51" s="42"/>
      <c r="DB51" s="42">
        <v>0</v>
      </c>
      <c r="DC51" s="42"/>
      <c r="DD51" s="42"/>
      <c r="DE51" s="42"/>
      <c r="DF51" s="42">
        <v>0</v>
      </c>
      <c r="DG51" s="42"/>
      <c r="DH51" s="42"/>
      <c r="DI51" s="42"/>
      <c r="DJ51" s="42">
        <v>0</v>
      </c>
      <c r="DK51" s="42"/>
      <c r="DL51" s="42"/>
      <c r="DM51" s="42"/>
      <c r="DN51" s="42">
        <v>0</v>
      </c>
    </row>
    <row r="52" spans="6:118" x14ac:dyDescent="0.25">
      <c r="F52" s="28" t="s">
        <v>79</v>
      </c>
      <c r="G52" s="42">
        <v>1</v>
      </c>
      <c r="H52" s="42">
        <v>1</v>
      </c>
      <c r="I52" s="42">
        <v>1</v>
      </c>
      <c r="J52" s="42">
        <v>247</v>
      </c>
      <c r="K52" s="42">
        <v>1</v>
      </c>
      <c r="L52" s="42">
        <v>1</v>
      </c>
      <c r="M52" s="42">
        <v>1</v>
      </c>
      <c r="N52" s="42">
        <v>247</v>
      </c>
      <c r="O52" s="42">
        <v>1</v>
      </c>
      <c r="P52" s="42">
        <v>1</v>
      </c>
      <c r="Q52" s="42">
        <v>1</v>
      </c>
      <c r="R52" s="42">
        <v>247</v>
      </c>
      <c r="S52" s="42">
        <v>1</v>
      </c>
      <c r="T52" s="42">
        <v>1</v>
      </c>
      <c r="U52" s="42">
        <v>1</v>
      </c>
      <c r="V52" s="42">
        <v>267</v>
      </c>
      <c r="W52" s="42">
        <v>1</v>
      </c>
      <c r="X52" s="42">
        <v>1</v>
      </c>
      <c r="Y52" s="42">
        <v>1</v>
      </c>
      <c r="Z52" s="42">
        <v>267</v>
      </c>
      <c r="AA52" s="42">
        <v>1</v>
      </c>
      <c r="AB52" s="42">
        <v>1</v>
      </c>
      <c r="AC52" s="42">
        <v>1</v>
      </c>
      <c r="AD52" s="42">
        <v>267</v>
      </c>
      <c r="AE52" s="42">
        <v>1</v>
      </c>
      <c r="AF52" s="42">
        <v>1</v>
      </c>
      <c r="AG52" s="42">
        <v>1</v>
      </c>
      <c r="AH52" s="42">
        <v>291</v>
      </c>
      <c r="AI52" s="42">
        <v>1</v>
      </c>
      <c r="AJ52" s="42">
        <v>1</v>
      </c>
      <c r="AK52" s="42">
        <v>1</v>
      </c>
      <c r="AL52" s="42">
        <v>291</v>
      </c>
      <c r="AM52" s="42">
        <v>1</v>
      </c>
      <c r="AN52" s="42">
        <v>1</v>
      </c>
      <c r="AO52" s="42">
        <v>1</v>
      </c>
      <c r="AP52" s="42">
        <v>291</v>
      </c>
      <c r="AQ52" s="42">
        <v>1</v>
      </c>
      <c r="AR52" s="42">
        <v>1</v>
      </c>
      <c r="AS52" s="42">
        <v>1</v>
      </c>
      <c r="AT52" s="42">
        <v>294</v>
      </c>
      <c r="AU52" s="42">
        <v>1</v>
      </c>
      <c r="AV52" s="42">
        <v>1</v>
      </c>
      <c r="AW52" s="42">
        <v>1</v>
      </c>
      <c r="AX52" s="42">
        <v>294</v>
      </c>
      <c r="AY52" s="42">
        <v>1</v>
      </c>
      <c r="AZ52" s="42">
        <v>1</v>
      </c>
      <c r="BA52" s="42">
        <v>1</v>
      </c>
      <c r="BB52" s="42">
        <v>294</v>
      </c>
      <c r="BC52" s="42">
        <v>1</v>
      </c>
      <c r="BD52" s="42">
        <v>1</v>
      </c>
      <c r="BE52" s="42">
        <v>1</v>
      </c>
      <c r="BF52" s="42">
        <v>303</v>
      </c>
      <c r="BG52" s="42">
        <v>1</v>
      </c>
      <c r="BH52" s="42">
        <v>1</v>
      </c>
      <c r="BI52" s="42">
        <v>1</v>
      </c>
      <c r="BJ52" s="42">
        <v>303</v>
      </c>
      <c r="BK52" s="42">
        <v>1</v>
      </c>
      <c r="BL52" s="42">
        <v>1</v>
      </c>
      <c r="BM52" s="42">
        <v>1</v>
      </c>
      <c r="BN52" s="42">
        <v>303</v>
      </c>
      <c r="BO52" s="42">
        <v>1</v>
      </c>
      <c r="BP52" s="42">
        <v>1</v>
      </c>
      <c r="BQ52" s="42">
        <v>1</v>
      </c>
      <c r="BR52" s="42">
        <v>310</v>
      </c>
      <c r="BS52" s="42">
        <v>1</v>
      </c>
      <c r="BT52" s="42">
        <v>1</v>
      </c>
      <c r="BU52" s="42">
        <v>1</v>
      </c>
      <c r="BV52" s="42">
        <v>310</v>
      </c>
      <c r="BW52" s="42">
        <v>1</v>
      </c>
      <c r="BX52" s="42">
        <v>1</v>
      </c>
      <c r="BY52" s="42">
        <v>1</v>
      </c>
      <c r="BZ52" s="42">
        <v>310</v>
      </c>
      <c r="CA52" s="42">
        <v>1</v>
      </c>
      <c r="CB52" s="42">
        <v>1</v>
      </c>
      <c r="CC52" s="42">
        <v>1</v>
      </c>
      <c r="CD52" s="42">
        <v>351</v>
      </c>
      <c r="CE52" s="42">
        <v>1</v>
      </c>
      <c r="CF52" s="42">
        <v>1</v>
      </c>
      <c r="CG52" s="42">
        <v>1</v>
      </c>
      <c r="CH52" s="42">
        <v>351</v>
      </c>
      <c r="CI52" s="42">
        <v>1</v>
      </c>
      <c r="CJ52" s="42">
        <v>1</v>
      </c>
      <c r="CK52" s="42">
        <v>1</v>
      </c>
      <c r="CL52" s="42">
        <v>351</v>
      </c>
      <c r="CM52" s="42">
        <v>1</v>
      </c>
      <c r="CN52" s="42">
        <v>1</v>
      </c>
      <c r="CO52" s="42">
        <v>1</v>
      </c>
      <c r="CP52" s="42">
        <v>0</v>
      </c>
      <c r="CQ52" s="42">
        <v>1</v>
      </c>
      <c r="CR52" s="42">
        <v>1</v>
      </c>
      <c r="CS52" s="42">
        <v>1</v>
      </c>
      <c r="CT52" s="42">
        <v>0</v>
      </c>
      <c r="CU52" s="42">
        <v>1</v>
      </c>
      <c r="CV52" s="42">
        <v>1</v>
      </c>
      <c r="CW52" s="42">
        <v>1</v>
      </c>
      <c r="CX52" s="42">
        <v>0</v>
      </c>
      <c r="CY52" s="42"/>
      <c r="CZ52" s="42"/>
      <c r="DA52" s="42"/>
      <c r="DB52" s="42">
        <v>0</v>
      </c>
      <c r="DC52" s="42"/>
      <c r="DD52" s="42"/>
      <c r="DE52" s="42"/>
      <c r="DF52" s="42">
        <v>0</v>
      </c>
      <c r="DG52" s="42"/>
      <c r="DH52" s="42"/>
      <c r="DI52" s="42"/>
      <c r="DJ52" s="42">
        <v>0</v>
      </c>
      <c r="DK52" s="42">
        <v>8</v>
      </c>
      <c r="DL52" s="42">
        <v>8</v>
      </c>
      <c r="DM52" s="42">
        <v>8</v>
      </c>
      <c r="DN52" s="42">
        <v>2063</v>
      </c>
    </row>
  </sheetData>
  <conditionalFormatting sqref="C2:G7">
    <cfRule type="iconSet" priority="12">
      <iconSet iconSet="5Arrows">
        <cfvo type="percent" val="0"/>
        <cfvo type="percent" val="20"/>
        <cfvo type="percent" val="40"/>
        <cfvo type="percent" val="60"/>
        <cfvo type="percent" val="80"/>
      </iconSet>
    </cfRule>
    <cfRule type="dataBar" priority="13">
      <dataBar>
        <cfvo type="min"/>
        <cfvo type="max"/>
        <color rgb="FFD6007B"/>
      </dataBar>
      <extLst>
        <ext xmlns:x14="http://schemas.microsoft.com/office/spreadsheetml/2009/9/main" uri="{B025F937-C7B1-47D3-B67F-A62EFF666E3E}">
          <x14:id>{A2D88440-3413-4B6E-907C-53DA8D6C0C00}</x14:id>
        </ext>
      </extLst>
    </cfRule>
    <cfRule type="cellIs" dxfId="9" priority="14" operator="lessThan">
      <formula>72.5</formula>
    </cfRule>
    <cfRule type="top10" dxfId="8" priority="15" bottom="1" rank="15"/>
    <cfRule type="cellIs" dxfId="7" priority="16" operator="lessThan">
      <formula>70</formula>
    </cfRule>
  </conditionalFormatting>
  <conditionalFormatting sqref="H2:H7">
    <cfRule type="iconSet" priority="8">
      <iconSet>
        <cfvo type="percent" val="0"/>
        <cfvo type="percent" val="33"/>
        <cfvo type="percent" val="67"/>
      </iconSet>
    </cfRule>
    <cfRule type="dataBar" priority="9">
      <dataBar>
        <cfvo type="min"/>
        <cfvo type="max"/>
        <color rgb="FFFF555A"/>
      </dataBar>
      <extLst>
        <ext xmlns:x14="http://schemas.microsoft.com/office/spreadsheetml/2009/9/main" uri="{B025F937-C7B1-47D3-B67F-A62EFF666E3E}">
          <x14:id>{956A63A1-C1A7-40F4-9582-130E82C86D6E}</x14:id>
        </ext>
      </extLst>
    </cfRule>
    <cfRule type="colorScale" priority="10">
      <colorScale>
        <cfvo type="min"/>
        <cfvo type="max"/>
        <color rgb="FFFCFCFF"/>
        <color rgb="FF63BE7B"/>
      </colorScale>
    </cfRule>
    <cfRule type="cellIs" dxfId="6" priority="11" operator="between">
      <formula>350</formula>
      <formula>395</formula>
    </cfRule>
  </conditionalFormatting>
  <conditionalFormatting sqref="B2">
    <cfRule type="containsText" dxfId="5" priority="6" operator="containsText" text="SANTHOSH">
      <formula>NOT(ISERROR(SEARCH("SANTHOSH",B2)))</formula>
    </cfRule>
    <cfRule type="dataBar" priority="7">
      <dataBar>
        <cfvo type="min"/>
        <cfvo type="max"/>
        <color rgb="FF63C384"/>
      </dataBar>
      <extLst>
        <ext xmlns:x14="http://schemas.microsoft.com/office/spreadsheetml/2009/9/main" uri="{B025F937-C7B1-47D3-B67F-A62EFF666E3E}">
          <x14:id>{8C4C19EC-5519-449F-889C-0257E8CB4E95}</x14:id>
        </ext>
      </extLst>
    </cfRule>
  </conditionalFormatting>
  <conditionalFormatting sqref="B3">
    <cfRule type="containsText" dxfId="4" priority="5" operator="containsText" text="RAMANA">
      <formula>NOT(ISERROR(SEARCH("RAMANA",B3)))</formula>
    </cfRule>
  </conditionalFormatting>
  <conditionalFormatting sqref="B4">
    <cfRule type="containsText" dxfId="3" priority="4" operator="containsText" text="MANI">
      <formula>NOT(ISERROR(SEARCH("MANI",B4)))</formula>
    </cfRule>
  </conditionalFormatting>
  <conditionalFormatting sqref="B5">
    <cfRule type="containsText" dxfId="2" priority="3" operator="containsText" text="BALA KUMAR">
      <formula>NOT(ISERROR(SEARCH("BALA KUMAR",B5)))</formula>
    </cfRule>
  </conditionalFormatting>
  <conditionalFormatting sqref="B6">
    <cfRule type="containsText" dxfId="1" priority="2" operator="containsText" text="SAKTHI">
      <formula>NOT(ISERROR(SEARCH("SAKTHI",B6)))</formula>
    </cfRule>
  </conditionalFormatting>
  <conditionalFormatting sqref="B7">
    <cfRule type="containsText" dxfId="0" priority="1" operator="containsText" text="VISHAL">
      <formula>NOT(ISERROR(SEARCH("VISHAL",B7)))</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A2D88440-3413-4B6E-907C-53DA8D6C0C00}">
            <x14:dataBar minLength="0" maxLength="100" border="1" negativeBarBorderColorSameAsPositive="0">
              <x14:cfvo type="autoMin"/>
              <x14:cfvo type="autoMax"/>
              <x14:borderColor rgb="FFD6007B"/>
              <x14:negativeFillColor rgb="FFFF0000"/>
              <x14:negativeBorderColor rgb="FFFF0000"/>
              <x14:axisColor rgb="FF000000"/>
            </x14:dataBar>
          </x14:cfRule>
          <xm:sqref>C2:G7</xm:sqref>
        </x14:conditionalFormatting>
        <x14:conditionalFormatting xmlns:xm="http://schemas.microsoft.com/office/excel/2006/main">
          <x14:cfRule type="dataBar" id="{956A63A1-C1A7-40F4-9582-130E82C86D6E}">
            <x14:dataBar minLength="0" maxLength="100" border="1" negativeBarBorderColorSameAsPositive="0">
              <x14:cfvo type="autoMin"/>
              <x14:cfvo type="autoMax"/>
              <x14:borderColor rgb="FFFF555A"/>
              <x14:negativeFillColor rgb="FFFF0000"/>
              <x14:negativeBorderColor rgb="FFFF0000"/>
              <x14:axisColor rgb="FF000000"/>
            </x14:dataBar>
          </x14:cfRule>
          <xm:sqref>H2:H7</xm:sqref>
        </x14:conditionalFormatting>
        <x14:conditionalFormatting xmlns:xm="http://schemas.microsoft.com/office/excel/2006/main">
          <x14:cfRule type="dataBar" id="{8C4C19EC-5519-449F-889C-0257E8CB4E95}">
            <x14:dataBar minLength="0" maxLength="100" border="1" negativeBarBorderColorSameAsPositive="0">
              <x14:cfvo type="autoMin"/>
              <x14:cfvo type="autoMax"/>
              <x14:borderColor rgb="FF63C384"/>
              <x14:negativeFillColor rgb="FFFF0000"/>
              <x14:negativeBorderColor rgb="FFFF0000"/>
              <x14:axisColor rgb="FF000000"/>
            </x14:dataBar>
          </x14:cfRule>
          <xm:sqref>B2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2:P38"/>
  <sheetViews>
    <sheetView tabSelected="1" topLeftCell="A34" workbookViewId="0">
      <selection activeCell="G50" sqref="G50"/>
    </sheetView>
  </sheetViews>
  <sheetFormatPr defaultRowHeight="15" x14ac:dyDescent="0.25"/>
  <cols>
    <col min="7" max="7" width="24.42578125" customWidth="1"/>
    <col min="8" max="8" width="33.42578125" customWidth="1"/>
  </cols>
  <sheetData>
    <row r="2" spans="1:16" ht="31.5" x14ac:dyDescent="0.5">
      <c r="D2" s="28"/>
      <c r="H2" s="29" t="s">
        <v>75</v>
      </c>
    </row>
    <row r="6" spans="1:16" x14ac:dyDescent="0.25">
      <c r="C6" s="18"/>
    </row>
    <row r="7" spans="1:16" x14ac:dyDescent="0.25">
      <c r="C7" s="18"/>
    </row>
    <row r="8" spans="1:16" x14ac:dyDescent="0.25">
      <c r="C8" s="18"/>
    </row>
    <row r="9" spans="1:16" x14ac:dyDescent="0.25">
      <c r="C9" s="18"/>
    </row>
    <row r="10" spans="1:16" x14ac:dyDescent="0.25">
      <c r="A10" s="46" t="s">
        <v>76</v>
      </c>
      <c r="B10" s="47"/>
      <c r="C10" s="47"/>
      <c r="D10" s="47"/>
      <c r="E10" s="47"/>
      <c r="F10" s="47"/>
      <c r="G10" s="47"/>
      <c r="H10" s="47"/>
      <c r="I10" s="47"/>
      <c r="J10" s="47"/>
      <c r="K10" s="47"/>
      <c r="L10" s="47"/>
      <c r="M10" s="47"/>
      <c r="N10" s="47"/>
      <c r="O10" s="47"/>
      <c r="P10" s="47"/>
    </row>
    <row r="11" spans="1:16" x14ac:dyDescent="0.25">
      <c r="A11" s="47"/>
      <c r="B11" s="47"/>
      <c r="C11" s="47"/>
      <c r="D11" s="47"/>
      <c r="E11" s="47"/>
      <c r="F11" s="47"/>
      <c r="G11" s="47"/>
      <c r="H11" s="47"/>
      <c r="I11" s="47"/>
      <c r="J11" s="47"/>
      <c r="K11" s="47"/>
      <c r="L11" s="47"/>
      <c r="M11" s="47"/>
      <c r="N11" s="47"/>
      <c r="O11" s="47"/>
      <c r="P11" s="47"/>
    </row>
    <row r="12" spans="1:16" x14ac:dyDescent="0.25">
      <c r="A12" s="47"/>
      <c r="B12" s="47"/>
      <c r="C12" s="47"/>
      <c r="D12" s="47"/>
      <c r="E12" s="47"/>
      <c r="F12" s="47"/>
      <c r="G12" s="47"/>
      <c r="H12" s="47"/>
      <c r="I12" s="47"/>
      <c r="J12" s="47"/>
      <c r="K12" s="47"/>
      <c r="L12" s="47"/>
      <c r="M12" s="47"/>
      <c r="N12" s="47"/>
      <c r="O12" s="47"/>
      <c r="P12" s="47"/>
    </row>
    <row r="13" spans="1:16" x14ac:dyDescent="0.25">
      <c r="A13" s="47"/>
      <c r="B13" s="47"/>
      <c r="C13" s="47"/>
      <c r="D13" s="47"/>
      <c r="E13" s="47"/>
      <c r="F13" s="47"/>
      <c r="G13" s="47"/>
      <c r="H13" s="47"/>
      <c r="I13" s="47"/>
      <c r="J13" s="47"/>
      <c r="K13" s="47"/>
      <c r="L13" s="47"/>
      <c r="M13" s="47"/>
      <c r="N13" s="47"/>
      <c r="O13" s="47"/>
      <c r="P13" s="47"/>
    </row>
    <row r="14" spans="1:16" x14ac:dyDescent="0.25">
      <c r="A14" s="47"/>
      <c r="B14" s="47"/>
      <c r="C14" s="47"/>
      <c r="D14" s="47"/>
      <c r="E14" s="47"/>
      <c r="F14" s="47"/>
      <c r="G14" s="47"/>
      <c r="H14" s="47"/>
      <c r="I14" s="47"/>
      <c r="J14" s="47"/>
      <c r="K14" s="47"/>
      <c r="L14" s="47"/>
      <c r="M14" s="47"/>
      <c r="N14" s="47"/>
      <c r="O14" s="47"/>
      <c r="P14" s="47"/>
    </row>
    <row r="15" spans="1:16" x14ac:dyDescent="0.25">
      <c r="A15" s="47"/>
      <c r="B15" s="47"/>
      <c r="C15" s="47"/>
      <c r="D15" s="47"/>
      <c r="E15" s="47"/>
      <c r="F15" s="47"/>
      <c r="G15" s="47"/>
      <c r="H15" s="47"/>
      <c r="I15" s="47"/>
      <c r="J15" s="47"/>
      <c r="K15" s="47"/>
      <c r="L15" s="47"/>
      <c r="M15" s="47"/>
      <c r="N15" s="47"/>
      <c r="O15" s="47"/>
      <c r="P15" s="47"/>
    </row>
    <row r="16" spans="1:16" x14ac:dyDescent="0.25">
      <c r="A16" s="47"/>
      <c r="B16" s="47"/>
      <c r="C16" s="47"/>
      <c r="D16" s="47"/>
      <c r="E16" s="47"/>
      <c r="F16" s="47"/>
      <c r="G16" s="47"/>
      <c r="H16" s="47"/>
      <c r="I16" s="47"/>
      <c r="J16" s="47"/>
      <c r="K16" s="47"/>
      <c r="L16" s="47"/>
      <c r="M16" s="47"/>
      <c r="N16" s="47"/>
      <c r="O16" s="47"/>
      <c r="P16" s="47"/>
    </row>
    <row r="17" spans="1:16" x14ac:dyDescent="0.25">
      <c r="A17" s="47"/>
      <c r="B17" s="47"/>
      <c r="C17" s="47"/>
      <c r="D17" s="47"/>
      <c r="E17" s="47"/>
      <c r="F17" s="47"/>
      <c r="G17" s="47"/>
      <c r="H17" s="47"/>
      <c r="I17" s="47"/>
      <c r="J17" s="47"/>
      <c r="K17" s="47"/>
      <c r="L17" s="47"/>
      <c r="M17" s="47"/>
      <c r="N17" s="47"/>
      <c r="O17" s="47"/>
      <c r="P17" s="47"/>
    </row>
    <row r="18" spans="1:16" x14ac:dyDescent="0.25">
      <c r="A18" s="47"/>
      <c r="B18" s="47"/>
      <c r="C18" s="47"/>
      <c r="D18" s="47"/>
      <c r="E18" s="47"/>
      <c r="F18" s="47"/>
      <c r="G18" s="47"/>
      <c r="H18" s="47"/>
      <c r="I18" s="47"/>
      <c r="J18" s="47"/>
      <c r="K18" s="47"/>
      <c r="L18" s="47"/>
      <c r="M18" s="47"/>
      <c r="N18" s="47"/>
      <c r="O18" s="47"/>
      <c r="P18" s="47"/>
    </row>
    <row r="19" spans="1:16" x14ac:dyDescent="0.25">
      <c r="A19" s="47"/>
      <c r="B19" s="47"/>
      <c r="C19" s="47"/>
      <c r="D19" s="47"/>
      <c r="E19" s="47"/>
      <c r="F19" s="47"/>
      <c r="G19" s="47"/>
      <c r="H19" s="47"/>
      <c r="I19" s="47"/>
      <c r="J19" s="47"/>
      <c r="K19" s="47"/>
      <c r="L19" s="47"/>
      <c r="M19" s="47"/>
      <c r="N19" s="47"/>
      <c r="O19" s="47"/>
      <c r="P19" s="47"/>
    </row>
    <row r="20" spans="1:16" x14ac:dyDescent="0.25">
      <c r="A20" s="47"/>
      <c r="B20" s="47"/>
      <c r="C20" s="47"/>
      <c r="D20" s="47"/>
      <c r="E20" s="47"/>
      <c r="F20" s="47"/>
      <c r="G20" s="47"/>
      <c r="H20" s="47"/>
      <c r="I20" s="47"/>
      <c r="J20" s="47"/>
      <c r="K20" s="47"/>
      <c r="L20" s="47"/>
      <c r="M20" s="47"/>
      <c r="N20" s="47"/>
      <c r="O20" s="47"/>
      <c r="P20" s="47"/>
    </row>
    <row r="21" spans="1:16" x14ac:dyDescent="0.25">
      <c r="A21" s="47"/>
      <c r="B21" s="47"/>
      <c r="C21" s="47"/>
      <c r="D21" s="47"/>
      <c r="E21" s="47"/>
      <c r="F21" s="47"/>
      <c r="G21" s="47"/>
      <c r="H21" s="47"/>
      <c r="I21" s="47"/>
      <c r="J21" s="47"/>
      <c r="K21" s="47"/>
      <c r="L21" s="47"/>
      <c r="M21" s="47"/>
      <c r="N21" s="47"/>
      <c r="O21" s="47"/>
      <c r="P21" s="47"/>
    </row>
    <row r="22" spans="1:16" x14ac:dyDescent="0.25">
      <c r="A22" s="47"/>
      <c r="B22" s="47"/>
      <c r="C22" s="47"/>
      <c r="D22" s="47"/>
      <c r="E22" s="47"/>
      <c r="F22" s="47"/>
      <c r="G22" s="47"/>
      <c r="H22" s="47"/>
      <c r="I22" s="47"/>
      <c r="J22" s="47"/>
      <c r="K22" s="47"/>
      <c r="L22" s="47"/>
      <c r="M22" s="47"/>
      <c r="N22" s="47"/>
      <c r="O22" s="47"/>
      <c r="P22" s="47"/>
    </row>
    <row r="23" spans="1:16" x14ac:dyDescent="0.25">
      <c r="A23" s="47"/>
      <c r="B23" s="47"/>
      <c r="C23" s="47"/>
      <c r="D23" s="47"/>
      <c r="E23" s="47"/>
      <c r="F23" s="47"/>
      <c r="G23" s="47"/>
      <c r="H23" s="47"/>
      <c r="I23" s="47"/>
      <c r="J23" s="47"/>
      <c r="K23" s="47"/>
      <c r="L23" s="47"/>
      <c r="M23" s="47"/>
      <c r="N23" s="47"/>
      <c r="O23" s="47"/>
      <c r="P23" s="47"/>
    </row>
    <row r="24" spans="1:16" x14ac:dyDescent="0.25">
      <c r="A24" s="47"/>
      <c r="B24" s="47"/>
      <c r="C24" s="47"/>
      <c r="D24" s="47"/>
      <c r="E24" s="47"/>
      <c r="F24" s="47"/>
      <c r="G24" s="47"/>
      <c r="H24" s="47"/>
      <c r="I24" s="47"/>
      <c r="J24" s="47"/>
      <c r="K24" s="47"/>
      <c r="L24" s="47"/>
      <c r="M24" s="47"/>
      <c r="N24" s="47"/>
      <c r="O24" s="47"/>
      <c r="P24" s="47"/>
    </row>
    <row r="25" spans="1:16" x14ac:dyDescent="0.25">
      <c r="A25" s="47"/>
      <c r="B25" s="47"/>
      <c r="C25" s="47"/>
      <c r="D25" s="47"/>
      <c r="E25" s="47"/>
      <c r="F25" s="47"/>
      <c r="G25" s="47"/>
      <c r="H25" s="47"/>
      <c r="I25" s="47"/>
      <c r="J25" s="47"/>
      <c r="K25" s="47"/>
      <c r="L25" s="47"/>
      <c r="M25" s="47"/>
      <c r="N25" s="47"/>
      <c r="O25" s="47"/>
      <c r="P25" s="47"/>
    </row>
    <row r="26" spans="1:16" x14ac:dyDescent="0.25">
      <c r="A26" s="47"/>
      <c r="B26" s="47"/>
      <c r="C26" s="47"/>
      <c r="D26" s="47"/>
      <c r="E26" s="47"/>
      <c r="F26" s="47"/>
      <c r="G26" s="47"/>
      <c r="H26" s="47"/>
      <c r="I26" s="47"/>
      <c r="J26" s="47"/>
      <c r="K26" s="47"/>
      <c r="L26" s="47"/>
      <c r="M26" s="47"/>
      <c r="N26" s="47"/>
      <c r="O26" s="47"/>
      <c r="P26" s="47"/>
    </row>
    <row r="27" spans="1:16" x14ac:dyDescent="0.25">
      <c r="A27" s="47"/>
      <c r="B27" s="47"/>
      <c r="C27" s="47"/>
      <c r="D27" s="47"/>
      <c r="E27" s="47"/>
      <c r="F27" s="47"/>
      <c r="G27" s="47"/>
      <c r="H27" s="47"/>
      <c r="I27" s="47"/>
      <c r="J27" s="47"/>
      <c r="K27" s="47"/>
      <c r="L27" s="47"/>
      <c r="M27" s="47"/>
      <c r="N27" s="47"/>
      <c r="O27" s="47"/>
      <c r="P27" s="47"/>
    </row>
    <row r="28" spans="1:16" x14ac:dyDescent="0.25">
      <c r="A28" s="47"/>
      <c r="B28" s="47"/>
      <c r="C28" s="47"/>
      <c r="D28" s="47"/>
      <c r="E28" s="47"/>
      <c r="F28" s="47"/>
      <c r="G28" s="47"/>
      <c r="H28" s="47"/>
      <c r="I28" s="47"/>
      <c r="J28" s="47"/>
      <c r="K28" s="47"/>
      <c r="L28" s="47"/>
      <c r="M28" s="47"/>
      <c r="N28" s="47"/>
      <c r="O28" s="47"/>
      <c r="P28" s="47"/>
    </row>
    <row r="29" spans="1:16" x14ac:dyDescent="0.25">
      <c r="A29" s="47"/>
      <c r="B29" s="47"/>
      <c r="C29" s="47"/>
      <c r="D29" s="47"/>
      <c r="E29" s="47"/>
      <c r="F29" s="47"/>
      <c r="G29" s="47"/>
      <c r="H29" s="47"/>
      <c r="I29" s="47"/>
      <c r="J29" s="47"/>
      <c r="K29" s="47"/>
      <c r="L29" s="47"/>
      <c r="M29" s="47"/>
      <c r="N29" s="47"/>
      <c r="O29" s="47"/>
      <c r="P29" s="47"/>
    </row>
    <row r="30" spans="1:16" x14ac:dyDescent="0.25">
      <c r="A30" s="47"/>
      <c r="B30" s="47"/>
      <c r="C30" s="47"/>
      <c r="D30" s="47"/>
      <c r="E30" s="47"/>
      <c r="F30" s="47"/>
      <c r="G30" s="47"/>
      <c r="H30" s="47"/>
      <c r="I30" s="47"/>
      <c r="J30" s="47"/>
      <c r="K30" s="47"/>
      <c r="L30" s="47"/>
      <c r="M30" s="47"/>
      <c r="N30" s="47"/>
      <c r="O30" s="47"/>
      <c r="P30" s="47"/>
    </row>
    <row r="31" spans="1:16" x14ac:dyDescent="0.25">
      <c r="A31" s="47"/>
      <c r="B31" s="47"/>
      <c r="C31" s="47"/>
      <c r="D31" s="47"/>
      <c r="E31" s="47"/>
      <c r="F31" s="47"/>
      <c r="G31" s="47"/>
      <c r="H31" s="47"/>
      <c r="I31" s="47"/>
      <c r="J31" s="47"/>
      <c r="K31" s="47"/>
      <c r="L31" s="47"/>
      <c r="M31" s="47"/>
      <c r="N31" s="47"/>
      <c r="O31" s="47"/>
      <c r="P31" s="47"/>
    </row>
    <row r="32" spans="1:16" x14ac:dyDescent="0.25">
      <c r="A32" s="47"/>
      <c r="B32" s="47"/>
      <c r="C32" s="47"/>
      <c r="D32" s="47"/>
      <c r="E32" s="47"/>
      <c r="F32" s="47"/>
      <c r="G32" s="47"/>
      <c r="H32" s="47"/>
      <c r="I32" s="47"/>
      <c r="J32" s="47"/>
      <c r="K32" s="47"/>
      <c r="L32" s="47"/>
      <c r="M32" s="47"/>
      <c r="N32" s="47"/>
      <c r="O32" s="47"/>
      <c r="P32" s="47"/>
    </row>
    <row r="33" spans="1:16" x14ac:dyDescent="0.25">
      <c r="A33" s="47"/>
      <c r="B33" s="47"/>
      <c r="C33" s="47"/>
      <c r="D33" s="47"/>
      <c r="E33" s="47"/>
      <c r="F33" s="47"/>
      <c r="G33" s="47"/>
      <c r="H33" s="47"/>
      <c r="I33" s="47"/>
      <c r="J33" s="47"/>
      <c r="K33" s="47"/>
      <c r="L33" s="47"/>
      <c r="M33" s="47"/>
      <c r="N33" s="47"/>
      <c r="O33" s="47"/>
      <c r="P33" s="47"/>
    </row>
    <row r="34" spans="1:16" x14ac:dyDescent="0.25">
      <c r="A34" s="47"/>
      <c r="B34" s="47"/>
      <c r="C34" s="47"/>
      <c r="D34" s="47"/>
      <c r="E34" s="47"/>
      <c r="F34" s="47"/>
      <c r="G34" s="47"/>
      <c r="H34" s="47"/>
      <c r="I34" s="47"/>
      <c r="J34" s="47"/>
      <c r="K34" s="47"/>
      <c r="L34" s="47"/>
      <c r="M34" s="47"/>
      <c r="N34" s="47"/>
      <c r="O34" s="47"/>
      <c r="P34" s="47"/>
    </row>
    <row r="35" spans="1:16" x14ac:dyDescent="0.25">
      <c r="A35" s="47"/>
      <c r="B35" s="47"/>
      <c r="C35" s="47"/>
      <c r="D35" s="47"/>
      <c r="E35" s="47"/>
      <c r="F35" s="47"/>
      <c r="G35" s="47"/>
      <c r="H35" s="47"/>
      <c r="I35" s="47"/>
      <c r="J35" s="47"/>
      <c r="K35" s="47"/>
      <c r="L35" s="47"/>
      <c r="M35" s="47"/>
      <c r="N35" s="47"/>
      <c r="O35" s="47"/>
      <c r="P35" s="47"/>
    </row>
    <row r="36" spans="1:16" x14ac:dyDescent="0.25">
      <c r="A36" s="47"/>
      <c r="B36" s="47"/>
      <c r="C36" s="47"/>
      <c r="D36" s="47"/>
      <c r="E36" s="47"/>
      <c r="F36" s="47"/>
      <c r="G36" s="47"/>
      <c r="H36" s="47"/>
      <c r="I36" s="47"/>
      <c r="J36" s="47"/>
      <c r="K36" s="47"/>
      <c r="L36" s="47"/>
      <c r="M36" s="47"/>
      <c r="N36" s="47"/>
      <c r="O36" s="47"/>
      <c r="P36" s="47"/>
    </row>
    <row r="37" spans="1:16" x14ac:dyDescent="0.25">
      <c r="A37" s="47"/>
      <c r="B37" s="47"/>
      <c r="C37" s="47"/>
      <c r="D37" s="47"/>
      <c r="E37" s="47"/>
      <c r="F37" s="47"/>
      <c r="G37" s="47"/>
      <c r="H37" s="47"/>
      <c r="I37" s="47"/>
      <c r="J37" s="47"/>
      <c r="K37" s="47"/>
      <c r="L37" s="47"/>
      <c r="M37" s="47"/>
      <c r="N37" s="47"/>
      <c r="O37" s="47"/>
      <c r="P37" s="47"/>
    </row>
    <row r="38" spans="1:16" x14ac:dyDescent="0.25">
      <c r="A38" s="47"/>
      <c r="B38" s="47"/>
      <c r="C38" s="47"/>
      <c r="D38" s="47"/>
      <c r="E38" s="47"/>
      <c r="F38" s="47"/>
      <c r="G38" s="47"/>
      <c r="H38" s="47"/>
      <c r="I38" s="47"/>
      <c r="J38" s="47"/>
      <c r="K38" s="47"/>
      <c r="L38" s="47"/>
      <c r="M38" s="47"/>
      <c r="N38" s="47"/>
      <c r="O38" s="47"/>
      <c r="P38" s="47"/>
    </row>
  </sheetData>
  <mergeCells count="1">
    <mergeCell ref="A10:P38"/>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CHART</vt:lpstr>
      <vt:lpstr>PIVOT TABLE</vt:lpstr>
      <vt:lpstr>MARKSHEET</vt:lpstr>
      <vt:lpstr>CONDITIONAL FORMAT</vt:lpstr>
      <vt:lpstr>PIVOT MODAL</vt:lpstr>
      <vt:lpstr>HYPERLINK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LIVEWIRE</dc:creator>
  <cp:lastModifiedBy>LIVEWIRE</cp:lastModifiedBy>
  <dcterms:created xsi:type="dcterms:W3CDTF">2024-04-17T05:43:29Z</dcterms:created>
  <dcterms:modified xsi:type="dcterms:W3CDTF">2024-05-08T07:26:28Z</dcterms:modified>
</cp:coreProperties>
</file>