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0" i="1" l="1"/>
  <c r="N27" i="1"/>
  <c r="N24" i="1"/>
  <c r="H46" i="1"/>
  <c r="H45" i="1"/>
  <c r="H44" i="1"/>
  <c r="Z48" i="1"/>
  <c r="X48" i="1"/>
  <c r="Z41" i="1"/>
  <c r="U50" i="1"/>
  <c r="U49" i="1"/>
  <c r="U48" i="1"/>
  <c r="S52" i="1"/>
  <c r="S50" i="1"/>
  <c r="S49" i="1"/>
  <c r="S48" i="1"/>
  <c r="O50" i="1"/>
  <c r="O49" i="1"/>
  <c r="O48" i="1"/>
  <c r="X41" i="1"/>
  <c r="S34" i="1"/>
  <c r="U43" i="1"/>
  <c r="U42" i="1"/>
  <c r="U41" i="1"/>
  <c r="S45" i="1"/>
  <c r="S43" i="1"/>
  <c r="S42" i="1"/>
  <c r="S41" i="1"/>
  <c r="O43" i="1"/>
  <c r="O42" i="1"/>
  <c r="O41" i="1"/>
  <c r="O36" i="1"/>
  <c r="O35" i="1"/>
  <c r="O34" i="1"/>
  <c r="S36" i="1"/>
  <c r="S35" i="1"/>
  <c r="J27" i="1"/>
  <c r="J26" i="1"/>
  <c r="S38" i="1" l="1"/>
  <c r="U35" i="1" s="1"/>
  <c r="U36" i="1" l="1"/>
  <c r="U34" i="1"/>
  <c r="X34" i="1" s="1"/>
  <c r="Z34" i="1" l="1"/>
</calcChain>
</file>

<file path=xl/sharedStrings.xml><?xml version="1.0" encoding="utf-8"?>
<sst xmlns="http://schemas.openxmlformats.org/spreadsheetml/2006/main" count="72" uniqueCount="35">
  <si>
    <t>Matriz de compensaciones:</t>
  </si>
  <si>
    <t>Probabilidades a priori.</t>
  </si>
  <si>
    <t>Extiende credito</t>
  </si>
  <si>
    <t>No extiende credito</t>
  </si>
  <si>
    <t>R. malo</t>
  </si>
  <si>
    <t>R. promedio</t>
  </si>
  <si>
    <t>R. bueno</t>
  </si>
  <si>
    <t>Dice malo</t>
  </si>
  <si>
    <t>Dice promedio</t>
  </si>
  <si>
    <t>Dice bueno</t>
  </si>
  <si>
    <t>Malo</t>
  </si>
  <si>
    <t>Promedio</t>
  </si>
  <si>
    <t>Bueno</t>
  </si>
  <si>
    <t>Valor esperado</t>
  </si>
  <si>
    <t>Costo info. extra =</t>
  </si>
  <si>
    <t>GANACIA CON INFORMACIÓN PERFECTA</t>
  </si>
  <si>
    <t>Sumatoria de mejores resultado*sus probabilidades</t>
  </si>
  <si>
    <t>VALOR DE LA INFORMACIÓN PERFECTA</t>
  </si>
  <si>
    <t>Ganancia con inf perfecta - ganancia sin inf extra</t>
  </si>
  <si>
    <t>VALOR DE LA INFORMACIÓN NO PERFECTA</t>
  </si>
  <si>
    <t>Ganancia con inf NO perfecta - ganancia sin inf extra</t>
  </si>
  <si>
    <t>Estado nat.</t>
  </si>
  <si>
    <t>P. priori</t>
  </si>
  <si>
    <t>P. condicional</t>
  </si>
  <si>
    <t>P. conjunta</t>
  </si>
  <si>
    <t>P. posteriori</t>
  </si>
  <si>
    <t>P. conj. Total</t>
  </si>
  <si>
    <t>Dice malo:</t>
  </si>
  <si>
    <t>Dice promedio:</t>
  </si>
  <si>
    <t>Dice bueno:</t>
  </si>
  <si>
    <t>Valor esperado final BRUTO =</t>
  </si>
  <si>
    <t>Falor esperado final NETO =</t>
  </si>
  <si>
    <t>Mejro resultado final =</t>
  </si>
  <si>
    <t>Extiende Credito</t>
  </si>
  <si>
    <t>No ext. Credito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</si>
</sst>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14999847407452621"/>
      </left>
      <right/>
      <top/>
      <bottom/>
      <diagonal/>
    </border>
    <border>
      <left style="medium">
        <color indexed="64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 tint="-0.1499984740745262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2"/>
      </right>
      <top style="thin">
        <color theme="0" tint="-0.14999847407452621"/>
      </top>
      <bottom style="thin">
        <color theme="2"/>
      </bottom>
      <diagonal/>
    </border>
    <border>
      <left/>
      <right/>
      <top style="thin">
        <color theme="0" tint="-0.14999847407452621"/>
      </top>
      <bottom/>
      <diagonal/>
    </border>
    <border>
      <left/>
      <right/>
      <top/>
      <bottom style="thin">
        <color theme="0" tint="-0.14999847407452621"/>
      </bottom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theme="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5">
    <xf numFmtId="0" fontId="0" fillId="0" borderId="0" xfId="0"/>
    <xf numFmtId="0" fontId="0" fillId="0" borderId="10" xfId="0" applyBorder="1"/>
    <xf numFmtId="0" fontId="0" fillId="0" borderId="0" xfId="0" applyBorder="1"/>
    <xf numFmtId="2" fontId="3" fillId="0" borderId="16" xfId="0" applyNumberFormat="1" applyFont="1" applyBorder="1"/>
    <xf numFmtId="2" fontId="6" fillId="0" borderId="10" xfId="0" applyNumberFormat="1" applyFont="1" applyBorder="1" applyAlignment="1"/>
    <xf numFmtId="2" fontId="3" fillId="5" borderId="21" xfId="0" applyNumberFormat="1" applyFont="1" applyFill="1" applyBorder="1" applyAlignment="1"/>
    <xf numFmtId="2" fontId="0" fillId="0" borderId="0" xfId="0" applyNumberFormat="1" applyAlignment="1"/>
    <xf numFmtId="0" fontId="0" fillId="0" borderId="22" xfId="0" applyBorder="1"/>
    <xf numFmtId="2" fontId="0" fillId="0" borderId="0" xfId="0" applyNumberFormat="1"/>
    <xf numFmtId="0" fontId="0" fillId="0" borderId="5" xfId="0" applyBorder="1" applyAlignment="1"/>
    <xf numFmtId="2" fontId="3" fillId="6" borderId="9" xfId="0" applyNumberFormat="1" applyFont="1" applyFill="1" applyBorder="1" applyAlignment="1">
      <alignment horizontal="center"/>
    </xf>
    <xf numFmtId="2" fontId="3" fillId="10" borderId="6" xfId="0" applyNumberFormat="1" applyFont="1" applyFill="1" applyBorder="1" applyAlignment="1">
      <alignment horizontal="center"/>
    </xf>
    <xf numFmtId="2" fontId="3" fillId="8" borderId="6" xfId="0" applyNumberFormat="1" applyFont="1" applyFill="1" applyBorder="1" applyAlignment="1">
      <alignment horizontal="center"/>
    </xf>
    <xf numFmtId="0" fontId="0" fillId="0" borderId="23" xfId="0" applyBorder="1"/>
    <xf numFmtId="2" fontId="7" fillId="5" borderId="24" xfId="0" applyNumberFormat="1" applyFont="1" applyFill="1" applyBorder="1" applyAlignment="1">
      <alignment horizontal="center"/>
    </xf>
    <xf numFmtId="2" fontId="3" fillId="5" borderId="25" xfId="0" applyNumberFormat="1" applyFont="1" applyFill="1" applyBorder="1" applyAlignment="1">
      <alignment horizontal="center"/>
    </xf>
    <xf numFmtId="2" fontId="7" fillId="5" borderId="26" xfId="0" applyNumberFormat="1" applyFont="1" applyFill="1" applyBorder="1" applyAlignment="1">
      <alignment horizontal="center"/>
    </xf>
    <xf numFmtId="2" fontId="3" fillId="5" borderId="27" xfId="0" applyNumberFormat="1" applyFont="1" applyFill="1" applyBorder="1" applyAlignment="1">
      <alignment horizontal="center"/>
    </xf>
    <xf numFmtId="2" fontId="7" fillId="5" borderId="27" xfId="0" applyNumberFormat="1" applyFont="1" applyFill="1" applyBorder="1" applyAlignment="1">
      <alignment horizontal="center"/>
    </xf>
    <xf numFmtId="2" fontId="7" fillId="5" borderId="28" xfId="0" applyNumberFormat="1" applyFont="1" applyFill="1" applyBorder="1" applyAlignment="1">
      <alignment horizontal="center"/>
    </xf>
    <xf numFmtId="0" fontId="0" fillId="0" borderId="27" xfId="0" applyBorder="1" applyAlignment="1">
      <alignment horizontal="center"/>
    </xf>
    <xf numFmtId="2" fontId="3" fillId="5" borderId="29" xfId="0" applyNumberFormat="1" applyFont="1" applyFill="1" applyBorder="1" applyAlignment="1">
      <alignment horizontal="center"/>
    </xf>
    <xf numFmtId="2" fontId="7" fillId="5" borderId="29" xfId="0" applyNumberFormat="1" applyFont="1" applyFill="1" applyBorder="1" applyAlignment="1">
      <alignment horizontal="center"/>
    </xf>
    <xf numFmtId="10" fontId="3" fillId="0" borderId="7" xfId="0" applyNumberFormat="1" applyFont="1" applyBorder="1" applyAlignment="1">
      <alignment horizontal="center"/>
    </xf>
    <xf numFmtId="10" fontId="0" fillId="0" borderId="9" xfId="0" applyNumberFormat="1" applyBorder="1" applyAlignment="1"/>
    <xf numFmtId="2" fontId="4" fillId="0" borderId="4" xfId="0" applyNumberFormat="1" applyFont="1" applyBorder="1" applyAlignment="1"/>
    <xf numFmtId="2" fontId="4" fillId="0" borderId="5" xfId="0" applyNumberFormat="1" applyFont="1" applyBorder="1" applyAlignment="1"/>
    <xf numFmtId="2" fontId="4" fillId="0" borderId="6" xfId="0" applyNumberFormat="1" applyFont="1" applyBorder="1" applyAlignment="1"/>
    <xf numFmtId="2" fontId="4" fillId="0" borderId="7" xfId="0" applyNumberFormat="1" applyFont="1" applyBorder="1" applyAlignment="1"/>
    <xf numFmtId="2" fontId="4" fillId="0" borderId="8" xfId="0" applyNumberFormat="1" applyFont="1" applyBorder="1" applyAlignment="1"/>
    <xf numFmtId="2" fontId="4" fillId="0" borderId="9" xfId="0" applyNumberFormat="1" applyFont="1" applyBorder="1" applyAlignment="1"/>
    <xf numFmtId="2" fontId="3" fillId="0" borderId="7" xfId="0" applyNumberFormat="1" applyFont="1" applyBorder="1" applyAlignment="1">
      <alignment horizontal="center"/>
    </xf>
    <xf numFmtId="2" fontId="0" fillId="0" borderId="9" xfId="0" applyNumberFormat="1" applyBorder="1" applyAlignment="1"/>
    <xf numFmtId="10" fontId="3" fillId="5" borderId="5" xfId="0" applyNumberFormat="1" applyFont="1" applyFill="1" applyBorder="1" applyAlignment="1">
      <alignment horizontal="center"/>
    </xf>
    <xf numFmtId="10" fontId="0" fillId="5" borderId="6" xfId="0" applyNumberFormat="1" applyFill="1" applyBorder="1" applyAlignment="1"/>
    <xf numFmtId="10" fontId="3" fillId="6" borderId="5" xfId="0" applyNumberFormat="1" applyFont="1" applyFill="1" applyBorder="1" applyAlignment="1">
      <alignment horizontal="center"/>
    </xf>
    <xf numFmtId="10" fontId="0" fillId="6" borderId="6" xfId="0" applyNumberFormat="1" applyFill="1" applyBorder="1" applyAlignment="1"/>
    <xf numFmtId="10" fontId="5" fillId="9" borderId="1" xfId="0" applyNumberFormat="1" applyFont="1" applyFill="1" applyBorder="1" applyAlignment="1">
      <alignment horizontal="center"/>
    </xf>
    <xf numFmtId="10" fontId="0" fillId="9" borderId="3" xfId="0" applyNumberFormat="1" applyFill="1" applyBorder="1" applyAlignment="1"/>
    <xf numFmtId="2" fontId="3" fillId="8" borderId="7" xfId="0" applyNumberFormat="1" applyFont="1" applyFill="1" applyBorder="1" applyAlignment="1">
      <alignment horizontal="center"/>
    </xf>
    <xf numFmtId="2" fontId="3" fillId="8" borderId="9" xfId="0" applyNumberFormat="1" applyFont="1" applyFill="1" applyBorder="1" applyAlignment="1">
      <alignment horizontal="center"/>
    </xf>
    <xf numFmtId="2" fontId="3" fillId="0" borderId="9" xfId="0" applyNumberFormat="1" applyFont="1" applyBorder="1" applyAlignment="1">
      <alignment horizontal="center"/>
    </xf>
    <xf numFmtId="2" fontId="3" fillId="2" borderId="5" xfId="0" applyNumberFormat="1" applyFont="1" applyFill="1" applyBorder="1" applyAlignment="1">
      <alignment horizontal="left"/>
    </xf>
    <xf numFmtId="0" fontId="0" fillId="0" borderId="5" xfId="0" applyBorder="1" applyAlignment="1">
      <alignment horizontal="left"/>
    </xf>
    <xf numFmtId="10" fontId="3" fillId="0" borderId="8" xfId="0" applyNumberFormat="1" applyFont="1" applyBorder="1" applyAlignment="1">
      <alignment horizontal="center"/>
    </xf>
    <xf numFmtId="2" fontId="7" fillId="7" borderId="4" xfId="0" applyNumberFormat="1" applyFont="1" applyFill="1" applyBorder="1" applyAlignment="1">
      <alignment horizontal="center"/>
    </xf>
    <xf numFmtId="2" fontId="7" fillId="7" borderId="6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2" fontId="0" fillId="5" borderId="9" xfId="0" applyNumberFormat="1" applyFill="1" applyBorder="1" applyAlignment="1">
      <alignment horizontal="center"/>
    </xf>
    <xf numFmtId="10" fontId="3" fillId="6" borderId="8" xfId="0" applyNumberFormat="1" applyFont="1" applyFill="1" applyBorder="1" applyAlignment="1">
      <alignment horizontal="center"/>
    </xf>
    <xf numFmtId="10" fontId="0" fillId="6" borderId="9" xfId="0" applyNumberFormat="1" applyFill="1" applyBorder="1" applyAlignment="1"/>
    <xf numFmtId="2" fontId="7" fillId="7" borderId="1" xfId="0" applyNumberFormat="1" applyFont="1" applyFill="1" applyBorder="1" applyAlignment="1">
      <alignment horizontal="center"/>
    </xf>
    <xf numFmtId="2" fontId="7" fillId="7" borderId="3" xfId="0" applyNumberFormat="1" applyFont="1" applyFill="1" applyBorder="1" applyAlignment="1">
      <alignment horizontal="center"/>
    </xf>
    <xf numFmtId="2" fontId="5" fillId="9" borderId="7" xfId="0" applyNumberFormat="1" applyFont="1" applyFill="1" applyBorder="1" applyAlignment="1">
      <alignment horizontal="center"/>
    </xf>
    <xf numFmtId="2" fontId="0" fillId="9" borderId="9" xfId="0" applyNumberFormat="1" applyFill="1" applyBorder="1" applyAlignment="1"/>
    <xf numFmtId="2" fontId="5" fillId="9" borderId="2" xfId="0" applyNumberFormat="1" applyFont="1" applyFill="1" applyBorder="1" applyAlignment="1">
      <alignment horizontal="center"/>
    </xf>
    <xf numFmtId="2" fontId="0" fillId="9" borderId="3" xfId="0" applyNumberFormat="1" applyFill="1" applyBorder="1" applyAlignment="1"/>
    <xf numFmtId="2" fontId="3" fillId="8" borderId="8" xfId="0" applyNumberFormat="1" applyFont="1" applyFill="1" applyBorder="1" applyAlignment="1">
      <alignment horizontal="center"/>
    </xf>
    <xf numFmtId="2" fontId="3" fillId="5" borderId="9" xfId="0" applyNumberFormat="1" applyFont="1" applyFill="1" applyBorder="1" applyAlignment="1">
      <alignment horizontal="center"/>
    </xf>
    <xf numFmtId="2" fontId="7" fillId="7" borderId="2" xfId="0" applyNumberFormat="1" applyFont="1" applyFill="1" applyBorder="1" applyAlignment="1">
      <alignment horizontal="center"/>
    </xf>
    <xf numFmtId="2" fontId="7" fillId="7" borderId="5" xfId="0" applyNumberFormat="1" applyFont="1" applyFill="1" applyBorder="1" applyAlignment="1">
      <alignment horizontal="center"/>
    </xf>
    <xf numFmtId="4" fontId="8" fillId="6" borderId="18" xfId="0" applyNumberFormat="1" applyFont="1" applyFill="1" applyBorder="1" applyAlignment="1">
      <alignment horizontal="center"/>
    </xf>
    <xf numFmtId="4" fontId="8" fillId="6" borderId="19" xfId="0" applyNumberFormat="1" applyFont="1" applyFill="1" applyBorder="1" applyAlignment="1">
      <alignment horizontal="center"/>
    </xf>
    <xf numFmtId="4" fontId="8" fillId="6" borderId="20" xfId="0" applyNumberFormat="1" applyFont="1" applyFill="1" applyBorder="1" applyAlignment="1">
      <alignment horizontal="center"/>
    </xf>
    <xf numFmtId="0" fontId="2" fillId="0" borderId="0" xfId="0" applyFont="1" applyAlignment="1"/>
    <xf numFmtId="0" fontId="0" fillId="0" borderId="0" xfId="0" applyAlignment="1"/>
    <xf numFmtId="2" fontId="7" fillId="7" borderId="7" xfId="0" applyNumberFormat="1" applyFont="1" applyFill="1" applyBorder="1" applyAlignment="1">
      <alignment horizontal="center"/>
    </xf>
    <xf numFmtId="2" fontId="7" fillId="7" borderId="9" xfId="0" applyNumberFormat="1" applyFont="1" applyFill="1" applyBorder="1" applyAlignment="1">
      <alignment horizontal="center"/>
    </xf>
    <xf numFmtId="2" fontId="3" fillId="0" borderId="8" xfId="0" applyNumberFormat="1" applyFont="1" applyBorder="1" applyAlignment="1"/>
    <xf numFmtId="4" fontId="8" fillId="6" borderId="7" xfId="0" applyNumberFormat="1" applyFont="1" applyFill="1" applyBorder="1" applyAlignment="1">
      <alignment horizontal="center"/>
    </xf>
    <xf numFmtId="4" fontId="8" fillId="6" borderId="8" xfId="0" applyNumberFormat="1" applyFont="1" applyFill="1" applyBorder="1" applyAlignment="1">
      <alignment horizontal="center"/>
    </xf>
    <xf numFmtId="4" fontId="8" fillId="6" borderId="9" xfId="0" applyNumberFormat="1" applyFont="1" applyFill="1" applyBorder="1" applyAlignment="1">
      <alignment horizontal="center"/>
    </xf>
    <xf numFmtId="0" fontId="0" fillId="0" borderId="17" xfId="0" applyBorder="1" applyAlignment="1"/>
    <xf numFmtId="10" fontId="3" fillId="0" borderId="15" xfId="1" applyNumberFormat="1" applyFont="1" applyBorder="1" applyAlignment="1">
      <alignment horizontal="center"/>
    </xf>
    <xf numFmtId="10" fontId="0" fillId="0" borderId="15" xfId="1" applyNumberFormat="1" applyFont="1" applyBorder="1" applyAlignment="1"/>
    <xf numFmtId="10" fontId="3" fillId="5" borderId="15" xfId="1" applyNumberFormat="1" applyFont="1" applyFill="1" applyBorder="1" applyAlignment="1">
      <alignment horizontal="center"/>
    </xf>
    <xf numFmtId="10" fontId="0" fillId="5" borderId="15" xfId="1" applyNumberFormat="1" applyFont="1" applyFill="1" applyBorder="1" applyAlignment="1"/>
    <xf numFmtId="2" fontId="5" fillId="4" borderId="2" xfId="0" applyNumberFormat="1" applyFont="1" applyFill="1" applyBorder="1" applyAlignment="1">
      <alignment horizontal="center"/>
    </xf>
    <xf numFmtId="2" fontId="0" fillId="4" borderId="3" xfId="0" applyNumberFormat="1" applyFill="1" applyBorder="1" applyAlignment="1"/>
    <xf numFmtId="2" fontId="3" fillId="0" borderId="8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6" xfId="0" applyNumberFormat="1" applyBorder="1" applyAlignment="1"/>
    <xf numFmtId="10" fontId="0" fillId="5" borderId="15" xfId="1" applyNumberFormat="1" applyFont="1" applyFill="1" applyBorder="1" applyAlignment="1">
      <alignment horizontal="center"/>
    </xf>
    <xf numFmtId="2" fontId="5" fillId="4" borderId="7" xfId="0" applyNumberFormat="1" applyFont="1" applyFill="1" applyBorder="1" applyAlignment="1">
      <alignment horizontal="center"/>
    </xf>
    <xf numFmtId="2" fontId="5" fillId="4" borderId="8" xfId="0" applyNumberFormat="1" applyFont="1" applyFill="1" applyBorder="1" applyAlignment="1">
      <alignment horizontal="center"/>
    </xf>
    <xf numFmtId="0" fontId="0" fillId="0" borderId="9" xfId="0" applyBorder="1" applyAlignment="1"/>
    <xf numFmtId="2" fontId="0" fillId="0" borderId="9" xfId="0" applyNumberForma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3" fillId="2" borderId="0" xfId="0" applyFont="1" applyFill="1" applyAlignment="1"/>
    <xf numFmtId="10" fontId="3" fillId="0" borderId="4" xfId="0" applyNumberFormat="1" applyFont="1" applyBorder="1" applyAlignment="1">
      <alignment horizontal="center"/>
    </xf>
    <xf numFmtId="10" fontId="3" fillId="0" borderId="5" xfId="0" applyNumberFormat="1" applyFont="1" applyBorder="1" applyAlignment="1">
      <alignment horizontal="center"/>
    </xf>
    <xf numFmtId="10" fontId="0" fillId="0" borderId="5" xfId="0" applyNumberFormat="1" applyBorder="1" applyAlignment="1"/>
    <xf numFmtId="2" fontId="0" fillId="4" borderId="7" xfId="0" applyNumberFormat="1" applyFill="1" applyBorder="1" applyAlignment="1"/>
    <xf numFmtId="0" fontId="0" fillId="0" borderId="8" xfId="0" applyBorder="1" applyAlignment="1"/>
    <xf numFmtId="2" fontId="5" fillId="4" borderId="1" xfId="0" applyNumberFormat="1" applyFont="1" applyFill="1" applyBorder="1" applyAlignment="1">
      <alignment horizontal="center"/>
    </xf>
    <xf numFmtId="2" fontId="4" fillId="3" borderId="11" xfId="0" applyNumberFormat="1" applyFont="1" applyFill="1" applyBorder="1" applyAlignment="1">
      <alignment horizontal="center"/>
    </xf>
    <xf numFmtId="2" fontId="4" fillId="3" borderId="12" xfId="0" applyNumberFormat="1" applyFont="1" applyFill="1" applyBorder="1" applyAlignment="1">
      <alignment horizontal="center"/>
    </xf>
    <xf numFmtId="0" fontId="0" fillId="0" borderId="12" xfId="0" applyBorder="1" applyAlignment="1"/>
    <xf numFmtId="0" fontId="0" fillId="0" borderId="13" xfId="0" applyBorder="1" applyAlignment="1"/>
    <xf numFmtId="10" fontId="0" fillId="0" borderId="14" xfId="0" applyNumberFormat="1" applyBorder="1" applyAlignment="1"/>
    <xf numFmtId="0" fontId="5" fillId="4" borderId="15" xfId="0" applyFont="1" applyFill="1" applyBorder="1" applyAlignment="1"/>
    <xf numFmtId="0" fontId="0" fillId="4" borderId="15" xfId="0" applyFill="1" applyBorder="1" applyAlignment="1"/>
    <xf numFmtId="2" fontId="5" fillId="4" borderId="15" xfId="0" applyNumberFormat="1" applyFont="1" applyFill="1" applyBorder="1" applyAlignment="1">
      <alignment horizontal="center"/>
    </xf>
    <xf numFmtId="2" fontId="0" fillId="4" borderId="15" xfId="0" applyNumberFormat="1" applyFill="1" applyBorder="1" applyAlignme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16</xdr:row>
      <xdr:rowOff>57150</xdr:rowOff>
    </xdr:to>
    <xdr:sp macro="" textlink="">
      <xdr:nvSpPr>
        <xdr:cNvPr id="2" name="CuadroTexto 1"/>
        <xdr:cNvSpPr txBox="1"/>
      </xdr:nvSpPr>
      <xdr:spPr>
        <a:xfrm>
          <a:off x="0" y="0"/>
          <a:ext cx="7315200" cy="3105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</a:t>
          </a:r>
          <a:r>
            <a:rPr lang="es-AR" sz="1200"/>
            <a:t>J. R. Juncos es el gerente de créditos de Telar S. A. y se enfrenta al problema de extender un crédito por $100.000 a uno de sus nuevos clientes, un comerciante de ropas. Juncos clasifica a sus clientes en tres categorías: riego malo, riesgo promedio y riesgo bueno, pero no sabe en que categoría está este nuevo cliente. Su experiencia indica que 30% de las compañías semejantes se consideran de riesgo malo y 40% son de riesgo promedio. Si se extiende el crédito, la ganancia </a:t>
          </a:r>
          <a:r>
            <a:rPr lang="es-AR"/>
            <a:t>esperada para las de riesgo malo es de -$150.000, para las de riesgo promedio es de $100.000 y para las de riesgo bueno es de $200.000. Si no se extiende el crédito se irá con otro fabricante textil y se considera un costo de perdida de cliente de $10.000. La empresa puede consultar a una organización dedicada a la clasificación de créditos con un costo de $5.000 por empresa evaluada, para la compañía con créditos vigentes, la siguiente tabla muestra los porcentajes dadas cada una de las posibles evaluaciones por la organización.</a:t>
          </a:r>
        </a:p>
        <a:p>
          <a:r>
            <a:rPr lang="es-AR"/>
            <a:t>Se pide: </a:t>
          </a:r>
        </a:p>
        <a:p>
          <a:r>
            <a:rPr lang="es-AR"/>
            <a:t>a) Plantee el problema y construya la matriz de pagos. </a:t>
          </a:r>
        </a:p>
        <a:p>
          <a:r>
            <a:rPr lang="es-AR"/>
            <a:t>b) Realice un árbol de decisiones para representar la situación, con la información del punto a. </a:t>
          </a:r>
        </a:p>
        <a:p>
          <a:r>
            <a:rPr lang="es-AR"/>
            <a:t>c) ¿Cuál es la decisión óptima?. </a:t>
          </a:r>
        </a:p>
        <a:p>
          <a:r>
            <a:rPr lang="es-AR"/>
            <a:t>d) Calcule el valor de la información perfecta. </a:t>
          </a:r>
        </a:p>
        <a:p>
          <a:r>
            <a:rPr lang="es-AR"/>
            <a:t>e) Construya un nuevo árbol de decisiones incorporando la información adicional. </a:t>
          </a:r>
        </a:p>
        <a:p>
          <a:r>
            <a:rPr lang="es-AR"/>
            <a:t>f) Utilice el teorema de Bayes e indique la decisión óptima.</a:t>
          </a:r>
          <a:endParaRPr lang="es-A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AD52"/>
  <sheetViews>
    <sheetView tabSelected="1" topLeftCell="A25" zoomScale="110" zoomScaleNormal="110" workbookViewId="0">
      <selection activeCell="K34" sqref="K34"/>
    </sheetView>
  </sheetViews>
  <sheetFormatPr baseColWidth="10" defaultColWidth="9.140625" defaultRowHeight="15" x14ac:dyDescent="0.25"/>
  <cols>
    <col min="8" max="8" width="9.85546875" bestFit="1" customWidth="1"/>
    <col min="18" max="18" width="10.140625" customWidth="1"/>
  </cols>
  <sheetData>
    <row r="19" spans="1:29" ht="15.75" x14ac:dyDescent="0.25">
      <c r="A19" s="89" t="s">
        <v>0</v>
      </c>
      <c r="B19" s="89"/>
      <c r="C19" s="89"/>
    </row>
    <row r="22" spans="1:29" ht="15.75" thickBot="1" x14ac:dyDescent="0.3">
      <c r="I22" s="2"/>
      <c r="N22" s="65" t="s">
        <v>15</v>
      </c>
      <c r="O22" s="65"/>
      <c r="P22" s="65"/>
      <c r="Q22" s="65"/>
    </row>
    <row r="23" spans="1:29" ht="19.5" thickBot="1" x14ac:dyDescent="0.35">
      <c r="D23" s="96" t="s">
        <v>1</v>
      </c>
      <c r="E23" s="97"/>
      <c r="F23" s="97"/>
      <c r="G23" s="97"/>
      <c r="H23" s="98"/>
      <c r="I23" s="99"/>
      <c r="J23" s="2"/>
      <c r="N23" s="65" t="s">
        <v>16</v>
      </c>
      <c r="O23" s="65"/>
      <c r="P23" s="65"/>
      <c r="Q23" s="65"/>
      <c r="R23" s="65"/>
    </row>
    <row r="24" spans="1:29" ht="16.5" thickBot="1" x14ac:dyDescent="0.3">
      <c r="D24" s="90">
        <v>0.3</v>
      </c>
      <c r="E24" s="91"/>
      <c r="F24" s="91">
        <v>0.4</v>
      </c>
      <c r="G24" s="92"/>
      <c r="H24" s="91">
        <v>0.3</v>
      </c>
      <c r="I24" s="100"/>
      <c r="N24" s="69">
        <f>MAX(D26:E27)*D24+MAX(F26:G27)*F24+MAX(H26:I27)*H24</f>
        <v>97000</v>
      </c>
      <c r="O24" s="70"/>
      <c r="P24" s="71"/>
      <c r="Q24" s="2"/>
    </row>
    <row r="25" spans="1:29" ht="19.5" thickBot="1" x14ac:dyDescent="0.35">
      <c r="A25" s="93"/>
      <c r="B25" s="94"/>
      <c r="C25" s="85"/>
      <c r="D25" s="95" t="s">
        <v>4</v>
      </c>
      <c r="E25" s="78"/>
      <c r="F25" s="77" t="s">
        <v>5</v>
      </c>
      <c r="G25" s="78"/>
      <c r="H25" s="77" t="s">
        <v>6</v>
      </c>
      <c r="I25" s="78"/>
      <c r="J25" s="66" t="s">
        <v>13</v>
      </c>
      <c r="K25" s="67"/>
      <c r="N25" s="64" t="s">
        <v>17</v>
      </c>
      <c r="O25" s="65"/>
      <c r="P25" s="65"/>
      <c r="Q25" s="72"/>
      <c r="R25" s="4"/>
    </row>
    <row r="26" spans="1:29" ht="19.5" thickBot="1" x14ac:dyDescent="0.35">
      <c r="A26" s="83" t="s">
        <v>2</v>
      </c>
      <c r="B26" s="84"/>
      <c r="C26" s="85"/>
      <c r="D26" s="31">
        <v>-150000</v>
      </c>
      <c r="E26" s="86"/>
      <c r="F26" s="79">
        <v>100000</v>
      </c>
      <c r="G26" s="32"/>
      <c r="H26" s="79">
        <v>200000</v>
      </c>
      <c r="I26" s="32"/>
      <c r="J26" s="39">
        <f>D26*$D$24+F26*$F$24+H26*$H$24</f>
        <v>55000</v>
      </c>
      <c r="K26" s="40"/>
      <c r="N26" s="65" t="s">
        <v>18</v>
      </c>
      <c r="O26" s="65"/>
      <c r="P26" s="65"/>
      <c r="Q26" s="65"/>
      <c r="R26" s="65"/>
    </row>
    <row r="27" spans="1:29" ht="19.5" thickBot="1" x14ac:dyDescent="0.35">
      <c r="A27" s="83" t="s">
        <v>3</v>
      </c>
      <c r="B27" s="84"/>
      <c r="C27" s="85"/>
      <c r="D27" s="87">
        <v>-10000</v>
      </c>
      <c r="E27" s="88"/>
      <c r="F27" s="80">
        <v>-10000</v>
      </c>
      <c r="G27" s="81"/>
      <c r="H27" s="80">
        <v>-10000</v>
      </c>
      <c r="I27" s="81"/>
      <c r="J27" s="47">
        <f>D27*$D$24+F27*$F$24+H27*$H$24</f>
        <v>-10000</v>
      </c>
      <c r="K27" s="58"/>
      <c r="N27" s="61">
        <f>N24-J26</f>
        <v>42000</v>
      </c>
      <c r="O27" s="62"/>
      <c r="P27" s="63"/>
      <c r="Q27" s="5"/>
      <c r="R27" s="6"/>
    </row>
    <row r="28" spans="1:29" x14ac:dyDescent="0.25">
      <c r="N28" s="64" t="s">
        <v>19</v>
      </c>
      <c r="O28" s="65"/>
      <c r="P28" s="65"/>
      <c r="Q28" s="65"/>
      <c r="R28" s="65"/>
    </row>
    <row r="29" spans="1:29" ht="15.75" thickBot="1" x14ac:dyDescent="0.3">
      <c r="N29" s="65" t="s">
        <v>20</v>
      </c>
      <c r="O29" s="65"/>
      <c r="P29" s="65"/>
      <c r="Q29" s="65"/>
      <c r="R29" s="65"/>
    </row>
    <row r="30" spans="1:29" ht="16.5" thickBot="1" x14ac:dyDescent="0.3">
      <c r="N30" s="61">
        <f>H44-J26</f>
        <v>28250.000000000029</v>
      </c>
      <c r="O30" s="62"/>
      <c r="P30" s="63"/>
      <c r="Q30" s="7"/>
    </row>
    <row r="31" spans="1:29" ht="19.5" thickBot="1" x14ac:dyDescent="0.35">
      <c r="A31" s="101"/>
      <c r="B31" s="102"/>
      <c r="C31" s="103" t="s">
        <v>10</v>
      </c>
      <c r="D31" s="104"/>
      <c r="E31" s="103" t="s">
        <v>11</v>
      </c>
      <c r="F31" s="104"/>
      <c r="G31" s="103" t="s">
        <v>12</v>
      </c>
      <c r="H31" s="104"/>
      <c r="AB31" s="13"/>
      <c r="AC31" s="13"/>
    </row>
    <row r="32" spans="1:29" ht="19.5" thickBot="1" x14ac:dyDescent="0.35">
      <c r="A32" s="101" t="s">
        <v>7</v>
      </c>
      <c r="B32" s="102"/>
      <c r="C32" s="75">
        <v>0.8</v>
      </c>
      <c r="D32" s="82"/>
      <c r="E32" s="73">
        <v>0.05</v>
      </c>
      <c r="F32" s="74"/>
      <c r="G32" s="73">
        <v>0.05</v>
      </c>
      <c r="H32" s="74"/>
      <c r="M32" s="42" t="s">
        <v>27</v>
      </c>
      <c r="N32" s="43"/>
      <c r="O32" s="9"/>
      <c r="P32" s="8"/>
      <c r="Q32" s="8"/>
      <c r="R32" s="8"/>
      <c r="S32" s="8"/>
      <c r="T32" s="8"/>
      <c r="U32" s="8"/>
      <c r="V32" s="8"/>
      <c r="W32" s="8"/>
      <c r="X32" s="51" t="s">
        <v>13</v>
      </c>
      <c r="Y32" s="52"/>
      <c r="Z32" s="51" t="s">
        <v>13</v>
      </c>
      <c r="AA32" s="59"/>
      <c r="AB32" s="19" t="s">
        <v>13</v>
      </c>
      <c r="AC32" s="20"/>
    </row>
    <row r="33" spans="1:30" ht="19.5" thickBot="1" x14ac:dyDescent="0.35">
      <c r="A33" s="101" t="s">
        <v>8</v>
      </c>
      <c r="B33" s="102"/>
      <c r="C33" s="73">
        <v>0.1</v>
      </c>
      <c r="D33" s="74"/>
      <c r="E33" s="75">
        <v>0.9</v>
      </c>
      <c r="F33" s="76"/>
      <c r="G33" s="73">
        <v>0.1</v>
      </c>
      <c r="H33" s="74"/>
      <c r="M33" s="53" t="s">
        <v>21</v>
      </c>
      <c r="N33" s="54"/>
      <c r="O33" s="55" t="s">
        <v>22</v>
      </c>
      <c r="P33" s="56"/>
      <c r="Q33" s="55" t="s">
        <v>23</v>
      </c>
      <c r="R33" s="56"/>
      <c r="S33" s="55" t="s">
        <v>24</v>
      </c>
      <c r="T33" s="56"/>
      <c r="U33" s="55" t="s">
        <v>25</v>
      </c>
      <c r="V33" s="56"/>
      <c r="W33" s="8"/>
      <c r="X33" s="45" t="s">
        <v>33</v>
      </c>
      <c r="Y33" s="46"/>
      <c r="Z33" s="45" t="s">
        <v>34</v>
      </c>
      <c r="AA33" s="60"/>
      <c r="AB33" s="14" t="s">
        <v>6</v>
      </c>
      <c r="AC33" s="16"/>
      <c r="AD33" s="1"/>
    </row>
    <row r="34" spans="1:30" ht="19.5" thickBot="1" x14ac:dyDescent="0.35">
      <c r="A34" s="101" t="s">
        <v>9</v>
      </c>
      <c r="B34" s="102"/>
      <c r="C34" s="73">
        <v>0.1</v>
      </c>
      <c r="D34" s="74"/>
      <c r="E34" s="73">
        <v>0.05</v>
      </c>
      <c r="F34" s="74"/>
      <c r="G34" s="73">
        <v>0.85</v>
      </c>
      <c r="H34" s="74"/>
      <c r="M34" s="47" t="s">
        <v>10</v>
      </c>
      <c r="N34" s="48"/>
      <c r="O34" s="44">
        <f>D24</f>
        <v>0.3</v>
      </c>
      <c r="P34" s="24"/>
      <c r="Q34" s="44">
        <v>0.8</v>
      </c>
      <c r="R34" s="24"/>
      <c r="S34" s="44">
        <f>O34*Q34</f>
        <v>0.24</v>
      </c>
      <c r="T34" s="24"/>
      <c r="U34" s="49">
        <f>S34/S38</f>
        <v>0.87272727272727257</v>
      </c>
      <c r="V34" s="50"/>
      <c r="W34" s="8"/>
      <c r="X34" s="47">
        <f>D26*U34+F26*U35+H26*U36</f>
        <v>-112727.27272727269</v>
      </c>
      <c r="Y34" s="58"/>
      <c r="Z34" s="39">
        <f>D27*U34+F27*U35+H27*U36</f>
        <v>-10000</v>
      </c>
      <c r="AA34" s="57"/>
      <c r="AB34" s="15"/>
      <c r="AC34" s="17"/>
    </row>
    <row r="35" spans="1:30" ht="16.5" thickBot="1" x14ac:dyDescent="0.3">
      <c r="M35" s="31" t="s">
        <v>11</v>
      </c>
      <c r="N35" s="32"/>
      <c r="O35" s="33">
        <f>F24</f>
        <v>0.4</v>
      </c>
      <c r="P35" s="34"/>
      <c r="Q35" s="33">
        <v>0.05</v>
      </c>
      <c r="R35" s="34"/>
      <c r="S35" s="44">
        <f>O35*Q35</f>
        <v>2.0000000000000004E-2</v>
      </c>
      <c r="T35" s="24"/>
      <c r="U35" s="35">
        <f>S35/S38</f>
        <v>7.2727272727272738E-2</v>
      </c>
      <c r="V35" s="36"/>
      <c r="W35" s="8"/>
      <c r="X35" s="8"/>
      <c r="Y35" s="8"/>
      <c r="Z35" s="8"/>
      <c r="AA35" s="8"/>
      <c r="AB35" s="7"/>
      <c r="AC35" s="7"/>
    </row>
    <row r="36" spans="1:30" ht="16.5" thickBot="1" x14ac:dyDescent="0.3">
      <c r="M36" s="31" t="s">
        <v>12</v>
      </c>
      <c r="N36" s="32"/>
      <c r="O36" s="33">
        <f>H24</f>
        <v>0.3</v>
      </c>
      <c r="P36" s="34"/>
      <c r="Q36" s="33">
        <v>0.05</v>
      </c>
      <c r="R36" s="34"/>
      <c r="S36" s="44">
        <f>O36*Q36</f>
        <v>1.4999999999999999E-2</v>
      </c>
      <c r="T36" s="24"/>
      <c r="U36" s="35">
        <f>S36/S38</f>
        <v>5.4545454545454536E-2</v>
      </c>
      <c r="V36" s="36"/>
    </row>
    <row r="37" spans="1:30" ht="19.5" thickBot="1" x14ac:dyDescent="0.35">
      <c r="A37" s="28" t="s">
        <v>14</v>
      </c>
      <c r="B37" s="68"/>
      <c r="C37" s="32"/>
      <c r="D37" s="3">
        <v>5000</v>
      </c>
      <c r="S37" s="37" t="s">
        <v>26</v>
      </c>
      <c r="T37" s="38"/>
    </row>
    <row r="38" spans="1:30" ht="16.5" thickBot="1" x14ac:dyDescent="0.3">
      <c r="S38" s="23">
        <f>SUM(S34:T36)</f>
        <v>0.27500000000000002</v>
      </c>
      <c r="T38" s="24"/>
    </row>
    <row r="39" spans="1:30" ht="16.5" thickBot="1" x14ac:dyDescent="0.3">
      <c r="M39" s="42" t="s">
        <v>28</v>
      </c>
      <c r="N39" s="43"/>
      <c r="O39" s="9"/>
      <c r="P39" s="8"/>
      <c r="Q39" s="8"/>
      <c r="R39" s="8"/>
      <c r="S39" s="8"/>
      <c r="T39" s="8"/>
      <c r="U39" s="8"/>
      <c r="V39" s="8"/>
      <c r="W39" s="8"/>
      <c r="X39" s="51" t="s">
        <v>13</v>
      </c>
      <c r="Y39" s="52"/>
      <c r="Z39" s="51" t="s">
        <v>13</v>
      </c>
      <c r="AA39" s="52"/>
      <c r="AB39" s="19" t="s">
        <v>13</v>
      </c>
      <c r="AC39" s="20"/>
    </row>
    <row r="40" spans="1:30" ht="19.5" thickBot="1" x14ac:dyDescent="0.35">
      <c r="M40" s="53" t="s">
        <v>21</v>
      </c>
      <c r="N40" s="54"/>
      <c r="O40" s="55" t="s">
        <v>22</v>
      </c>
      <c r="P40" s="56"/>
      <c r="Q40" s="55" t="s">
        <v>23</v>
      </c>
      <c r="R40" s="56"/>
      <c r="S40" s="55" t="s">
        <v>24</v>
      </c>
      <c r="T40" s="56"/>
      <c r="U40" s="55" t="s">
        <v>25</v>
      </c>
      <c r="V40" s="56"/>
      <c r="W40" s="8"/>
      <c r="X40" s="45" t="s">
        <v>4</v>
      </c>
      <c r="Y40" s="46"/>
      <c r="Z40" s="45" t="s">
        <v>5</v>
      </c>
      <c r="AA40" s="46"/>
      <c r="AB40" s="14" t="s">
        <v>6</v>
      </c>
      <c r="AC40" s="18"/>
    </row>
    <row r="41" spans="1:30" ht="16.5" thickBot="1" x14ac:dyDescent="0.3">
      <c r="M41" s="47" t="s">
        <v>10</v>
      </c>
      <c r="N41" s="48"/>
      <c r="O41" s="44">
        <f>D24</f>
        <v>0.3</v>
      </c>
      <c r="P41" s="24"/>
      <c r="Q41" s="44">
        <v>0.1</v>
      </c>
      <c r="R41" s="24"/>
      <c r="S41" s="44">
        <f>O41*Q41</f>
        <v>0.03</v>
      </c>
      <c r="T41" s="24"/>
      <c r="U41" s="49">
        <f>S41/S45</f>
        <v>7.1428571428571425E-2</v>
      </c>
      <c r="V41" s="50"/>
      <c r="W41" s="8"/>
      <c r="X41" s="39">
        <f>D26*U41+F26*U42+H26*U43</f>
        <v>89285.714285714304</v>
      </c>
      <c r="Y41" s="40"/>
      <c r="Z41" s="31">
        <f>D27*U41+F27*U42+H27*U43</f>
        <v>-10000</v>
      </c>
      <c r="AA41" s="41"/>
      <c r="AB41" s="21"/>
      <c r="AC41" s="17"/>
    </row>
    <row r="42" spans="1:30" ht="16.5" thickBot="1" x14ac:dyDescent="0.3">
      <c r="M42" s="31" t="s">
        <v>11</v>
      </c>
      <c r="N42" s="32"/>
      <c r="O42" s="33">
        <f>F24</f>
        <v>0.4</v>
      </c>
      <c r="P42" s="34"/>
      <c r="Q42" s="33">
        <v>0.9</v>
      </c>
      <c r="R42" s="34"/>
      <c r="S42" s="44">
        <f>O42*Q42</f>
        <v>0.36000000000000004</v>
      </c>
      <c r="T42" s="24"/>
      <c r="U42" s="35">
        <f>S42/S45</f>
        <v>0.85714285714285721</v>
      </c>
      <c r="V42" s="36"/>
      <c r="W42" s="8"/>
      <c r="X42" s="8"/>
      <c r="Y42" s="8"/>
      <c r="Z42" s="8"/>
      <c r="AA42" s="8"/>
    </row>
    <row r="43" spans="1:30" ht="16.5" thickBot="1" x14ac:dyDescent="0.3">
      <c r="M43" s="31" t="s">
        <v>12</v>
      </c>
      <c r="N43" s="32"/>
      <c r="O43" s="33">
        <f>H24</f>
        <v>0.3</v>
      </c>
      <c r="P43" s="34"/>
      <c r="Q43" s="33">
        <v>0.1</v>
      </c>
      <c r="R43" s="34"/>
      <c r="S43" s="44">
        <f>O43*Q43</f>
        <v>0.03</v>
      </c>
      <c r="T43" s="24"/>
      <c r="U43" s="35">
        <f>S43/S45</f>
        <v>7.1428571428571425E-2</v>
      </c>
      <c r="V43" s="36"/>
    </row>
    <row r="44" spans="1:30" ht="19.5" thickBot="1" x14ac:dyDescent="0.35">
      <c r="D44" s="28" t="s">
        <v>30</v>
      </c>
      <c r="E44" s="29"/>
      <c r="F44" s="29"/>
      <c r="G44" s="30"/>
      <c r="H44" s="10">
        <f>Z34*S38+X41*S45+X48*S52</f>
        <v>83250.000000000029</v>
      </c>
      <c r="S44" s="37" t="s">
        <v>26</v>
      </c>
      <c r="T44" s="38"/>
    </row>
    <row r="45" spans="1:30" ht="19.5" thickBot="1" x14ac:dyDescent="0.35">
      <c r="D45" s="25" t="s">
        <v>31</v>
      </c>
      <c r="E45" s="26"/>
      <c r="F45" s="26"/>
      <c r="G45" s="27"/>
      <c r="H45" s="11">
        <f>H44-D37</f>
        <v>78250.000000000029</v>
      </c>
      <c r="S45" s="23">
        <f>SUM(S41:T43)</f>
        <v>0.42000000000000004</v>
      </c>
      <c r="T45" s="24"/>
    </row>
    <row r="46" spans="1:30" ht="19.5" thickBot="1" x14ac:dyDescent="0.35">
      <c r="D46" s="25" t="s">
        <v>32</v>
      </c>
      <c r="E46" s="26"/>
      <c r="F46" s="26"/>
      <c r="G46" s="27"/>
      <c r="H46" s="12">
        <f>H45</f>
        <v>78250.000000000029</v>
      </c>
      <c r="M46" s="42" t="s">
        <v>29</v>
      </c>
      <c r="N46" s="43"/>
      <c r="O46" s="9"/>
      <c r="P46" s="8"/>
      <c r="Q46" s="8"/>
      <c r="R46" s="8"/>
      <c r="S46" s="8"/>
      <c r="T46" s="8"/>
      <c r="U46" s="8"/>
      <c r="V46" s="8"/>
      <c r="W46" s="8"/>
      <c r="X46" s="51" t="s">
        <v>13</v>
      </c>
      <c r="Y46" s="52"/>
      <c r="Z46" s="51" t="s">
        <v>13</v>
      </c>
      <c r="AA46" s="52"/>
      <c r="AB46" s="22" t="s">
        <v>13</v>
      </c>
      <c r="AC46" s="20"/>
    </row>
    <row r="47" spans="1:30" ht="19.5" thickBot="1" x14ac:dyDescent="0.35">
      <c r="M47" s="53" t="s">
        <v>21</v>
      </c>
      <c r="N47" s="54"/>
      <c r="O47" s="55" t="s">
        <v>22</v>
      </c>
      <c r="P47" s="56"/>
      <c r="Q47" s="55" t="s">
        <v>23</v>
      </c>
      <c r="R47" s="56"/>
      <c r="S47" s="55" t="s">
        <v>24</v>
      </c>
      <c r="T47" s="56"/>
      <c r="U47" s="55" t="s">
        <v>25</v>
      </c>
      <c r="V47" s="56"/>
      <c r="W47" s="8"/>
      <c r="X47" s="45" t="s">
        <v>4</v>
      </c>
      <c r="Y47" s="46"/>
      <c r="Z47" s="45" t="s">
        <v>5</v>
      </c>
      <c r="AA47" s="46"/>
      <c r="AB47" s="14" t="s">
        <v>6</v>
      </c>
      <c r="AC47" s="16"/>
      <c r="AD47" s="1"/>
    </row>
    <row r="48" spans="1:30" ht="16.5" thickBot="1" x14ac:dyDescent="0.3">
      <c r="M48" s="47" t="s">
        <v>10</v>
      </c>
      <c r="N48" s="48"/>
      <c r="O48" s="44">
        <f>D24</f>
        <v>0.3</v>
      </c>
      <c r="P48" s="24"/>
      <c r="Q48" s="44">
        <v>0.1</v>
      </c>
      <c r="R48" s="24"/>
      <c r="S48" s="44">
        <f>O48*Q48</f>
        <v>0.03</v>
      </c>
      <c r="T48" s="24"/>
      <c r="U48" s="49">
        <f>S48/S52</f>
        <v>9.8360655737704916E-2</v>
      </c>
      <c r="V48" s="50"/>
      <c r="W48" s="8"/>
      <c r="X48" s="39">
        <f>D26*U48+F26*U49+H26*U50</f>
        <v>159016.39344262297</v>
      </c>
      <c r="Y48" s="40"/>
      <c r="Z48" s="31">
        <f>D27*U48+F27*U49+H27*U50</f>
        <v>-10000</v>
      </c>
      <c r="AA48" s="41"/>
      <c r="AB48" s="15"/>
      <c r="AC48" s="17"/>
    </row>
    <row r="49" spans="13:28" ht="16.5" thickBot="1" x14ac:dyDescent="0.3">
      <c r="M49" s="31" t="s">
        <v>11</v>
      </c>
      <c r="N49" s="32"/>
      <c r="O49" s="33">
        <f>F24</f>
        <v>0.4</v>
      </c>
      <c r="P49" s="34"/>
      <c r="Q49" s="33">
        <v>0.05</v>
      </c>
      <c r="R49" s="34"/>
      <c r="S49" s="44">
        <f>O49*Q49</f>
        <v>2.0000000000000004E-2</v>
      </c>
      <c r="T49" s="24"/>
      <c r="U49" s="35">
        <f>S49/S52</f>
        <v>6.5573770491803296E-2</v>
      </c>
      <c r="V49" s="36"/>
      <c r="W49" s="8"/>
      <c r="X49" s="8"/>
      <c r="Y49" s="8"/>
      <c r="Z49" s="8"/>
      <c r="AA49" s="8"/>
      <c r="AB49" s="7"/>
    </row>
    <row r="50" spans="13:28" ht="16.5" thickBot="1" x14ac:dyDescent="0.3">
      <c r="M50" s="31" t="s">
        <v>12</v>
      </c>
      <c r="N50" s="32"/>
      <c r="O50" s="33">
        <f>H24</f>
        <v>0.3</v>
      </c>
      <c r="P50" s="34"/>
      <c r="Q50" s="33">
        <v>0.85</v>
      </c>
      <c r="R50" s="34"/>
      <c r="S50" s="44">
        <f>O50*Q50</f>
        <v>0.255</v>
      </c>
      <c r="T50" s="24"/>
      <c r="U50" s="35">
        <f>S50/S52</f>
        <v>0.83606557377049184</v>
      </c>
      <c r="V50" s="36"/>
    </row>
    <row r="51" spans="13:28" ht="19.5" thickBot="1" x14ac:dyDescent="0.35">
      <c r="S51" s="37" t="s">
        <v>26</v>
      </c>
      <c r="T51" s="38"/>
    </row>
    <row r="52" spans="13:28" ht="16.5" thickBot="1" x14ac:dyDescent="0.3">
      <c r="S52" s="23">
        <f>SUM(S48:T50)</f>
        <v>0.30499999999999999</v>
      </c>
      <c r="T52" s="24"/>
    </row>
  </sheetData>
  <mergeCells count="136">
    <mergeCell ref="A19:C19"/>
    <mergeCell ref="D24:E24"/>
    <mergeCell ref="F24:G24"/>
    <mergeCell ref="A25:C25"/>
    <mergeCell ref="D25:E25"/>
    <mergeCell ref="F25:G25"/>
    <mergeCell ref="D23:I23"/>
    <mergeCell ref="H24:I24"/>
    <mergeCell ref="A31:B31"/>
    <mergeCell ref="C31:D31"/>
    <mergeCell ref="E31:F31"/>
    <mergeCell ref="C32:D32"/>
    <mergeCell ref="A26:C26"/>
    <mergeCell ref="D26:E26"/>
    <mergeCell ref="F26:G26"/>
    <mergeCell ref="A27:C27"/>
    <mergeCell ref="D27:E27"/>
    <mergeCell ref="F27:G27"/>
    <mergeCell ref="J25:K25"/>
    <mergeCell ref="J26:K26"/>
    <mergeCell ref="J27:K27"/>
    <mergeCell ref="A37:C37"/>
    <mergeCell ref="N22:Q22"/>
    <mergeCell ref="N23:R23"/>
    <mergeCell ref="N24:P24"/>
    <mergeCell ref="N25:Q25"/>
    <mergeCell ref="N26:R26"/>
    <mergeCell ref="E32:F32"/>
    <mergeCell ref="C33:D33"/>
    <mergeCell ref="E33:F33"/>
    <mergeCell ref="C34:D34"/>
    <mergeCell ref="E34:F34"/>
    <mergeCell ref="G31:H31"/>
    <mergeCell ref="G32:H32"/>
    <mergeCell ref="G33:H33"/>
    <mergeCell ref="G34:H34"/>
    <mergeCell ref="H25:I25"/>
    <mergeCell ref="H26:I26"/>
    <mergeCell ref="H27:I27"/>
    <mergeCell ref="A32:B32"/>
    <mergeCell ref="A33:B33"/>
    <mergeCell ref="A34:B34"/>
    <mergeCell ref="Z32:AA32"/>
    <mergeCell ref="M33:N33"/>
    <mergeCell ref="O33:P33"/>
    <mergeCell ref="Q33:R33"/>
    <mergeCell ref="S33:T33"/>
    <mergeCell ref="U33:V33"/>
    <mergeCell ref="X33:Y33"/>
    <mergeCell ref="Z33:AA33"/>
    <mergeCell ref="N27:P27"/>
    <mergeCell ref="N28:R28"/>
    <mergeCell ref="N29:R29"/>
    <mergeCell ref="N30:P30"/>
    <mergeCell ref="X32:Y32"/>
    <mergeCell ref="S40:T40"/>
    <mergeCell ref="U40:V40"/>
    <mergeCell ref="X40:Y40"/>
    <mergeCell ref="Z40:AA40"/>
    <mergeCell ref="S36:T36"/>
    <mergeCell ref="S37:T37"/>
    <mergeCell ref="M39:N39"/>
    <mergeCell ref="Z34:AA34"/>
    <mergeCell ref="M35:N35"/>
    <mergeCell ref="O35:P35"/>
    <mergeCell ref="Q35:R35"/>
    <mergeCell ref="S35:T35"/>
    <mergeCell ref="U35:V35"/>
    <mergeCell ref="M34:N34"/>
    <mergeCell ref="O34:P34"/>
    <mergeCell ref="Q34:R34"/>
    <mergeCell ref="S34:T34"/>
    <mergeCell ref="U34:V34"/>
    <mergeCell ref="X34:Y34"/>
    <mergeCell ref="Z47:AA47"/>
    <mergeCell ref="M48:N48"/>
    <mergeCell ref="O48:P48"/>
    <mergeCell ref="Q48:R48"/>
    <mergeCell ref="S48:T48"/>
    <mergeCell ref="U48:V48"/>
    <mergeCell ref="X48:Y48"/>
    <mergeCell ref="Z48:AA48"/>
    <mergeCell ref="S43:T43"/>
    <mergeCell ref="M46:N46"/>
    <mergeCell ref="X46:Y46"/>
    <mergeCell ref="Z46:AA46"/>
    <mergeCell ref="M47:N47"/>
    <mergeCell ref="O47:P47"/>
    <mergeCell ref="Q47:R47"/>
    <mergeCell ref="S47:T47"/>
    <mergeCell ref="U47:V47"/>
    <mergeCell ref="X47:Y47"/>
    <mergeCell ref="X41:Y41"/>
    <mergeCell ref="Z41:AA41"/>
    <mergeCell ref="M36:N36"/>
    <mergeCell ref="O36:P36"/>
    <mergeCell ref="Q36:R36"/>
    <mergeCell ref="U36:V36"/>
    <mergeCell ref="S38:T38"/>
    <mergeCell ref="M32:N32"/>
    <mergeCell ref="S45:T45"/>
    <mergeCell ref="M41:N41"/>
    <mergeCell ref="O41:P41"/>
    <mergeCell ref="Q41:R41"/>
    <mergeCell ref="S41:T41"/>
    <mergeCell ref="U41:V41"/>
    <mergeCell ref="S42:T42"/>
    <mergeCell ref="M42:N42"/>
    <mergeCell ref="O42:P42"/>
    <mergeCell ref="Q42:R42"/>
    <mergeCell ref="U42:V42"/>
    <mergeCell ref="X39:Y39"/>
    <mergeCell ref="Z39:AA39"/>
    <mergeCell ref="M40:N40"/>
    <mergeCell ref="O40:P40"/>
    <mergeCell ref="Q40:R40"/>
    <mergeCell ref="S52:T52"/>
    <mergeCell ref="D45:G45"/>
    <mergeCell ref="D46:G46"/>
    <mergeCell ref="D44:G44"/>
    <mergeCell ref="M50:N50"/>
    <mergeCell ref="O50:P50"/>
    <mergeCell ref="Q50:R50"/>
    <mergeCell ref="U50:V50"/>
    <mergeCell ref="M43:N43"/>
    <mergeCell ref="O43:P43"/>
    <mergeCell ref="Q43:R43"/>
    <mergeCell ref="U43:V43"/>
    <mergeCell ref="S44:T44"/>
    <mergeCell ref="S51:T51"/>
    <mergeCell ref="M49:N49"/>
    <mergeCell ref="O49:P49"/>
    <mergeCell ref="Q49:R49"/>
    <mergeCell ref="S49:T49"/>
    <mergeCell ref="U49:V49"/>
    <mergeCell ref="S50:T5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2020-09-07T21:57:42Z</dcterms:modified>
</cp:coreProperties>
</file>