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6" i="1" l="1"/>
  <c r="L23" i="1"/>
  <c r="L20" i="1"/>
  <c r="O43" i="1"/>
  <c r="O42" i="1"/>
  <c r="O41" i="1"/>
  <c r="X30" i="1"/>
  <c r="X36" i="1"/>
  <c r="V36" i="1"/>
  <c r="V30" i="1"/>
  <c r="S37" i="1"/>
  <c r="S36" i="1"/>
  <c r="Q39" i="1"/>
  <c r="S31" i="1"/>
  <c r="S30" i="1"/>
  <c r="Q37" i="1"/>
  <c r="Q36" i="1"/>
  <c r="Q33" i="1"/>
  <c r="Q30" i="1"/>
  <c r="Q31" i="1"/>
  <c r="M37" i="1"/>
  <c r="M36" i="1"/>
  <c r="M31" i="1"/>
  <c r="M30" i="1"/>
  <c r="H23" i="1" l="1"/>
  <c r="H22" i="1"/>
  <c r="F23" i="1"/>
  <c r="D23" i="1"/>
</calcChain>
</file>

<file path=xl/sharedStrings.xml><?xml version="1.0" encoding="utf-8"?>
<sst xmlns="http://schemas.openxmlformats.org/spreadsheetml/2006/main" count="37" uniqueCount="27">
  <si>
    <t>Matriz de compensaciones:</t>
  </si>
  <si>
    <t>Probabilidades a priori.</t>
  </si>
  <si>
    <t>Valor esperado</t>
  </si>
  <si>
    <t>Tercerizar cableado</t>
  </si>
  <si>
    <t>Dedicarse al cableado</t>
  </si>
  <si>
    <t>1000m2</t>
  </si>
  <si>
    <t>10000m2</t>
  </si>
  <si>
    <t>Dice 1000</t>
  </si>
  <si>
    <t>Dice 10000</t>
  </si>
  <si>
    <t>Costo info. extra =</t>
  </si>
  <si>
    <t>GANACIA CON INFORMACIÓN PERFECTA</t>
  </si>
  <si>
    <t>Sumatoria de mejores resultado*sus probabilidades</t>
  </si>
  <si>
    <t>VALOR DE LA INFORMACIÓN PERFECTA</t>
  </si>
  <si>
    <t>Ganancia con inf perfecta - ganancia sin inf extra</t>
  </si>
  <si>
    <t>VALOR DE LA INFORMACIÓN NO PERFECTA</t>
  </si>
  <si>
    <t>Ganancia con inf NO perfecta - ganancia sin inf extra</t>
  </si>
  <si>
    <t>Estado nat.</t>
  </si>
  <si>
    <t>P. priori</t>
  </si>
  <si>
    <t>P. condicional</t>
  </si>
  <si>
    <t>P. conjunta</t>
  </si>
  <si>
    <t>P. posteriori</t>
  </si>
  <si>
    <t>P. conj. Total</t>
  </si>
  <si>
    <t>Dice 1000:</t>
  </si>
  <si>
    <t>Dice 10000:</t>
  </si>
  <si>
    <t>Valor esperado final BRUTO =</t>
  </si>
  <si>
    <t>Falor esperado final NETO =</t>
  </si>
  <si>
    <t>Mejro resultado final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</si>
</sst>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00B0F0"/>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theme="0" tint="-0.14999847407452621"/>
      </right>
      <top/>
      <bottom/>
      <diagonal/>
    </border>
    <border>
      <left style="thin">
        <color theme="0" tint="-0.14999847407452621"/>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theme="2"/>
      </right>
      <top style="thin">
        <color theme="0" tint="-0.14999847407452621"/>
      </top>
      <bottom style="thin">
        <color theme="2"/>
      </bottom>
      <diagonal/>
    </border>
    <border>
      <left/>
      <right/>
      <top style="thin">
        <color theme="0" tint="-0.14999847407452621"/>
      </top>
      <bottom/>
      <diagonal/>
    </border>
  </borders>
  <cellStyleXfs count="2">
    <xf numFmtId="0" fontId="0" fillId="0" borderId="0"/>
    <xf numFmtId="9" fontId="1" fillId="0" borderId="0" applyFont="0" applyFill="0" applyBorder="0" applyAlignment="0" applyProtection="0"/>
  </cellStyleXfs>
  <cellXfs count="97">
    <xf numFmtId="0" fontId="0" fillId="0" borderId="0" xfId="0"/>
    <xf numFmtId="0" fontId="3" fillId="2" borderId="0" xfId="0" applyFont="1" applyFill="1" applyAlignment="1"/>
    <xf numFmtId="2" fontId="4" fillId="3" borderId="1" xfId="0" applyNumberFormat="1" applyFont="1" applyFill="1" applyBorder="1" applyAlignment="1">
      <alignment horizontal="center"/>
    </xf>
    <xf numFmtId="2" fontId="4" fillId="3" borderId="2" xfId="0" applyNumberFormat="1" applyFont="1" applyFill="1" applyBorder="1" applyAlignment="1">
      <alignment horizontal="center"/>
    </xf>
    <xf numFmtId="2" fontId="4" fillId="3" borderId="3" xfId="0" applyNumberFormat="1" applyFont="1" applyFill="1" applyBorder="1" applyAlignment="1">
      <alignment horizontal="center"/>
    </xf>
    <xf numFmtId="10" fontId="3" fillId="0" borderId="4" xfId="0" applyNumberFormat="1" applyFont="1" applyBorder="1" applyAlignment="1">
      <alignment horizontal="center"/>
    </xf>
    <xf numFmtId="10" fontId="3" fillId="0" borderId="5" xfId="0" applyNumberFormat="1" applyFont="1" applyBorder="1" applyAlignment="1">
      <alignment horizontal="center"/>
    </xf>
    <xf numFmtId="10" fontId="0" fillId="0" borderId="6" xfId="0" applyNumberFormat="1" applyBorder="1" applyAlignment="1"/>
    <xf numFmtId="2" fontId="0" fillId="4" borderId="7" xfId="0" applyNumberFormat="1" applyFill="1" applyBorder="1" applyAlignment="1"/>
    <xf numFmtId="0" fontId="0" fillId="0" borderId="8" xfId="0" applyBorder="1" applyAlignment="1"/>
    <xf numFmtId="0" fontId="0" fillId="0" borderId="9" xfId="0" applyBorder="1" applyAlignment="1"/>
    <xf numFmtId="2" fontId="5" fillId="4" borderId="1" xfId="0" applyNumberFormat="1" applyFont="1" applyFill="1" applyBorder="1" applyAlignment="1">
      <alignment horizontal="center" shrinkToFit="1"/>
    </xf>
    <xf numFmtId="2" fontId="4" fillId="4" borderId="3" xfId="0" applyNumberFormat="1" applyFont="1" applyFill="1" applyBorder="1" applyAlignment="1">
      <alignment shrinkToFit="1"/>
    </xf>
    <xf numFmtId="2" fontId="5" fillId="4" borderId="2" xfId="0" applyNumberFormat="1" applyFont="1" applyFill="1" applyBorder="1" applyAlignment="1">
      <alignment horizontal="center" shrinkToFit="1"/>
    </xf>
    <xf numFmtId="2" fontId="6" fillId="5" borderId="7" xfId="0" applyNumberFormat="1" applyFont="1" applyFill="1" applyBorder="1" applyAlignment="1">
      <alignment horizontal="center"/>
    </xf>
    <xf numFmtId="2" fontId="6" fillId="5" borderId="9" xfId="0" applyNumberFormat="1" applyFont="1" applyFill="1" applyBorder="1" applyAlignment="1">
      <alignment horizontal="center"/>
    </xf>
    <xf numFmtId="2" fontId="5" fillId="4" borderId="7" xfId="0" applyNumberFormat="1" applyFont="1" applyFill="1" applyBorder="1" applyAlignment="1">
      <alignment horizontal="center"/>
    </xf>
    <xf numFmtId="2" fontId="5" fillId="4" borderId="8" xfId="0" applyNumberFormat="1" applyFont="1" applyFill="1" applyBorder="1" applyAlignment="1">
      <alignment horizontal="center"/>
    </xf>
    <xf numFmtId="2" fontId="3" fillId="0" borderId="7" xfId="0" applyNumberFormat="1" applyFont="1" applyBorder="1" applyAlignment="1">
      <alignment horizontal="center"/>
    </xf>
    <xf numFmtId="2" fontId="0" fillId="0" borderId="9" xfId="0" applyNumberFormat="1" applyBorder="1" applyAlignment="1">
      <alignment horizontal="center"/>
    </xf>
    <xf numFmtId="2" fontId="3" fillId="0" borderId="8" xfId="0" applyNumberFormat="1" applyFont="1" applyBorder="1" applyAlignment="1">
      <alignment horizontal="center"/>
    </xf>
    <xf numFmtId="2" fontId="0" fillId="0" borderId="9" xfId="0" applyNumberFormat="1" applyBorder="1" applyAlignment="1"/>
    <xf numFmtId="2" fontId="3" fillId="0" borderId="7" xfId="0" applyNumberFormat="1" applyFont="1" applyFill="1" applyBorder="1" applyAlignment="1">
      <alignment horizontal="center"/>
    </xf>
    <xf numFmtId="2" fontId="3" fillId="0" borderId="9" xfId="0" applyNumberFormat="1" applyFont="1" applyFill="1" applyBorder="1" applyAlignment="1">
      <alignment horizontal="center"/>
    </xf>
    <xf numFmtId="2" fontId="3" fillId="0" borderId="4" xfId="0" applyNumberFormat="1" applyFont="1" applyBorder="1" applyAlignment="1">
      <alignment horizontal="center"/>
    </xf>
    <xf numFmtId="2" fontId="0" fillId="0" borderId="6" xfId="0" applyNumberFormat="1" applyBorder="1" applyAlignment="1">
      <alignment horizontal="center"/>
    </xf>
    <xf numFmtId="2" fontId="3" fillId="0" borderId="5" xfId="0" applyNumberFormat="1" applyFont="1" applyBorder="1" applyAlignment="1">
      <alignment horizontal="center"/>
    </xf>
    <xf numFmtId="2" fontId="0" fillId="0" borderId="6" xfId="0" applyNumberFormat="1" applyBorder="1" applyAlignment="1"/>
    <xf numFmtId="2" fontId="3" fillId="6" borderId="7" xfId="0" applyNumberFormat="1" applyFont="1" applyFill="1" applyBorder="1" applyAlignment="1">
      <alignment horizontal="center"/>
    </xf>
    <xf numFmtId="2" fontId="3" fillId="6" borderId="9" xfId="0" applyNumberFormat="1" applyFont="1" applyFill="1" applyBorder="1" applyAlignment="1">
      <alignment horizontal="center"/>
    </xf>
    <xf numFmtId="2" fontId="3" fillId="7" borderId="7" xfId="0" applyNumberFormat="1" applyFont="1" applyFill="1" applyBorder="1" applyAlignment="1">
      <alignment horizontal="center"/>
    </xf>
    <xf numFmtId="2" fontId="3" fillId="7" borderId="9" xfId="0" applyNumberFormat="1" applyFont="1" applyFill="1" applyBorder="1" applyAlignment="1">
      <alignment horizontal="center"/>
    </xf>
    <xf numFmtId="0" fontId="0" fillId="4" borderId="8" xfId="0" applyFill="1" applyBorder="1" applyAlignment="1"/>
    <xf numFmtId="0" fontId="0" fillId="4" borderId="9" xfId="0" applyFill="1" applyBorder="1" applyAlignment="1"/>
    <xf numFmtId="10" fontId="3" fillId="7" borderId="7" xfId="1" applyNumberFormat="1" applyFont="1" applyFill="1" applyBorder="1" applyAlignment="1">
      <alignment horizontal="center"/>
    </xf>
    <xf numFmtId="10" fontId="0" fillId="7" borderId="9" xfId="1" applyNumberFormat="1" applyFont="1" applyFill="1" applyBorder="1" applyAlignment="1">
      <alignment horizontal="center"/>
    </xf>
    <xf numFmtId="10" fontId="3" fillId="0" borderId="8" xfId="1" applyNumberFormat="1" applyFont="1" applyBorder="1" applyAlignment="1">
      <alignment horizontal="center"/>
    </xf>
    <xf numFmtId="10" fontId="0" fillId="0" borderId="9" xfId="1" applyNumberFormat="1" applyFont="1" applyBorder="1" applyAlignment="1"/>
    <xf numFmtId="10" fontId="3" fillId="7" borderId="8" xfId="1" applyNumberFormat="1" applyFont="1" applyFill="1" applyBorder="1" applyAlignment="1">
      <alignment horizontal="center"/>
    </xf>
    <xf numFmtId="10" fontId="0" fillId="7" borderId="9" xfId="1" applyNumberFormat="1" applyFont="1" applyFill="1" applyBorder="1" applyAlignment="1"/>
    <xf numFmtId="10" fontId="3" fillId="0" borderId="5" xfId="1" applyNumberFormat="1" applyFont="1" applyFill="1" applyBorder="1" applyAlignment="1">
      <alignment horizontal="center"/>
    </xf>
    <xf numFmtId="10" fontId="0" fillId="0" borderId="6" xfId="1" applyNumberFormat="1" applyFont="1" applyFill="1" applyBorder="1" applyAlignment="1"/>
    <xf numFmtId="2" fontId="4" fillId="0" borderId="7" xfId="0" applyNumberFormat="1" applyFont="1" applyBorder="1" applyAlignment="1"/>
    <xf numFmtId="2" fontId="3" fillId="0" borderId="8" xfId="0" applyNumberFormat="1" applyFont="1" applyBorder="1" applyAlignment="1"/>
    <xf numFmtId="2" fontId="3" fillId="0" borderId="10" xfId="0" applyNumberFormat="1" applyFont="1" applyBorder="1"/>
    <xf numFmtId="0" fontId="5" fillId="4" borderId="1" xfId="0" applyNumberFormat="1" applyFont="1" applyFill="1" applyBorder="1" applyAlignment="1">
      <alignment horizontal="center"/>
    </xf>
    <xf numFmtId="0" fontId="4" fillId="4" borderId="3" xfId="0" applyNumberFormat="1" applyFont="1" applyFill="1" applyBorder="1" applyAlignment="1"/>
    <xf numFmtId="0" fontId="5" fillId="4" borderId="2" xfId="0" applyNumberFormat="1" applyFont="1" applyFill="1" applyBorder="1" applyAlignment="1">
      <alignment horizontal="center"/>
    </xf>
    <xf numFmtId="0" fontId="0" fillId="0" borderId="0" xfId="0" applyAlignment="1"/>
    <xf numFmtId="4" fontId="7" fillId="8" borderId="7" xfId="0" applyNumberFormat="1" applyFont="1" applyFill="1" applyBorder="1" applyAlignment="1">
      <alignment horizontal="center"/>
    </xf>
    <xf numFmtId="4" fontId="7" fillId="8" borderId="8" xfId="0" applyNumberFormat="1" applyFont="1" applyFill="1" applyBorder="1" applyAlignment="1">
      <alignment horizontal="center"/>
    </xf>
    <xf numFmtId="4" fontId="7" fillId="8" borderId="9" xfId="0" applyNumberFormat="1" applyFont="1" applyFill="1" applyBorder="1" applyAlignment="1">
      <alignment horizontal="center"/>
    </xf>
    <xf numFmtId="0" fontId="0" fillId="0" borderId="0" xfId="0" applyBorder="1"/>
    <xf numFmtId="0" fontId="2" fillId="0" borderId="0" xfId="0" applyFont="1" applyAlignment="1"/>
    <xf numFmtId="0" fontId="0" fillId="0" borderId="11" xfId="0" applyBorder="1" applyAlignment="1"/>
    <xf numFmtId="2" fontId="8" fillId="0" borderId="12" xfId="0" applyNumberFormat="1" applyFont="1" applyBorder="1" applyAlignment="1"/>
    <xf numFmtId="4" fontId="7" fillId="8" borderId="13" xfId="0" applyNumberFormat="1" applyFont="1" applyFill="1" applyBorder="1" applyAlignment="1">
      <alignment horizontal="center"/>
    </xf>
    <xf numFmtId="4" fontId="7" fillId="8" borderId="14" xfId="0" applyNumberFormat="1" applyFont="1" applyFill="1" applyBorder="1" applyAlignment="1">
      <alignment horizontal="center"/>
    </xf>
    <xf numFmtId="4" fontId="7" fillId="8" borderId="15" xfId="0" applyNumberFormat="1" applyFont="1" applyFill="1" applyBorder="1" applyAlignment="1">
      <alignment horizontal="center"/>
    </xf>
    <xf numFmtId="2" fontId="3" fillId="7" borderId="16" xfId="0" applyNumberFormat="1" applyFont="1" applyFill="1" applyBorder="1" applyAlignment="1"/>
    <xf numFmtId="2" fontId="0" fillId="0" borderId="0" xfId="0" applyNumberFormat="1" applyAlignment="1"/>
    <xf numFmtId="0" fontId="0" fillId="0" borderId="17" xfId="0" applyBorder="1"/>
    <xf numFmtId="2" fontId="3" fillId="2" borderId="0" xfId="0" applyNumberFormat="1" applyFont="1" applyFill="1" applyAlignment="1">
      <alignment horizontal="left"/>
    </xf>
    <xf numFmtId="2" fontId="0" fillId="0" borderId="0" xfId="0" applyNumberFormat="1"/>
    <xf numFmtId="2" fontId="6" fillId="5" borderId="1" xfId="0" applyNumberFormat="1" applyFont="1" applyFill="1" applyBorder="1" applyAlignment="1">
      <alignment horizontal="center"/>
    </xf>
    <xf numFmtId="2" fontId="6" fillId="5" borderId="3" xfId="0" applyNumberFormat="1" applyFont="1" applyFill="1" applyBorder="1" applyAlignment="1">
      <alignment horizontal="center"/>
    </xf>
    <xf numFmtId="2" fontId="5" fillId="9" borderId="7" xfId="0" applyNumberFormat="1" applyFont="1" applyFill="1" applyBorder="1" applyAlignment="1">
      <alignment horizontal="center"/>
    </xf>
    <xf numFmtId="2" fontId="0" fillId="9" borderId="9" xfId="0" applyNumberFormat="1" applyFill="1" applyBorder="1" applyAlignment="1"/>
    <xf numFmtId="2" fontId="5" fillId="9" borderId="2" xfId="0" applyNumberFormat="1" applyFont="1" applyFill="1" applyBorder="1" applyAlignment="1">
      <alignment horizontal="center"/>
    </xf>
    <xf numFmtId="2" fontId="0" fillId="9" borderId="3" xfId="0" applyNumberFormat="1" applyFill="1" applyBorder="1" applyAlignment="1"/>
    <xf numFmtId="10" fontId="3" fillId="0" borderId="8" xfId="0" applyNumberFormat="1" applyFont="1" applyBorder="1" applyAlignment="1">
      <alignment horizontal="center"/>
    </xf>
    <xf numFmtId="10" fontId="0" fillId="0" borderId="9" xfId="0" applyNumberFormat="1" applyBorder="1" applyAlignment="1"/>
    <xf numFmtId="10" fontId="3" fillId="8" borderId="8" xfId="0" applyNumberFormat="1" applyFont="1" applyFill="1" applyBorder="1" applyAlignment="1">
      <alignment horizontal="center"/>
    </xf>
    <xf numFmtId="10" fontId="0" fillId="8" borderId="9" xfId="0" applyNumberFormat="1" applyFill="1" applyBorder="1" applyAlignment="1"/>
    <xf numFmtId="2" fontId="3" fillId="0" borderId="9" xfId="0" applyNumberFormat="1" applyFont="1" applyBorder="1" applyAlignment="1">
      <alignment horizontal="center"/>
    </xf>
    <xf numFmtId="10" fontId="3" fillId="7" borderId="5" xfId="0" applyNumberFormat="1" applyFont="1" applyFill="1" applyBorder="1" applyAlignment="1">
      <alignment horizontal="center"/>
    </xf>
    <xf numFmtId="10" fontId="0" fillId="7" borderId="6" xfId="0" applyNumberFormat="1" applyFill="1" applyBorder="1" applyAlignment="1"/>
    <xf numFmtId="10" fontId="3" fillId="8" borderId="5" xfId="0" applyNumberFormat="1" applyFont="1" applyFill="1" applyBorder="1" applyAlignment="1">
      <alignment horizontal="center"/>
    </xf>
    <xf numFmtId="10" fontId="0" fillId="8" borderId="6" xfId="0" applyNumberFormat="1" applyFill="1" applyBorder="1" applyAlignment="1"/>
    <xf numFmtId="10" fontId="0" fillId="0" borderId="0" xfId="0" applyNumberFormat="1"/>
    <xf numFmtId="10" fontId="5" fillId="9" borderId="1" xfId="0" applyNumberFormat="1" applyFont="1" applyFill="1" applyBorder="1" applyAlignment="1">
      <alignment horizontal="center"/>
    </xf>
    <xf numFmtId="10" fontId="0" fillId="9" borderId="3" xfId="0" applyNumberFormat="1" applyFill="1" applyBorder="1" applyAlignment="1"/>
    <xf numFmtId="10" fontId="3" fillId="0" borderId="7" xfId="0" applyNumberFormat="1" applyFont="1" applyBorder="1" applyAlignment="1">
      <alignment horizontal="center"/>
    </xf>
    <xf numFmtId="0" fontId="3" fillId="7" borderId="7" xfId="0" applyNumberFormat="1" applyFont="1" applyFill="1" applyBorder="1" applyAlignment="1">
      <alignment horizontal="center"/>
    </xf>
    <xf numFmtId="0" fontId="0" fillId="7" borderId="9" xfId="0" applyNumberFormat="1" applyFill="1" applyBorder="1" applyAlignment="1">
      <alignment horizontal="center"/>
    </xf>
    <xf numFmtId="0" fontId="3" fillId="0" borderId="7" xfId="0" applyNumberFormat="1" applyFont="1" applyBorder="1" applyAlignment="1">
      <alignment horizontal="center"/>
    </xf>
    <xf numFmtId="0" fontId="0" fillId="0" borderId="9" xfId="0" applyNumberFormat="1" applyBorder="1" applyAlignment="1"/>
    <xf numFmtId="2" fontId="4" fillId="0" borderId="8" xfId="0" applyNumberFormat="1" applyFont="1" applyBorder="1" applyAlignment="1"/>
    <xf numFmtId="2" fontId="4" fillId="0" borderId="9" xfId="0" applyNumberFormat="1" applyFont="1" applyBorder="1" applyAlignment="1"/>
    <xf numFmtId="2" fontId="3" fillId="8" borderId="9" xfId="0" applyNumberFormat="1" applyFont="1" applyFill="1" applyBorder="1" applyAlignment="1">
      <alignment horizontal="center"/>
    </xf>
    <xf numFmtId="2" fontId="4" fillId="0" borderId="4" xfId="0" applyNumberFormat="1" applyFont="1" applyBorder="1" applyAlignment="1"/>
    <xf numFmtId="2" fontId="4" fillId="0" borderId="5" xfId="0" applyNumberFormat="1" applyFont="1" applyBorder="1" applyAlignment="1"/>
    <xf numFmtId="2" fontId="4" fillId="0" borderId="6" xfId="0" applyNumberFormat="1" applyFont="1" applyBorder="1" applyAlignment="1"/>
    <xf numFmtId="2" fontId="3" fillId="10" borderId="6" xfId="0" applyNumberFormat="1" applyFont="1" applyFill="1" applyBorder="1" applyAlignment="1">
      <alignment horizontal="center"/>
    </xf>
    <xf numFmtId="2" fontId="3" fillId="6" borderId="6" xfId="0" applyNumberFormat="1" applyFont="1" applyFill="1" applyBorder="1" applyAlignment="1">
      <alignment horizontal="center"/>
    </xf>
    <xf numFmtId="0" fontId="6" fillId="5" borderId="4" xfId="0" applyNumberFormat="1" applyFont="1" applyFill="1" applyBorder="1" applyAlignment="1">
      <alignment horizontal="center"/>
    </xf>
    <xf numFmtId="0" fontId="6" fillId="5" borderId="6" xfId="0" applyNumberFormat="1" applyFont="1" applyFill="1" applyBorder="1" applyAlignment="1">
      <alignment horizont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142875</xdr:colOff>
      <xdr:row>12</xdr:row>
      <xdr:rowOff>76200</xdr:rowOff>
    </xdr:to>
    <xdr:sp macro="" textlink="">
      <xdr:nvSpPr>
        <xdr:cNvPr id="2" name="CuadroTexto 1"/>
        <xdr:cNvSpPr txBox="1"/>
      </xdr:nvSpPr>
      <xdr:spPr>
        <a:xfrm>
          <a:off x="0" y="0"/>
          <a:ext cx="6848475"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200">
              <a:solidFill>
                <a:schemeClr val="dk1"/>
              </a:solidFill>
              <a:effectLst/>
              <a:latin typeface="+mn-lt"/>
              <a:ea typeface="+mn-ea"/>
              <a:cs typeface="+mn-cs"/>
            </a:rPr>
            <a:t>6) </a:t>
          </a:r>
          <a:r>
            <a:rPr lang="es-AR"/>
            <a:t>Un ingeniero en sistemas de información tiene la oportunidad de hacer una inversión para el despliegue de una red en un centro de cómputos. Analiza dos posibilidades de las cuales desea elegir la más rentable. a) Tercerizar las actividades de cableado de la red, por lo cual sólo obtendría $4000. b) Dedicarse al cableado de la red, sabiendo que descontando materiales y mano de obra le puede reportar un beneficio de $3.00 por m2 cableado, pero sabiendo que incurrirá en gastos fijos por un valor de $600; según sus conocimientos, existe una propuesta de cablear sólo 1000 m2, en cambio, si se logra negociar puede llevarse a cabo una segunda propuesta que demanda el cableado de 10000 m2. Teniendo en cuanta que quién se encargará de realizar las negociaciones para determinar cuál de las dos propuestas implementar será el mismo, UNIVERSIDAD CATÓLICA DE CÓRDOBA Facultad de Ingeniería Ing. Sergio H. Rosa estima que un 70% de las veces (según proyectos anteriores), la propuesta a implementar sea la de 1000 m2.</a:t>
          </a:r>
        </a:p>
        <a:p>
          <a:r>
            <a:rPr lang="es-AR" sz="1100"/>
            <a:t>_ </a:t>
          </a:r>
          <a:r>
            <a:rPr lang="es-AR"/>
            <a:t>Con los datos obtenidos anteriormente, le conviene analizar un estudio especializado, de información imperfecta, cuyo costo es de $1000, realizado por un especialista en redes, cuyos antecedentes muestran un 85% de acierto cuando pronosticó que se realizaría la propuesta de menor cantidad de m2 y un 95% de acierto cuando pronosticó que se realizaría la propuesta de mayor cantidad de m2.</a:t>
          </a:r>
          <a:endParaRPr lang="es-AR" sz="1100"/>
        </a:p>
      </xdr:txBody>
    </xdr:sp>
    <xdr:clientData/>
  </xdr:twoCellAnchor>
  <xdr:twoCellAnchor>
    <xdr:from>
      <xdr:col>4</xdr:col>
      <xdr:colOff>0</xdr:colOff>
      <xdr:row>14</xdr:row>
      <xdr:rowOff>9525</xdr:rowOff>
    </xdr:from>
    <xdr:to>
      <xdr:col>7</xdr:col>
      <xdr:colOff>600075</xdr:colOff>
      <xdr:row>16</xdr:row>
      <xdr:rowOff>114300</xdr:rowOff>
    </xdr:to>
    <xdr:sp macro="" textlink="">
      <xdr:nvSpPr>
        <xdr:cNvPr id="4" name="CuadroTexto 3"/>
        <xdr:cNvSpPr txBox="1"/>
      </xdr:nvSpPr>
      <xdr:spPr>
        <a:xfrm>
          <a:off x="2438400" y="2676525"/>
          <a:ext cx="242887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200">
              <a:solidFill>
                <a:schemeClr val="dk1"/>
              </a:solidFill>
              <a:effectLst/>
              <a:latin typeface="+mn-lt"/>
              <a:ea typeface="+mn-ea"/>
              <a:cs typeface="+mn-cs"/>
            </a:rPr>
            <a:t>1000m2: (1000*3) - 600 = 2400</a:t>
          </a:r>
        </a:p>
        <a:p>
          <a:pPr marL="0" marR="0" indent="0" defTabSz="914400" eaLnBrk="1" fontAlgn="auto" latinLnBrk="0" hangingPunct="1">
            <a:lnSpc>
              <a:spcPct val="100000"/>
            </a:lnSpc>
            <a:spcBef>
              <a:spcPts val="0"/>
            </a:spcBef>
            <a:spcAft>
              <a:spcPts val="0"/>
            </a:spcAft>
            <a:buClrTx/>
            <a:buSzTx/>
            <a:buFontTx/>
            <a:buNone/>
            <a:tabLst/>
            <a:defRPr/>
          </a:pPr>
          <a:r>
            <a:rPr lang="es-AR" sz="1200">
              <a:solidFill>
                <a:schemeClr val="dk1"/>
              </a:solidFill>
              <a:effectLst/>
              <a:latin typeface="+mn-lt"/>
              <a:ea typeface="+mn-ea"/>
              <a:cs typeface="+mn-cs"/>
            </a:rPr>
            <a:t>10000m2: (10000*3) - 600 = 29400</a:t>
          </a:r>
          <a:endParaRPr lang="es-AR" sz="1200">
            <a:effectLst/>
          </a:endParaRPr>
        </a:p>
        <a:p>
          <a:endParaRPr lang="es-AR"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Y43"/>
  <sheetViews>
    <sheetView tabSelected="1" topLeftCell="F26" workbookViewId="0">
      <selection activeCell="H32" sqref="H32"/>
    </sheetView>
  </sheetViews>
  <sheetFormatPr baseColWidth="10" defaultColWidth="9.140625" defaultRowHeight="15" x14ac:dyDescent="0.25"/>
  <cols>
    <col min="15" max="15" width="9.5703125" bestFit="1" customWidth="1"/>
    <col min="16" max="16" width="9.85546875" customWidth="1"/>
  </cols>
  <sheetData>
    <row r="15" spans="1:3" ht="15.75" x14ac:dyDescent="0.25">
      <c r="A15" s="1" t="s">
        <v>0</v>
      </c>
      <c r="B15" s="1"/>
      <c r="C15" s="1"/>
    </row>
    <row r="18" spans="1:25" ht="15.75" thickBot="1" x14ac:dyDescent="0.3">
      <c r="L18" s="48" t="s">
        <v>10</v>
      </c>
      <c r="M18" s="48"/>
      <c r="N18" s="48"/>
      <c r="O18" s="48"/>
    </row>
    <row r="19" spans="1:25" ht="19.5" thickBot="1" x14ac:dyDescent="0.35">
      <c r="D19" s="2" t="s">
        <v>1</v>
      </c>
      <c r="E19" s="3"/>
      <c r="F19" s="3"/>
      <c r="G19" s="4"/>
      <c r="L19" s="48" t="s">
        <v>11</v>
      </c>
      <c r="M19" s="48"/>
      <c r="N19" s="48"/>
      <c r="O19" s="48"/>
      <c r="P19" s="48"/>
    </row>
    <row r="20" spans="1:25" ht="16.5" thickBot="1" x14ac:dyDescent="0.3">
      <c r="D20" s="5">
        <v>0.7</v>
      </c>
      <c r="E20" s="6"/>
      <c r="F20" s="6">
        <v>0.3</v>
      </c>
      <c r="G20" s="7"/>
      <c r="L20" s="49">
        <f>MAX(D22:E23)*D20+MAX(F22:G23)*F20</f>
        <v>11620</v>
      </c>
      <c r="M20" s="50"/>
      <c r="N20" s="51"/>
      <c r="O20" s="52"/>
    </row>
    <row r="21" spans="1:25" ht="19.5" thickBot="1" x14ac:dyDescent="0.35">
      <c r="A21" s="8"/>
      <c r="B21" s="9"/>
      <c r="C21" s="10"/>
      <c r="D21" s="11" t="s">
        <v>5</v>
      </c>
      <c r="E21" s="12"/>
      <c r="F21" s="13" t="s">
        <v>6</v>
      </c>
      <c r="G21" s="12"/>
      <c r="H21" s="14" t="s">
        <v>2</v>
      </c>
      <c r="I21" s="15"/>
      <c r="L21" s="53" t="s">
        <v>12</v>
      </c>
      <c r="M21" s="48"/>
      <c r="N21" s="48"/>
      <c r="O21" s="54"/>
      <c r="P21" s="55"/>
    </row>
    <row r="22" spans="1:25" ht="19.5" thickBot="1" x14ac:dyDescent="0.35">
      <c r="A22" s="16" t="s">
        <v>3</v>
      </c>
      <c r="B22" s="17"/>
      <c r="C22" s="10"/>
      <c r="D22" s="18">
        <v>4000</v>
      </c>
      <c r="E22" s="19"/>
      <c r="F22" s="20">
        <v>4000</v>
      </c>
      <c r="G22" s="21"/>
      <c r="H22" s="22">
        <f>D22*D20+F22*F20</f>
        <v>4000</v>
      </c>
      <c r="I22" s="23"/>
      <c r="L22" s="48" t="s">
        <v>13</v>
      </c>
      <c r="M22" s="48"/>
      <c r="N22" s="48"/>
      <c r="O22" s="48"/>
      <c r="P22" s="48"/>
    </row>
    <row r="23" spans="1:25" ht="19.5" thickBot="1" x14ac:dyDescent="0.35">
      <c r="A23" s="16" t="s">
        <v>4</v>
      </c>
      <c r="B23" s="17"/>
      <c r="C23" s="10"/>
      <c r="D23" s="24">
        <f>1000*3-600</f>
        <v>2400</v>
      </c>
      <c r="E23" s="25"/>
      <c r="F23" s="26">
        <f>10000*3-600</f>
        <v>29400</v>
      </c>
      <c r="G23" s="27"/>
      <c r="H23" s="28">
        <f>D23*D20+F23*F20</f>
        <v>10500</v>
      </c>
      <c r="I23" s="29"/>
      <c r="L23" s="56">
        <f>L20-H23</f>
        <v>1120</v>
      </c>
      <c r="M23" s="57"/>
      <c r="N23" s="58"/>
      <c r="O23" s="59"/>
      <c r="P23" s="60"/>
    </row>
    <row r="24" spans="1:25" x14ac:dyDescent="0.25">
      <c r="L24" s="53" t="s">
        <v>14</v>
      </c>
      <c r="M24" s="48"/>
      <c r="N24" s="48"/>
      <c r="O24" s="48"/>
      <c r="P24" s="48"/>
    </row>
    <row r="25" spans="1:25" ht="15.75" thickBot="1" x14ac:dyDescent="0.3">
      <c r="L25" s="48" t="s">
        <v>15</v>
      </c>
      <c r="M25" s="48"/>
      <c r="N25" s="48"/>
      <c r="O25" s="48"/>
      <c r="P25" s="48"/>
    </row>
    <row r="26" spans="1:25" ht="19.5" thickBot="1" x14ac:dyDescent="0.35">
      <c r="A26" s="8"/>
      <c r="B26" s="32"/>
      <c r="C26" s="33"/>
      <c r="D26" s="45">
        <v>1000</v>
      </c>
      <c r="E26" s="46"/>
      <c r="F26" s="47">
        <v>10000</v>
      </c>
      <c r="G26" s="46"/>
      <c r="L26" s="56">
        <f>O41-H23</f>
        <v>571</v>
      </c>
      <c r="M26" s="57"/>
      <c r="N26" s="58"/>
      <c r="O26" s="61"/>
    </row>
    <row r="27" spans="1:25" ht="19.5" thickBot="1" x14ac:dyDescent="0.35">
      <c r="A27" s="16" t="s">
        <v>7</v>
      </c>
      <c r="B27" s="17"/>
      <c r="C27" s="33"/>
      <c r="D27" s="34">
        <v>0.85</v>
      </c>
      <c r="E27" s="35"/>
      <c r="F27" s="36">
        <v>0.05</v>
      </c>
      <c r="G27" s="37"/>
    </row>
    <row r="28" spans="1:25" ht="19.5" thickBot="1" x14ac:dyDescent="0.35">
      <c r="A28" s="16" t="s">
        <v>8</v>
      </c>
      <c r="B28" s="17"/>
      <c r="C28" s="33"/>
      <c r="D28" s="38">
        <v>0.15</v>
      </c>
      <c r="E28" s="39"/>
      <c r="F28" s="40">
        <v>0.95</v>
      </c>
      <c r="G28" s="41"/>
      <c r="K28" s="62" t="s">
        <v>22</v>
      </c>
      <c r="L28" s="62"/>
      <c r="M28" s="63"/>
      <c r="N28" s="63"/>
      <c r="O28" s="63"/>
      <c r="P28" s="63"/>
      <c r="Q28" s="63"/>
      <c r="R28" s="63"/>
      <c r="S28" s="63"/>
      <c r="T28" s="63"/>
      <c r="U28" s="63"/>
      <c r="V28" s="64" t="s">
        <v>2</v>
      </c>
      <c r="W28" s="65"/>
      <c r="X28" s="64" t="s">
        <v>2</v>
      </c>
      <c r="Y28" s="65"/>
    </row>
    <row r="29" spans="1:25" ht="19.5" thickBot="1" x14ac:dyDescent="0.35">
      <c r="K29" s="66" t="s">
        <v>16</v>
      </c>
      <c r="L29" s="67"/>
      <c r="M29" s="68" t="s">
        <v>17</v>
      </c>
      <c r="N29" s="69"/>
      <c r="O29" s="68" t="s">
        <v>18</v>
      </c>
      <c r="P29" s="69"/>
      <c r="Q29" s="68" t="s">
        <v>19</v>
      </c>
      <c r="R29" s="69"/>
      <c r="S29" s="68" t="s">
        <v>20</v>
      </c>
      <c r="T29" s="69"/>
      <c r="U29" s="63"/>
      <c r="V29" s="95">
        <v>1000</v>
      </c>
      <c r="W29" s="96"/>
      <c r="X29" s="95">
        <v>10000</v>
      </c>
      <c r="Y29" s="96"/>
    </row>
    <row r="30" spans="1:25" ht="16.5" thickBot="1" x14ac:dyDescent="0.3">
      <c r="K30" s="83">
        <v>1000</v>
      </c>
      <c r="L30" s="84"/>
      <c r="M30" s="70">
        <f>D20</f>
        <v>0.7</v>
      </c>
      <c r="N30" s="71"/>
      <c r="O30" s="70">
        <v>0.85</v>
      </c>
      <c r="P30" s="71"/>
      <c r="Q30" s="70">
        <f>M30*O30</f>
        <v>0.59499999999999997</v>
      </c>
      <c r="R30" s="71"/>
      <c r="S30" s="72">
        <f>Q30/Q33</f>
        <v>0.97540983606557374</v>
      </c>
      <c r="T30" s="73"/>
      <c r="U30" s="63"/>
      <c r="V30" s="28">
        <f>D22*S30+F22*S31</f>
        <v>3999.9999999999995</v>
      </c>
      <c r="W30" s="29"/>
      <c r="X30" s="18">
        <f>D23*S30+F23*S31</f>
        <v>3063.9344262295081</v>
      </c>
      <c r="Y30" s="74"/>
    </row>
    <row r="31" spans="1:25" ht="19.5" thickBot="1" x14ac:dyDescent="0.35">
      <c r="A31" s="42" t="s">
        <v>9</v>
      </c>
      <c r="B31" s="43"/>
      <c r="C31" s="21"/>
      <c r="D31" s="44">
        <v>1000</v>
      </c>
      <c r="K31" s="85">
        <v>10000</v>
      </c>
      <c r="L31" s="86"/>
      <c r="M31" s="75">
        <f>F20</f>
        <v>0.3</v>
      </c>
      <c r="N31" s="76"/>
      <c r="O31" s="75">
        <v>0.05</v>
      </c>
      <c r="P31" s="76"/>
      <c r="Q31" s="70">
        <f>M31*O31</f>
        <v>1.4999999999999999E-2</v>
      </c>
      <c r="R31" s="71"/>
      <c r="S31" s="77">
        <f>Q31/Q33</f>
        <v>2.4590163934426229E-2</v>
      </c>
      <c r="T31" s="78"/>
      <c r="U31" s="63"/>
      <c r="V31" s="63"/>
      <c r="W31" s="63"/>
      <c r="X31" s="63"/>
      <c r="Y31" s="63"/>
    </row>
    <row r="32" spans="1:25" ht="19.5" thickBot="1" x14ac:dyDescent="0.35">
      <c r="K32" s="63"/>
      <c r="L32" s="63"/>
      <c r="M32" s="79"/>
      <c r="N32" s="79"/>
      <c r="O32" s="79"/>
      <c r="P32" s="79"/>
      <c r="Q32" s="80" t="s">
        <v>21</v>
      </c>
      <c r="R32" s="81"/>
      <c r="S32" s="79"/>
      <c r="T32" s="79"/>
      <c r="U32" s="63"/>
      <c r="V32" s="63"/>
      <c r="W32" s="63"/>
      <c r="X32" s="63"/>
      <c r="Y32" s="63"/>
    </row>
    <row r="33" spans="11:25" ht="16.5" thickBot="1" x14ac:dyDescent="0.3">
      <c r="K33" s="63"/>
      <c r="L33" s="63"/>
      <c r="M33" s="79"/>
      <c r="N33" s="79"/>
      <c r="O33" s="79"/>
      <c r="P33" s="79"/>
      <c r="Q33" s="82">
        <f>SUM(Q30:R31)</f>
        <v>0.61</v>
      </c>
      <c r="R33" s="71"/>
      <c r="S33" s="79"/>
      <c r="T33" s="79"/>
      <c r="U33" s="63"/>
      <c r="V33" s="63"/>
      <c r="W33" s="63"/>
      <c r="X33" s="63"/>
      <c r="Y33" s="63"/>
    </row>
    <row r="34" spans="11:25" ht="16.5" thickBot="1" x14ac:dyDescent="0.3">
      <c r="K34" s="62" t="s">
        <v>23</v>
      </c>
      <c r="L34" s="62"/>
      <c r="M34" s="63"/>
      <c r="N34" s="63"/>
      <c r="O34" s="63"/>
      <c r="P34" s="63"/>
      <c r="Q34" s="63"/>
      <c r="R34" s="63"/>
      <c r="S34" s="63"/>
      <c r="T34" s="63"/>
      <c r="U34" s="63"/>
      <c r="V34" s="64" t="s">
        <v>2</v>
      </c>
      <c r="W34" s="65"/>
      <c r="X34" s="64" t="s">
        <v>2</v>
      </c>
      <c r="Y34" s="65"/>
    </row>
    <row r="35" spans="11:25" ht="19.5" thickBot="1" x14ac:dyDescent="0.35">
      <c r="K35" s="66" t="s">
        <v>16</v>
      </c>
      <c r="L35" s="67"/>
      <c r="M35" s="68" t="s">
        <v>17</v>
      </c>
      <c r="N35" s="69"/>
      <c r="O35" s="68" t="s">
        <v>18</v>
      </c>
      <c r="P35" s="69"/>
      <c r="Q35" s="68" t="s">
        <v>19</v>
      </c>
      <c r="R35" s="69"/>
      <c r="S35" s="68" t="s">
        <v>20</v>
      </c>
      <c r="T35" s="69"/>
      <c r="U35" s="63"/>
      <c r="V35" s="95">
        <v>1000</v>
      </c>
      <c r="W35" s="96"/>
      <c r="X35" s="95">
        <v>10000</v>
      </c>
      <c r="Y35" s="96"/>
    </row>
    <row r="36" spans="11:25" ht="16.5" thickBot="1" x14ac:dyDescent="0.3">
      <c r="K36" s="83">
        <v>1000</v>
      </c>
      <c r="L36" s="84"/>
      <c r="M36" s="70">
        <f>D20</f>
        <v>0.7</v>
      </c>
      <c r="N36" s="71"/>
      <c r="O36" s="70">
        <v>0.15</v>
      </c>
      <c r="P36" s="71"/>
      <c r="Q36" s="70">
        <f>M36*O36</f>
        <v>0.105</v>
      </c>
      <c r="R36" s="71"/>
      <c r="S36" s="72">
        <f>Q36/Q39</f>
        <v>0.26923076923076927</v>
      </c>
      <c r="T36" s="73"/>
      <c r="U36" s="63"/>
      <c r="V36" s="30">
        <f>D22*S36+F22*S37</f>
        <v>4000.0000000000005</v>
      </c>
      <c r="W36" s="31"/>
      <c r="X36" s="28">
        <f>D23*S36+F23*S37</f>
        <v>22130.769230769234</v>
      </c>
      <c r="Y36" s="29"/>
    </row>
    <row r="37" spans="11:25" ht="16.5" thickBot="1" x14ac:dyDescent="0.3">
      <c r="K37" s="85">
        <v>10000</v>
      </c>
      <c r="L37" s="86"/>
      <c r="M37" s="75">
        <f>F20</f>
        <v>0.3</v>
      </c>
      <c r="N37" s="76"/>
      <c r="O37" s="75">
        <v>0.95</v>
      </c>
      <c r="P37" s="76"/>
      <c r="Q37" s="70">
        <f>M37*O37</f>
        <v>0.28499999999999998</v>
      </c>
      <c r="R37" s="71"/>
      <c r="S37" s="77">
        <f>Q37/Q39</f>
        <v>0.73076923076923084</v>
      </c>
      <c r="T37" s="78"/>
      <c r="U37" s="63"/>
      <c r="V37" s="63"/>
      <c r="W37" s="63"/>
      <c r="X37" s="63"/>
      <c r="Y37" s="63"/>
    </row>
    <row r="38" spans="11:25" ht="19.5" thickBot="1" x14ac:dyDescent="0.35">
      <c r="K38" s="63"/>
      <c r="L38" s="63"/>
      <c r="M38" s="79"/>
      <c r="N38" s="79"/>
      <c r="O38" s="79"/>
      <c r="P38" s="79"/>
      <c r="Q38" s="80" t="s">
        <v>21</v>
      </c>
      <c r="R38" s="81"/>
      <c r="S38" s="79"/>
      <c r="T38" s="79"/>
      <c r="U38" s="63"/>
      <c r="V38" s="63"/>
      <c r="W38" s="63"/>
      <c r="X38" s="63"/>
      <c r="Y38" s="63"/>
    </row>
    <row r="39" spans="11:25" ht="16.5" thickBot="1" x14ac:dyDescent="0.3">
      <c r="K39" s="63"/>
      <c r="L39" s="63"/>
      <c r="M39" s="79"/>
      <c r="N39" s="79"/>
      <c r="O39" s="79"/>
      <c r="P39" s="79"/>
      <c r="Q39" s="82">
        <f>SUM(Q36:R37)</f>
        <v>0.38999999999999996</v>
      </c>
      <c r="R39" s="71"/>
      <c r="S39" s="79"/>
      <c r="T39" s="79"/>
      <c r="U39" s="63"/>
      <c r="V39" s="63"/>
      <c r="W39" s="63"/>
      <c r="X39" s="63"/>
      <c r="Y39" s="63"/>
    </row>
    <row r="40" spans="11:25" ht="15.75" thickBot="1" x14ac:dyDescent="0.3"/>
    <row r="41" spans="11:25" ht="19.5" thickBot="1" x14ac:dyDescent="0.35">
      <c r="K41" s="42" t="s">
        <v>24</v>
      </c>
      <c r="L41" s="87"/>
      <c r="M41" s="87"/>
      <c r="N41" s="88"/>
      <c r="O41" s="89">
        <f>V30*Q33+X36*Q39</f>
        <v>11071</v>
      </c>
    </row>
    <row r="42" spans="11:25" ht="19.5" thickBot="1" x14ac:dyDescent="0.35">
      <c r="K42" s="90" t="s">
        <v>25</v>
      </c>
      <c r="L42" s="91"/>
      <c r="M42" s="91"/>
      <c r="N42" s="92"/>
      <c r="O42" s="93">
        <f>O41-D31</f>
        <v>10071</v>
      </c>
    </row>
    <row r="43" spans="11:25" ht="19.5" thickBot="1" x14ac:dyDescent="0.35">
      <c r="K43" s="90" t="s">
        <v>26</v>
      </c>
      <c r="L43" s="91"/>
      <c r="M43" s="91"/>
      <c r="N43" s="92"/>
      <c r="O43" s="94">
        <f>O42</f>
        <v>10071</v>
      </c>
    </row>
  </sheetData>
  <mergeCells count="86">
    <mergeCell ref="Q39:R39"/>
    <mergeCell ref="K41:N41"/>
    <mergeCell ref="K42:N42"/>
    <mergeCell ref="K43:N43"/>
    <mergeCell ref="K37:L37"/>
    <mergeCell ref="M37:N37"/>
    <mergeCell ref="O37:P37"/>
    <mergeCell ref="Q37:R37"/>
    <mergeCell ref="S37:T37"/>
    <mergeCell ref="Q38:R38"/>
    <mergeCell ref="X35:Y35"/>
    <mergeCell ref="K36:L36"/>
    <mergeCell ref="M36:N36"/>
    <mergeCell ref="O36:P36"/>
    <mergeCell ref="Q36:R36"/>
    <mergeCell ref="S36:T36"/>
    <mergeCell ref="V36:W36"/>
    <mergeCell ref="X36:Y36"/>
    <mergeCell ref="Q33:R33"/>
    <mergeCell ref="K34:L34"/>
    <mergeCell ref="V34:W34"/>
    <mergeCell ref="X34:Y34"/>
    <mergeCell ref="K35:L35"/>
    <mergeCell ref="M35:N35"/>
    <mergeCell ref="O35:P35"/>
    <mergeCell ref="Q35:R35"/>
    <mergeCell ref="S35:T35"/>
    <mergeCell ref="V35:W35"/>
    <mergeCell ref="K31:L31"/>
    <mergeCell ref="M31:N31"/>
    <mergeCell ref="O31:P31"/>
    <mergeCell ref="Q31:R31"/>
    <mergeCell ref="S31:T31"/>
    <mergeCell ref="Q32:R32"/>
    <mergeCell ref="X29:Y29"/>
    <mergeCell ref="K30:L30"/>
    <mergeCell ref="M30:N30"/>
    <mergeCell ref="O30:P30"/>
    <mergeCell ref="Q30:R30"/>
    <mergeCell ref="S30:T30"/>
    <mergeCell ref="V30:W30"/>
    <mergeCell ref="X30:Y30"/>
    <mergeCell ref="K29:L29"/>
    <mergeCell ref="M29:N29"/>
    <mergeCell ref="O29:P29"/>
    <mergeCell ref="Q29:R29"/>
    <mergeCell ref="S29:T29"/>
    <mergeCell ref="V29:W29"/>
    <mergeCell ref="L24:P24"/>
    <mergeCell ref="L25:P25"/>
    <mergeCell ref="L26:N26"/>
    <mergeCell ref="K28:L28"/>
    <mergeCell ref="V28:W28"/>
    <mergeCell ref="X28:Y28"/>
    <mergeCell ref="A28:C28"/>
    <mergeCell ref="D28:E28"/>
    <mergeCell ref="F28:G28"/>
    <mergeCell ref="A31:C31"/>
    <mergeCell ref="L18:O18"/>
    <mergeCell ref="L19:P19"/>
    <mergeCell ref="L20:N20"/>
    <mergeCell ref="L21:O21"/>
    <mergeCell ref="L22:P22"/>
    <mergeCell ref="L23:N23"/>
    <mergeCell ref="A26:C26"/>
    <mergeCell ref="D26:E26"/>
    <mergeCell ref="F26:G26"/>
    <mergeCell ref="A27:C27"/>
    <mergeCell ref="D27:E27"/>
    <mergeCell ref="F27:G27"/>
    <mergeCell ref="H21:I21"/>
    <mergeCell ref="A22:C22"/>
    <mergeCell ref="D22:E22"/>
    <mergeCell ref="F22:G22"/>
    <mergeCell ref="H22:I22"/>
    <mergeCell ref="A23:C23"/>
    <mergeCell ref="D23:E23"/>
    <mergeCell ref="F23:G23"/>
    <mergeCell ref="H23:I23"/>
    <mergeCell ref="A15:C15"/>
    <mergeCell ref="D19:G19"/>
    <mergeCell ref="D20:E20"/>
    <mergeCell ref="F20:G20"/>
    <mergeCell ref="A21:C21"/>
    <mergeCell ref="D21:E21"/>
    <mergeCell ref="F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2020-09-07T23:19:12Z</dcterms:modified>
</cp:coreProperties>
</file>