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 i="1" l="1"/>
  <c r="O40" i="1"/>
  <c r="O39" i="1"/>
  <c r="O38" i="1"/>
  <c r="S34" i="1"/>
  <c r="S33" i="1"/>
  <c r="L17" i="1"/>
  <c r="H20" i="1"/>
  <c r="H19" i="1"/>
  <c r="F20" i="1"/>
  <c r="D20" i="1"/>
  <c r="M34" i="1"/>
  <c r="Q34" i="1" s="1"/>
  <c r="M33" i="1"/>
  <c r="Q33" i="1" s="1"/>
  <c r="M28" i="1"/>
  <c r="Q28" i="1" s="1"/>
  <c r="M27" i="1"/>
  <c r="Q27" i="1" s="1"/>
  <c r="Q30" i="1" l="1"/>
  <c r="S28" i="1" s="1"/>
  <c r="Q36" i="1"/>
  <c r="V33" i="1" l="1"/>
  <c r="L20" i="1"/>
  <c r="S27" i="1"/>
  <c r="X33" i="1" l="1"/>
  <c r="V27" i="1"/>
  <c r="X27" i="1"/>
</calcChain>
</file>

<file path=xl/sharedStrings.xml><?xml version="1.0" encoding="utf-8"?>
<sst xmlns="http://schemas.openxmlformats.org/spreadsheetml/2006/main" count="35" uniqueCount="25">
  <si>
    <t>Matriz de compensaciones:</t>
  </si>
  <si>
    <t>GANACIA CON INFORMACIÓN PERFECTA</t>
  </si>
  <si>
    <t>Probabilidades a priori.</t>
  </si>
  <si>
    <t>Sumatoria de mejores resultado*sus probabilidades</t>
  </si>
  <si>
    <t>Valor esperado</t>
  </si>
  <si>
    <t>VALOR DE LA INFORMACIÓN PERFECTA</t>
  </si>
  <si>
    <t>Ganancia con inf perfecta - ganancia sin inf extra</t>
  </si>
  <si>
    <t>VALOR DE LA INFORMACIÓN NO PERFECTA</t>
  </si>
  <si>
    <t>Ganancia con inf NO perfecta - ganancia sin inf extra</t>
  </si>
  <si>
    <t>Dice 10000</t>
  </si>
  <si>
    <t>Estado nat.</t>
  </si>
  <si>
    <t>P. priori</t>
  </si>
  <si>
    <t>P. condicional</t>
  </si>
  <si>
    <t>P. conjunta</t>
  </si>
  <si>
    <t>P. posteriori</t>
  </si>
  <si>
    <t>Costo info. extra =</t>
  </si>
  <si>
    <t>P. conj. Total</t>
  </si>
  <si>
    <t>Dice 10000:</t>
  </si>
  <si>
    <t>Valor esperado final BRUTO =</t>
  </si>
  <si>
    <t>Falor esperado final NETO =</t>
  </si>
  <si>
    <t>Mejro resultado final =</t>
  </si>
  <si>
    <t>Vender</t>
  </si>
  <si>
    <t>Comercializar</t>
  </si>
  <si>
    <t>Dice 12000</t>
  </si>
  <si>
    <t>Dice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</si>
</sst>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12"/>
      <color rgb="FFFF0000"/>
      <name val="Calibri"/>
      <family val="2"/>
      <scheme val="minor"/>
    </font>
    <font>
      <b/>
      <sz val="14"/>
      <color theme="1"/>
      <name val="Calibri"/>
      <family val="2"/>
      <scheme val="minor"/>
    </font>
    <font>
      <b/>
      <sz val="12"/>
      <color theme="0"/>
      <name val="Calibri"/>
      <family val="2"/>
      <scheme val="minor"/>
    </font>
    <font>
      <b/>
      <sz val="12"/>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rgb="FF00B0F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tint="-0.14999847407452621"/>
      </right>
      <top/>
      <bottom/>
      <diagonal/>
    </border>
    <border>
      <left style="thin">
        <color theme="0" tint="-0.1499984740745262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2"/>
      </right>
      <top style="thin">
        <color theme="0" tint="-0.14999847407452621"/>
      </top>
      <bottom style="thin">
        <color theme="2"/>
      </bottom>
      <diagonal/>
    </border>
    <border>
      <left/>
      <right/>
      <top style="thin">
        <color theme="0" tint="-0.14999847407452621"/>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0" fontId="3" fillId="2" borderId="0" xfId="0" applyFont="1" applyFill="1" applyAlignment="1"/>
    <xf numFmtId="0" fontId="0" fillId="0" borderId="0" xfId="0" applyAlignment="1"/>
    <xf numFmtId="2" fontId="4" fillId="3" borderId="1" xfId="0" applyNumberFormat="1" applyFont="1" applyFill="1" applyBorder="1" applyAlignment="1">
      <alignment horizontal="center"/>
    </xf>
    <xf numFmtId="2" fontId="4" fillId="3" borderId="2" xfId="0" applyNumberFormat="1" applyFont="1" applyFill="1" applyBorder="1" applyAlignment="1">
      <alignment horizontal="center"/>
    </xf>
    <xf numFmtId="2" fontId="4" fillId="3" borderId="3" xfId="0" applyNumberFormat="1" applyFont="1" applyFill="1" applyBorder="1" applyAlignment="1">
      <alignment horizontal="center"/>
    </xf>
    <xf numFmtId="10" fontId="3" fillId="0" borderId="4" xfId="0" applyNumberFormat="1" applyFont="1" applyBorder="1" applyAlignment="1">
      <alignment horizontal="center"/>
    </xf>
    <xf numFmtId="10" fontId="3" fillId="0" borderId="5" xfId="0" applyNumberFormat="1" applyFont="1" applyBorder="1" applyAlignment="1">
      <alignment horizontal="center"/>
    </xf>
    <xf numFmtId="10" fontId="0" fillId="0" borderId="6" xfId="0" applyNumberFormat="1" applyBorder="1" applyAlignment="1"/>
    <xf numFmtId="4" fontId="5" fillId="4" borderId="7" xfId="0" applyNumberFormat="1" applyFont="1" applyFill="1" applyBorder="1" applyAlignment="1">
      <alignment horizontal="center"/>
    </xf>
    <xf numFmtId="4" fontId="5" fillId="4" borderId="8" xfId="0" applyNumberFormat="1" applyFont="1" applyFill="1" applyBorder="1" applyAlignment="1">
      <alignment horizontal="center"/>
    </xf>
    <xf numFmtId="4" fontId="5" fillId="4" borderId="9" xfId="0" applyNumberFormat="1" applyFont="1" applyFill="1" applyBorder="1" applyAlignment="1">
      <alignment horizontal="center"/>
    </xf>
    <xf numFmtId="0" fontId="0" fillId="0" borderId="0" xfId="0" applyBorder="1"/>
    <xf numFmtId="2" fontId="0" fillId="5" borderId="7" xfId="0" applyNumberFormat="1" applyFill="1" applyBorder="1" applyAlignment="1"/>
    <xf numFmtId="0" fontId="0" fillId="0" borderId="8" xfId="0" applyBorder="1" applyAlignment="1"/>
    <xf numFmtId="0" fontId="0" fillId="0" borderId="9" xfId="0" applyBorder="1" applyAlignment="1"/>
    <xf numFmtId="2" fontId="6" fillId="5" borderId="1" xfId="0" applyNumberFormat="1" applyFont="1" applyFill="1" applyBorder="1" applyAlignment="1">
      <alignment horizontal="center" shrinkToFit="1"/>
    </xf>
    <xf numFmtId="2" fontId="4" fillId="5" borderId="3" xfId="0" applyNumberFormat="1" applyFont="1" applyFill="1" applyBorder="1" applyAlignment="1">
      <alignment shrinkToFit="1"/>
    </xf>
    <xf numFmtId="2" fontId="6" fillId="5" borderId="2" xfId="0" applyNumberFormat="1" applyFont="1" applyFill="1" applyBorder="1" applyAlignment="1">
      <alignment horizontal="center" shrinkToFit="1"/>
    </xf>
    <xf numFmtId="2" fontId="7" fillId="6" borderId="7" xfId="0" applyNumberFormat="1" applyFont="1" applyFill="1" applyBorder="1" applyAlignment="1">
      <alignment horizontal="center"/>
    </xf>
    <xf numFmtId="2" fontId="7" fillId="6" borderId="9" xfId="0" applyNumberFormat="1" applyFont="1" applyFill="1" applyBorder="1" applyAlignment="1">
      <alignment horizontal="center"/>
    </xf>
    <xf numFmtId="0" fontId="2" fillId="0" borderId="0" xfId="0" applyFont="1" applyAlignment="1"/>
    <xf numFmtId="0" fontId="0" fillId="0" borderId="10" xfId="0" applyBorder="1" applyAlignment="1"/>
    <xf numFmtId="2" fontId="8" fillId="0" borderId="11" xfId="0" applyNumberFormat="1" applyFont="1" applyBorder="1" applyAlignment="1"/>
    <xf numFmtId="2" fontId="6" fillId="5" borderId="7" xfId="0" applyNumberFormat="1" applyFont="1" applyFill="1" applyBorder="1" applyAlignment="1">
      <alignment horizontal="center"/>
    </xf>
    <xf numFmtId="2" fontId="6" fillId="5" borderId="8" xfId="0" applyNumberFormat="1" applyFont="1" applyFill="1" applyBorder="1" applyAlignment="1">
      <alignment horizontal="center"/>
    </xf>
    <xf numFmtId="2" fontId="3" fillId="0" borderId="7" xfId="0" applyNumberFormat="1" applyFont="1" applyBorder="1" applyAlignment="1">
      <alignment horizontal="center"/>
    </xf>
    <xf numFmtId="2" fontId="0" fillId="0" borderId="9" xfId="0" applyNumberFormat="1" applyBorder="1" applyAlignment="1">
      <alignment horizontal="center"/>
    </xf>
    <xf numFmtId="2" fontId="3" fillId="0" borderId="8" xfId="0" applyNumberFormat="1" applyFont="1" applyBorder="1" applyAlignment="1">
      <alignment horizontal="center"/>
    </xf>
    <xf numFmtId="2" fontId="0" fillId="0" borderId="9" xfId="0" applyNumberFormat="1" applyBorder="1" applyAlignment="1"/>
    <xf numFmtId="2" fontId="3" fillId="0" borderId="7" xfId="0" applyNumberFormat="1" applyFont="1" applyFill="1" applyBorder="1" applyAlignment="1">
      <alignment horizontal="center"/>
    </xf>
    <xf numFmtId="2" fontId="3" fillId="0" borderId="9" xfId="0" applyNumberFormat="1" applyFont="1" applyFill="1" applyBorder="1" applyAlignment="1">
      <alignment horizontal="center"/>
    </xf>
    <xf numFmtId="2" fontId="3" fillId="0" borderId="4" xfId="0" applyNumberFormat="1" applyFont="1" applyBorder="1" applyAlignment="1">
      <alignment horizontal="center"/>
    </xf>
    <xf numFmtId="2" fontId="0" fillId="0" borderId="6" xfId="0" applyNumberFormat="1" applyBorder="1" applyAlignment="1">
      <alignment horizontal="center"/>
    </xf>
    <xf numFmtId="2" fontId="3" fillId="0" borderId="5" xfId="0" applyNumberFormat="1" applyFont="1" applyBorder="1" applyAlignment="1">
      <alignment horizontal="center"/>
    </xf>
    <xf numFmtId="2" fontId="0" fillId="0" borderId="6" xfId="0" applyNumberFormat="1" applyBorder="1" applyAlignment="1"/>
    <xf numFmtId="2" fontId="3" fillId="7" borderId="7" xfId="0" applyNumberFormat="1" applyFont="1" applyFill="1" applyBorder="1" applyAlignment="1">
      <alignment horizontal="center"/>
    </xf>
    <xf numFmtId="2" fontId="3" fillId="7" borderId="9" xfId="0" applyNumberFormat="1" applyFont="1" applyFill="1" applyBorder="1" applyAlignment="1">
      <alignment horizontal="center"/>
    </xf>
    <xf numFmtId="4" fontId="5" fillId="4" borderId="12" xfId="0" applyNumberFormat="1" applyFont="1" applyFill="1" applyBorder="1" applyAlignment="1">
      <alignment horizontal="center"/>
    </xf>
    <xf numFmtId="4" fontId="5" fillId="4" borderId="13" xfId="0" applyNumberFormat="1" applyFont="1" applyFill="1" applyBorder="1" applyAlignment="1">
      <alignment horizontal="center"/>
    </xf>
    <xf numFmtId="4" fontId="5" fillId="4" borderId="14" xfId="0" applyNumberFormat="1" applyFont="1" applyFill="1" applyBorder="1" applyAlignment="1">
      <alignment horizontal="center"/>
    </xf>
    <xf numFmtId="2" fontId="3" fillId="8" borderId="15" xfId="0" applyNumberFormat="1" applyFont="1" applyFill="1" applyBorder="1" applyAlignment="1"/>
    <xf numFmtId="2" fontId="0" fillId="0" borderId="0" xfId="0" applyNumberFormat="1" applyAlignment="1"/>
    <xf numFmtId="0" fontId="0" fillId="5" borderId="8" xfId="0" applyFill="1" applyBorder="1" applyAlignment="1"/>
    <xf numFmtId="0" fontId="0" fillId="5" borderId="9" xfId="0" applyFill="1" applyBorder="1" applyAlignment="1"/>
    <xf numFmtId="0" fontId="6" fillId="5" borderId="1" xfId="0" applyNumberFormat="1" applyFont="1" applyFill="1" applyBorder="1" applyAlignment="1">
      <alignment horizontal="center"/>
    </xf>
    <xf numFmtId="0" fontId="4" fillId="5" borderId="3" xfId="0" applyNumberFormat="1" applyFont="1" applyFill="1" applyBorder="1" applyAlignment="1"/>
    <xf numFmtId="0" fontId="6" fillId="5" borderId="2" xfId="0" applyNumberFormat="1" applyFont="1" applyFill="1" applyBorder="1" applyAlignment="1">
      <alignment horizontal="center"/>
    </xf>
    <xf numFmtId="0" fontId="0" fillId="0" borderId="16" xfId="0" applyBorder="1"/>
    <xf numFmtId="10" fontId="3" fillId="8" borderId="7" xfId="1" applyNumberFormat="1" applyFont="1" applyFill="1" applyBorder="1" applyAlignment="1">
      <alignment horizontal="center"/>
    </xf>
    <xf numFmtId="10" fontId="0" fillId="8" borderId="9" xfId="1" applyNumberFormat="1" applyFont="1" applyFill="1" applyBorder="1" applyAlignment="1">
      <alignment horizontal="center"/>
    </xf>
    <xf numFmtId="10" fontId="3" fillId="0" borderId="8" xfId="1" applyNumberFormat="1" applyFont="1" applyBorder="1" applyAlignment="1">
      <alignment horizontal="center"/>
    </xf>
    <xf numFmtId="10" fontId="0" fillId="0" borderId="9" xfId="1" applyNumberFormat="1" applyFont="1" applyBorder="1" applyAlignment="1"/>
    <xf numFmtId="10" fontId="3" fillId="8" borderId="8" xfId="1" applyNumberFormat="1" applyFont="1" applyFill="1" applyBorder="1" applyAlignment="1">
      <alignment horizontal="center"/>
    </xf>
    <xf numFmtId="10" fontId="0" fillId="8" borderId="9" xfId="1" applyNumberFormat="1" applyFont="1" applyFill="1" applyBorder="1" applyAlignment="1"/>
    <xf numFmtId="10" fontId="3" fillId="0" borderId="5" xfId="1" applyNumberFormat="1" applyFont="1" applyFill="1" applyBorder="1" applyAlignment="1">
      <alignment horizontal="center"/>
    </xf>
    <xf numFmtId="10" fontId="0" fillId="0" borderId="6" xfId="1" applyNumberFormat="1" applyFont="1" applyFill="1" applyBorder="1" applyAlignment="1"/>
    <xf numFmtId="2" fontId="3" fillId="2" borderId="0" xfId="0" applyNumberFormat="1" applyFont="1" applyFill="1" applyAlignment="1">
      <alignment horizontal="left"/>
    </xf>
    <xf numFmtId="2" fontId="0" fillId="0" borderId="0" xfId="0" applyNumberFormat="1"/>
    <xf numFmtId="2" fontId="7" fillId="6" borderId="1" xfId="0" applyNumberFormat="1" applyFont="1" applyFill="1" applyBorder="1" applyAlignment="1">
      <alignment horizontal="center"/>
    </xf>
    <xf numFmtId="2" fontId="7" fillId="6" borderId="3" xfId="0" applyNumberFormat="1" applyFont="1" applyFill="1" applyBorder="1" applyAlignment="1">
      <alignment horizontal="center"/>
    </xf>
    <xf numFmtId="2" fontId="6" fillId="9" borderId="7" xfId="0" applyNumberFormat="1" applyFont="1" applyFill="1" applyBorder="1" applyAlignment="1">
      <alignment horizontal="center"/>
    </xf>
    <xf numFmtId="2" fontId="0" fillId="9" borderId="9" xfId="0" applyNumberFormat="1" applyFill="1" applyBorder="1" applyAlignment="1"/>
    <xf numFmtId="2" fontId="6" fillId="9" borderId="2" xfId="0" applyNumberFormat="1" applyFont="1" applyFill="1" applyBorder="1" applyAlignment="1">
      <alignment horizontal="center"/>
    </xf>
    <xf numFmtId="2" fontId="0" fillId="9" borderId="3" xfId="0" applyNumberFormat="1" applyFill="1" applyBorder="1" applyAlignment="1"/>
    <xf numFmtId="0" fontId="7" fillId="6" borderId="4" xfId="0" applyNumberFormat="1" applyFont="1" applyFill="1" applyBorder="1" applyAlignment="1">
      <alignment horizontal="center"/>
    </xf>
    <xf numFmtId="0" fontId="7" fillId="6" borderId="6" xfId="0" applyNumberFormat="1" applyFont="1" applyFill="1" applyBorder="1" applyAlignment="1">
      <alignment horizontal="center"/>
    </xf>
    <xf numFmtId="0" fontId="3" fillId="8" borderId="7" xfId="0" applyNumberFormat="1" applyFont="1" applyFill="1" applyBorder="1" applyAlignment="1">
      <alignment horizontal="center"/>
    </xf>
    <xf numFmtId="0" fontId="0" fillId="8" borderId="9" xfId="0" applyNumberFormat="1" applyFill="1" applyBorder="1" applyAlignment="1">
      <alignment horizontal="center"/>
    </xf>
    <xf numFmtId="10" fontId="3" fillId="0" borderId="8" xfId="0" applyNumberFormat="1" applyFont="1" applyBorder="1" applyAlignment="1">
      <alignment horizontal="center"/>
    </xf>
    <xf numFmtId="10" fontId="0" fillId="0" borderId="9" xfId="0" applyNumberFormat="1" applyBorder="1" applyAlignment="1"/>
    <xf numFmtId="10" fontId="3" fillId="4" borderId="8" xfId="0" applyNumberFormat="1" applyFont="1" applyFill="1" applyBorder="1" applyAlignment="1">
      <alignment horizontal="center"/>
    </xf>
    <xf numFmtId="10" fontId="0" fillId="4" borderId="9" xfId="0" applyNumberFormat="1" applyFill="1" applyBorder="1" applyAlignment="1"/>
    <xf numFmtId="2" fontId="3" fillId="0" borderId="9" xfId="0" applyNumberFormat="1" applyFont="1" applyBorder="1" applyAlignment="1">
      <alignment horizontal="center"/>
    </xf>
    <xf numFmtId="2" fontId="4" fillId="0" borderId="7" xfId="0" applyNumberFormat="1" applyFont="1" applyBorder="1" applyAlignment="1"/>
    <xf numFmtId="2" fontId="3" fillId="0" borderId="8" xfId="0" applyNumberFormat="1" applyFont="1" applyBorder="1" applyAlignment="1"/>
    <xf numFmtId="2" fontId="3" fillId="0" borderId="17" xfId="0" applyNumberFormat="1" applyFont="1" applyBorder="1"/>
    <xf numFmtId="0" fontId="3" fillId="0" borderId="7" xfId="0" applyNumberFormat="1" applyFont="1" applyBorder="1" applyAlignment="1">
      <alignment horizontal="center"/>
    </xf>
    <xf numFmtId="0" fontId="0" fillId="0" borderId="9" xfId="0" applyNumberFormat="1" applyBorder="1" applyAlignment="1"/>
    <xf numFmtId="10" fontId="3" fillId="8" borderId="5" xfId="0" applyNumberFormat="1" applyFont="1" applyFill="1" applyBorder="1" applyAlignment="1">
      <alignment horizontal="center"/>
    </xf>
    <xf numFmtId="10" fontId="0" fillId="8" borderId="6" xfId="0" applyNumberFormat="1" applyFill="1" applyBorder="1" applyAlignment="1"/>
    <xf numFmtId="10" fontId="3" fillId="4" borderId="5" xfId="0" applyNumberFormat="1" applyFont="1" applyFill="1" applyBorder="1" applyAlignment="1">
      <alignment horizontal="center"/>
    </xf>
    <xf numFmtId="10" fontId="0" fillId="4" borderId="6" xfId="0" applyNumberFormat="1" applyFill="1" applyBorder="1" applyAlignment="1"/>
    <xf numFmtId="10" fontId="0" fillId="0" borderId="0" xfId="0" applyNumberFormat="1"/>
    <xf numFmtId="10" fontId="6" fillId="9" borderId="1" xfId="0" applyNumberFormat="1" applyFont="1" applyFill="1" applyBorder="1" applyAlignment="1">
      <alignment horizontal="center"/>
    </xf>
    <xf numFmtId="10" fontId="0" fillId="9" borderId="3" xfId="0" applyNumberFormat="1" applyFill="1" applyBorder="1" applyAlignment="1"/>
    <xf numFmtId="10" fontId="3" fillId="0" borderId="7" xfId="0" applyNumberFormat="1" applyFont="1" applyBorder="1" applyAlignment="1">
      <alignment horizontal="center"/>
    </xf>
    <xf numFmtId="2" fontId="3" fillId="8" borderId="7" xfId="0" applyNumberFormat="1" applyFont="1" applyFill="1" applyBorder="1" applyAlignment="1">
      <alignment horizontal="center"/>
    </xf>
    <xf numFmtId="2" fontId="3" fillId="8" borderId="9" xfId="0" applyNumberFormat="1" applyFont="1" applyFill="1" applyBorder="1" applyAlignment="1">
      <alignment horizontal="center"/>
    </xf>
    <xf numFmtId="2" fontId="4" fillId="0" borderId="8" xfId="0" applyNumberFormat="1" applyFont="1" applyBorder="1" applyAlignment="1"/>
    <xf numFmtId="2" fontId="4" fillId="0" borderId="9" xfId="0" applyNumberFormat="1" applyFont="1" applyBorder="1" applyAlignment="1"/>
    <xf numFmtId="2" fontId="3" fillId="4" borderId="9" xfId="0" applyNumberFormat="1" applyFont="1" applyFill="1" applyBorder="1" applyAlignment="1">
      <alignment horizontal="center"/>
    </xf>
    <xf numFmtId="2" fontId="4" fillId="0" borderId="4" xfId="0" applyNumberFormat="1" applyFont="1" applyBorder="1" applyAlignment="1"/>
    <xf numFmtId="2" fontId="4" fillId="0" borderId="5" xfId="0" applyNumberFormat="1" applyFont="1" applyBorder="1" applyAlignment="1"/>
    <xf numFmtId="2" fontId="4" fillId="0" borderId="6" xfId="0" applyNumberFormat="1" applyFont="1" applyBorder="1" applyAlignment="1"/>
    <xf numFmtId="2" fontId="3" fillId="10" borderId="6" xfId="0" applyNumberFormat="1" applyFont="1" applyFill="1" applyBorder="1" applyAlignment="1">
      <alignment horizontal="center"/>
    </xf>
    <xf numFmtId="2" fontId="3" fillId="7" borderId="6" xfId="0" applyNumberFormat="1"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142875</xdr:colOff>
      <xdr:row>9</xdr:row>
      <xdr:rowOff>152400</xdr:rowOff>
    </xdr:to>
    <xdr:sp macro="" textlink="">
      <xdr:nvSpPr>
        <xdr:cNvPr id="2" name="CuadroTexto 1"/>
        <xdr:cNvSpPr txBox="1"/>
      </xdr:nvSpPr>
      <xdr:spPr>
        <a:xfrm>
          <a:off x="0" y="0"/>
          <a:ext cx="68484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a:solidFill>
                <a:schemeClr val="dk1"/>
              </a:solidFill>
              <a:effectLst/>
              <a:latin typeface="+mn-lt"/>
              <a:ea typeface="+mn-ea"/>
              <a:cs typeface="+mn-cs"/>
            </a:rPr>
            <a:t>7) </a:t>
          </a:r>
          <a:r>
            <a:rPr lang="es-AR"/>
            <a:t>Una empresa industrial ha desarrollado un pequeño dispositivo para estaciones de servicio y considerado que el mismo puede construir un buen negocio, analiza dos posibilidades de las cuales se desea elegir la más rentable: a) Vender la licencia por lo cual otra empresa ofrece pagar $80000.</a:t>
          </a:r>
          <a:r>
            <a:rPr lang="es-AR" baseline="0"/>
            <a:t> </a:t>
          </a:r>
          <a:r>
            <a:rPr lang="es-AR"/>
            <a:t>Realizar el marketing y publicidad del dispositivo la misma empresa para vender el producto, lo que descontando la inversión en personal para crear un Área de Marketing que realice estas actividades puede reportar un beneficio de $15,00 por módulo vendido, pero debe descontar los costos de amoblar cuyo costo es $3.000; según sus conocimientos la demanda puede ser de 2.000 o 10.000 módulos. Asígnese que el 40% de las veces es posible que la demanda sea de 2.000 unidades.</a:t>
          </a:r>
        </a:p>
        <a:p>
          <a:r>
            <a:rPr lang="es-AR" sz="1100"/>
            <a:t>_ </a:t>
          </a:r>
          <a:r>
            <a:rPr lang="es-AR"/>
            <a:t>c) ¿Con los datos obtenidos anteriormente, le conviene analizar un estudio de mercado, de información imperfecta, cuyo costo es de $2.000, por parte de una empresa, cuyos antecedentes muestran un 85% de acierto cuando pronosticó baja demanda un 95% de acierto cuando pronosticó alta demanda?</a:t>
          </a:r>
          <a:endParaRPr lang="es-AR" sz="1100"/>
        </a:p>
      </xdr:txBody>
    </xdr:sp>
    <xdr:clientData/>
  </xdr:twoCellAnchor>
  <xdr:twoCellAnchor>
    <xdr:from>
      <xdr:col>4</xdr:col>
      <xdr:colOff>0</xdr:colOff>
      <xdr:row>11</xdr:row>
      <xdr:rowOff>9525</xdr:rowOff>
    </xdr:from>
    <xdr:to>
      <xdr:col>8</xdr:col>
      <xdr:colOff>114300</xdr:colOff>
      <xdr:row>13</xdr:row>
      <xdr:rowOff>114300</xdr:rowOff>
    </xdr:to>
    <xdr:sp macro="" textlink="">
      <xdr:nvSpPr>
        <xdr:cNvPr id="3" name="CuadroTexto 2"/>
        <xdr:cNvSpPr txBox="1"/>
      </xdr:nvSpPr>
      <xdr:spPr>
        <a:xfrm>
          <a:off x="2438400" y="2105025"/>
          <a:ext cx="2552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dk1"/>
              </a:solidFill>
              <a:effectLst/>
              <a:latin typeface="+mn-lt"/>
              <a:ea typeface="+mn-ea"/>
              <a:cs typeface="+mn-cs"/>
            </a:rPr>
            <a:t>M2000: (2000*15) - 3000 = 27000</a:t>
          </a:r>
        </a:p>
        <a:p>
          <a:pPr marL="0" marR="0" indent="0" defTabSz="914400" eaLnBrk="1" fontAlgn="auto" latinLnBrk="0" hangingPunct="1">
            <a:lnSpc>
              <a:spcPct val="100000"/>
            </a:lnSpc>
            <a:spcBef>
              <a:spcPts val="0"/>
            </a:spcBef>
            <a:spcAft>
              <a:spcPts val="0"/>
            </a:spcAft>
            <a:buClrTx/>
            <a:buSzTx/>
            <a:buFontTx/>
            <a:buNone/>
            <a:tabLst/>
            <a:defRPr/>
          </a:pPr>
          <a:r>
            <a:rPr lang="es-AR" sz="1200">
              <a:solidFill>
                <a:schemeClr val="dk1"/>
              </a:solidFill>
              <a:effectLst/>
              <a:latin typeface="+mn-lt"/>
              <a:ea typeface="+mn-ea"/>
              <a:cs typeface="+mn-cs"/>
            </a:rPr>
            <a:t>M10000: (10000*15) - 3000 = 147000</a:t>
          </a:r>
          <a:endParaRPr lang="es-AR" sz="1200">
            <a:effectLst/>
          </a:endParaRPr>
        </a:p>
        <a:p>
          <a:endParaRPr lang="es-A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Y40"/>
  <sheetViews>
    <sheetView tabSelected="1" topLeftCell="B16" workbookViewId="0">
      <selection activeCell="I25" sqref="I25"/>
    </sheetView>
  </sheetViews>
  <sheetFormatPr baseColWidth="10" defaultColWidth="9.140625" defaultRowHeight="15" x14ac:dyDescent="0.25"/>
  <cols>
    <col min="15" max="15" width="10.7109375" bestFit="1" customWidth="1"/>
  </cols>
  <sheetData>
    <row r="12" spans="1:16" ht="15.75" x14ac:dyDescent="0.25">
      <c r="A12" s="1" t="s">
        <v>0</v>
      </c>
      <c r="B12" s="1"/>
      <c r="C12" s="1"/>
    </row>
    <row r="15" spans="1:16" ht="15.75" thickBot="1" x14ac:dyDescent="0.3">
      <c r="L15" s="2" t="s">
        <v>1</v>
      </c>
      <c r="M15" s="2"/>
      <c r="N15" s="2"/>
      <c r="O15" s="2"/>
    </row>
    <row r="16" spans="1:16" ht="19.5" thickBot="1" x14ac:dyDescent="0.35">
      <c r="D16" s="3" t="s">
        <v>2</v>
      </c>
      <c r="E16" s="4"/>
      <c r="F16" s="4"/>
      <c r="G16" s="5"/>
      <c r="L16" s="2" t="s">
        <v>3</v>
      </c>
      <c r="M16" s="2"/>
      <c r="N16" s="2"/>
      <c r="O16" s="2"/>
      <c r="P16" s="2"/>
    </row>
    <row r="17" spans="1:25" ht="16.5" thickBot="1" x14ac:dyDescent="0.3">
      <c r="D17" s="6">
        <v>0.4</v>
      </c>
      <c r="E17" s="7"/>
      <c r="F17" s="7">
        <v>0.6</v>
      </c>
      <c r="G17" s="8"/>
      <c r="L17" s="9">
        <f>MAX(D19:E20)*D17+MAX(F19:G20)*F17</f>
        <v>120200</v>
      </c>
      <c r="M17" s="10"/>
      <c r="N17" s="11"/>
      <c r="O17" s="12"/>
    </row>
    <row r="18" spans="1:25" ht="19.5" thickBot="1" x14ac:dyDescent="0.35">
      <c r="A18" s="13"/>
      <c r="B18" s="14"/>
      <c r="C18" s="15"/>
      <c r="D18" s="16">
        <v>2000</v>
      </c>
      <c r="E18" s="17"/>
      <c r="F18" s="18">
        <v>10000</v>
      </c>
      <c r="G18" s="17"/>
      <c r="H18" s="19" t="s">
        <v>4</v>
      </c>
      <c r="I18" s="20"/>
      <c r="L18" s="21" t="s">
        <v>5</v>
      </c>
      <c r="M18" s="2"/>
      <c r="N18" s="2"/>
      <c r="O18" s="22"/>
      <c r="P18" s="23"/>
    </row>
    <row r="19" spans="1:25" ht="19.5" thickBot="1" x14ac:dyDescent="0.35">
      <c r="A19" s="24" t="s">
        <v>21</v>
      </c>
      <c r="B19" s="25"/>
      <c r="C19" s="15"/>
      <c r="D19" s="26">
        <v>80000</v>
      </c>
      <c r="E19" s="27"/>
      <c r="F19" s="28">
        <v>80000</v>
      </c>
      <c r="G19" s="29"/>
      <c r="H19" s="30">
        <f>D19*D17+F19*F17</f>
        <v>80000</v>
      </c>
      <c r="I19" s="31"/>
      <c r="L19" s="2" t="s">
        <v>6</v>
      </c>
      <c r="M19" s="2"/>
      <c r="N19" s="2"/>
      <c r="O19" s="2"/>
      <c r="P19" s="2"/>
    </row>
    <row r="20" spans="1:25" ht="19.5" thickBot="1" x14ac:dyDescent="0.35">
      <c r="A20" s="24" t="s">
        <v>22</v>
      </c>
      <c r="B20" s="25"/>
      <c r="C20" s="15"/>
      <c r="D20" s="32">
        <f>(2000*15) - 3000</f>
        <v>27000</v>
      </c>
      <c r="E20" s="33"/>
      <c r="F20" s="34">
        <f>(10000*15) - 3000</f>
        <v>147000</v>
      </c>
      <c r="G20" s="35"/>
      <c r="H20" s="36">
        <f>D20*D17+F20*F17</f>
        <v>99000</v>
      </c>
      <c r="I20" s="37"/>
      <c r="L20" s="38">
        <f>L17-H20</f>
        <v>21200</v>
      </c>
      <c r="M20" s="39"/>
      <c r="N20" s="40"/>
      <c r="O20" s="41"/>
      <c r="P20" s="42"/>
    </row>
    <row r="21" spans="1:25" x14ac:dyDescent="0.25">
      <c r="L21" s="21" t="s">
        <v>7</v>
      </c>
      <c r="M21" s="2"/>
      <c r="N21" s="2"/>
      <c r="O21" s="2"/>
      <c r="P21" s="2"/>
    </row>
    <row r="22" spans="1:25" ht="15.75" thickBot="1" x14ac:dyDescent="0.3">
      <c r="L22" s="2" t="s">
        <v>8</v>
      </c>
      <c r="M22" s="2"/>
      <c r="N22" s="2"/>
      <c r="O22" s="2"/>
      <c r="P22" s="2"/>
    </row>
    <row r="23" spans="1:25" ht="19.5" thickBot="1" x14ac:dyDescent="0.35">
      <c r="A23" s="13"/>
      <c r="B23" s="43"/>
      <c r="C23" s="44"/>
      <c r="D23" s="45">
        <v>2000</v>
      </c>
      <c r="E23" s="46"/>
      <c r="F23" s="47">
        <v>10000</v>
      </c>
      <c r="G23" s="46"/>
      <c r="L23" s="38">
        <f>O38-H20</f>
        <v>16010.000000000015</v>
      </c>
      <c r="M23" s="39"/>
      <c r="N23" s="40"/>
      <c r="O23" s="48"/>
    </row>
    <row r="24" spans="1:25" ht="19.5" thickBot="1" x14ac:dyDescent="0.35">
      <c r="A24" s="24" t="s">
        <v>23</v>
      </c>
      <c r="B24" s="25"/>
      <c r="C24" s="44"/>
      <c r="D24" s="49">
        <v>0.85</v>
      </c>
      <c r="E24" s="50"/>
      <c r="F24" s="51">
        <v>0.05</v>
      </c>
      <c r="G24" s="52"/>
    </row>
    <row r="25" spans="1:25" ht="19.5" thickBot="1" x14ac:dyDescent="0.35">
      <c r="A25" s="24" t="s">
        <v>9</v>
      </c>
      <c r="B25" s="25"/>
      <c r="C25" s="44"/>
      <c r="D25" s="53">
        <v>0.15</v>
      </c>
      <c r="E25" s="54"/>
      <c r="F25" s="55">
        <v>0.95</v>
      </c>
      <c r="G25" s="56"/>
      <c r="K25" s="57" t="s">
        <v>24</v>
      </c>
      <c r="L25" s="57"/>
      <c r="M25" s="58"/>
      <c r="N25" s="58"/>
      <c r="O25" s="58"/>
      <c r="P25" s="58"/>
      <c r="Q25" s="58"/>
      <c r="R25" s="58"/>
      <c r="S25" s="58"/>
      <c r="T25" s="58"/>
      <c r="U25" s="58"/>
      <c r="V25" s="59" t="s">
        <v>4</v>
      </c>
      <c r="W25" s="60"/>
      <c r="X25" s="59" t="s">
        <v>4</v>
      </c>
      <c r="Y25" s="60"/>
    </row>
    <row r="26" spans="1:25" ht="19.5" thickBot="1" x14ac:dyDescent="0.35">
      <c r="K26" s="61" t="s">
        <v>10</v>
      </c>
      <c r="L26" s="62"/>
      <c r="M26" s="63" t="s">
        <v>11</v>
      </c>
      <c r="N26" s="64"/>
      <c r="O26" s="63" t="s">
        <v>12</v>
      </c>
      <c r="P26" s="64"/>
      <c r="Q26" s="63" t="s">
        <v>13</v>
      </c>
      <c r="R26" s="64"/>
      <c r="S26" s="63" t="s">
        <v>14</v>
      </c>
      <c r="T26" s="64"/>
      <c r="U26" s="58"/>
      <c r="V26" s="65">
        <v>1000</v>
      </c>
      <c r="W26" s="66"/>
      <c r="X26" s="65">
        <v>10000</v>
      </c>
      <c r="Y26" s="66"/>
    </row>
    <row r="27" spans="1:25" ht="16.5" thickBot="1" x14ac:dyDescent="0.3">
      <c r="K27" s="67">
        <v>2000</v>
      </c>
      <c r="L27" s="68"/>
      <c r="M27" s="69">
        <f>D17</f>
        <v>0.4</v>
      </c>
      <c r="N27" s="70"/>
      <c r="O27" s="69">
        <v>0.85</v>
      </c>
      <c r="P27" s="70"/>
      <c r="Q27" s="69">
        <f>M27*O27</f>
        <v>0.34</v>
      </c>
      <c r="R27" s="70"/>
      <c r="S27" s="71">
        <f>Q27/Q30</f>
        <v>0.91891891891891897</v>
      </c>
      <c r="T27" s="72"/>
      <c r="U27" s="58"/>
      <c r="V27" s="36">
        <f>D19*S27+F19*S28</f>
        <v>80000</v>
      </c>
      <c r="W27" s="37"/>
      <c r="X27" s="26">
        <f>D20*S27+F20*S28</f>
        <v>36729.729729729734</v>
      </c>
      <c r="Y27" s="73"/>
    </row>
    <row r="28" spans="1:25" ht="19.5" thickBot="1" x14ac:dyDescent="0.35">
      <c r="A28" s="74" t="s">
        <v>15</v>
      </c>
      <c r="B28" s="75"/>
      <c r="C28" s="29"/>
      <c r="D28" s="76">
        <v>2000</v>
      </c>
      <c r="K28" s="77">
        <v>10000</v>
      </c>
      <c r="L28" s="78"/>
      <c r="M28" s="79">
        <f>F17</f>
        <v>0.6</v>
      </c>
      <c r="N28" s="80"/>
      <c r="O28" s="79">
        <v>0.05</v>
      </c>
      <c r="P28" s="80"/>
      <c r="Q28" s="69">
        <f>M28*O28</f>
        <v>0.03</v>
      </c>
      <c r="R28" s="70"/>
      <c r="S28" s="81">
        <f>Q28/Q30</f>
        <v>8.1081081081081086E-2</v>
      </c>
      <c r="T28" s="82"/>
      <c r="U28" s="58"/>
      <c r="V28" s="58"/>
      <c r="W28" s="58"/>
      <c r="X28" s="58"/>
      <c r="Y28" s="58"/>
    </row>
    <row r="29" spans="1:25" ht="19.5" thickBot="1" x14ac:dyDescent="0.35">
      <c r="K29" s="58"/>
      <c r="L29" s="58"/>
      <c r="M29" s="83"/>
      <c r="N29" s="83"/>
      <c r="O29" s="83"/>
      <c r="P29" s="83"/>
      <c r="Q29" s="84" t="s">
        <v>16</v>
      </c>
      <c r="R29" s="85"/>
      <c r="S29" s="83"/>
      <c r="T29" s="83"/>
      <c r="U29" s="58"/>
      <c r="V29" s="58"/>
      <c r="W29" s="58"/>
      <c r="X29" s="58"/>
      <c r="Y29" s="58"/>
    </row>
    <row r="30" spans="1:25" ht="16.5" thickBot="1" x14ac:dyDescent="0.3">
      <c r="K30" s="58"/>
      <c r="L30" s="58"/>
      <c r="M30" s="83"/>
      <c r="N30" s="83"/>
      <c r="O30" s="83"/>
      <c r="P30" s="83"/>
      <c r="Q30" s="86">
        <f>SUM(Q27:R28)</f>
        <v>0.37</v>
      </c>
      <c r="R30" s="70"/>
      <c r="S30" s="83"/>
      <c r="T30" s="83"/>
      <c r="U30" s="58"/>
      <c r="V30" s="58"/>
      <c r="W30" s="58"/>
      <c r="X30" s="58"/>
      <c r="Y30" s="58"/>
    </row>
    <row r="31" spans="1:25" ht="16.5" thickBot="1" x14ac:dyDescent="0.3">
      <c r="K31" s="57" t="s">
        <v>17</v>
      </c>
      <c r="L31" s="57"/>
      <c r="M31" s="58"/>
      <c r="N31" s="58"/>
      <c r="O31" s="58"/>
      <c r="P31" s="58"/>
      <c r="Q31" s="58"/>
      <c r="R31" s="58"/>
      <c r="S31" s="58"/>
      <c r="T31" s="58"/>
      <c r="U31" s="58"/>
      <c r="V31" s="59" t="s">
        <v>4</v>
      </c>
      <c r="W31" s="60"/>
      <c r="X31" s="59" t="s">
        <v>4</v>
      </c>
      <c r="Y31" s="60"/>
    </row>
    <row r="32" spans="1:25" ht="19.5" thickBot="1" x14ac:dyDescent="0.35">
      <c r="K32" s="61" t="s">
        <v>10</v>
      </c>
      <c r="L32" s="62"/>
      <c r="M32" s="63" t="s">
        <v>11</v>
      </c>
      <c r="N32" s="64"/>
      <c r="O32" s="63" t="s">
        <v>12</v>
      </c>
      <c r="P32" s="64"/>
      <c r="Q32" s="63" t="s">
        <v>13</v>
      </c>
      <c r="R32" s="64"/>
      <c r="S32" s="63" t="s">
        <v>14</v>
      </c>
      <c r="T32" s="64"/>
      <c r="U32" s="58"/>
      <c r="V32" s="65">
        <v>1000</v>
      </c>
      <c r="W32" s="66"/>
      <c r="X32" s="65">
        <v>10000</v>
      </c>
      <c r="Y32" s="66"/>
    </row>
    <row r="33" spans="11:25" ht="16.5" thickBot="1" x14ac:dyDescent="0.3">
      <c r="K33" s="67">
        <v>2000</v>
      </c>
      <c r="L33" s="68"/>
      <c r="M33" s="69">
        <f>D17</f>
        <v>0.4</v>
      </c>
      <c r="N33" s="70"/>
      <c r="O33" s="69">
        <v>0.15</v>
      </c>
      <c r="P33" s="70"/>
      <c r="Q33" s="69">
        <f>M33*O33</f>
        <v>0.06</v>
      </c>
      <c r="R33" s="70"/>
      <c r="S33" s="71">
        <f>Q33/Q36</f>
        <v>9.5238095238095247E-2</v>
      </c>
      <c r="T33" s="72"/>
      <c r="U33" s="58"/>
      <c r="V33" s="87">
        <f>D19*S33+F19*S34</f>
        <v>80000.000000000015</v>
      </c>
      <c r="W33" s="88"/>
      <c r="X33" s="36">
        <f>D20*S33+F20*S34</f>
        <v>135571.42857142861</v>
      </c>
      <c r="Y33" s="37"/>
    </row>
    <row r="34" spans="11:25" ht="16.5" thickBot="1" x14ac:dyDescent="0.3">
      <c r="K34" s="77">
        <v>10000</v>
      </c>
      <c r="L34" s="78"/>
      <c r="M34" s="79">
        <f>F17</f>
        <v>0.6</v>
      </c>
      <c r="N34" s="80"/>
      <c r="O34" s="79">
        <v>0.95</v>
      </c>
      <c r="P34" s="80"/>
      <c r="Q34" s="69">
        <f>M34*O34</f>
        <v>0.56999999999999995</v>
      </c>
      <c r="R34" s="70"/>
      <c r="S34" s="81">
        <f>Q34/Q36</f>
        <v>0.90476190476190488</v>
      </c>
      <c r="T34" s="82"/>
      <c r="U34" s="58"/>
      <c r="V34" s="58"/>
      <c r="W34" s="58"/>
      <c r="X34" s="58"/>
      <c r="Y34" s="58"/>
    </row>
    <row r="35" spans="11:25" ht="19.5" thickBot="1" x14ac:dyDescent="0.35">
      <c r="K35" s="58"/>
      <c r="L35" s="58"/>
      <c r="M35" s="83"/>
      <c r="N35" s="83"/>
      <c r="O35" s="83"/>
      <c r="P35" s="83"/>
      <c r="Q35" s="84" t="s">
        <v>16</v>
      </c>
      <c r="R35" s="85"/>
      <c r="S35" s="83"/>
      <c r="T35" s="83"/>
      <c r="U35" s="58"/>
      <c r="V35" s="58"/>
      <c r="W35" s="58"/>
      <c r="X35" s="58"/>
      <c r="Y35" s="58"/>
    </row>
    <row r="36" spans="11:25" ht="16.5" thickBot="1" x14ac:dyDescent="0.3">
      <c r="K36" s="58"/>
      <c r="L36" s="58"/>
      <c r="M36" s="83"/>
      <c r="N36" s="83"/>
      <c r="O36" s="83"/>
      <c r="P36" s="83"/>
      <c r="Q36" s="86">
        <f>SUM(Q33:R34)</f>
        <v>0.62999999999999989</v>
      </c>
      <c r="R36" s="70"/>
      <c r="S36" s="83"/>
      <c r="T36" s="83"/>
      <c r="U36" s="58"/>
      <c r="V36" s="58"/>
      <c r="W36" s="58"/>
      <c r="X36" s="58"/>
      <c r="Y36" s="58"/>
    </row>
    <row r="37" spans="11:25" ht="15.75" thickBot="1" x14ac:dyDescent="0.3"/>
    <row r="38" spans="11:25" ht="19.5" thickBot="1" x14ac:dyDescent="0.35">
      <c r="K38" s="74" t="s">
        <v>18</v>
      </c>
      <c r="L38" s="89"/>
      <c r="M38" s="89"/>
      <c r="N38" s="90"/>
      <c r="O38" s="91">
        <f>V27*Q30+X33*Q36</f>
        <v>115010.00000000001</v>
      </c>
    </row>
    <row r="39" spans="11:25" ht="19.5" thickBot="1" x14ac:dyDescent="0.35">
      <c r="K39" s="92" t="s">
        <v>19</v>
      </c>
      <c r="L39" s="93"/>
      <c r="M39" s="93"/>
      <c r="N39" s="94"/>
      <c r="O39" s="95">
        <f>O38-D28</f>
        <v>113010.00000000001</v>
      </c>
    </row>
    <row r="40" spans="11:25" ht="19.5" thickBot="1" x14ac:dyDescent="0.35">
      <c r="K40" s="92" t="s">
        <v>20</v>
      </c>
      <c r="L40" s="93"/>
      <c r="M40" s="93"/>
      <c r="N40" s="94"/>
      <c r="O40" s="96">
        <f>O39</f>
        <v>113010.00000000001</v>
      </c>
    </row>
  </sheetData>
  <mergeCells count="86">
    <mergeCell ref="Q36:R36"/>
    <mergeCell ref="K38:N38"/>
    <mergeCell ref="K39:N39"/>
    <mergeCell ref="K40:N40"/>
    <mergeCell ref="K34:L34"/>
    <mergeCell ref="M34:N34"/>
    <mergeCell ref="O34:P34"/>
    <mergeCell ref="Q34:R34"/>
    <mergeCell ref="S34:T34"/>
    <mergeCell ref="Q35:R35"/>
    <mergeCell ref="V32:W32"/>
    <mergeCell ref="X32:Y32"/>
    <mergeCell ref="K33:L33"/>
    <mergeCell ref="M33:N33"/>
    <mergeCell ref="O33:P33"/>
    <mergeCell ref="Q33:R33"/>
    <mergeCell ref="S33:T33"/>
    <mergeCell ref="V33:W33"/>
    <mergeCell ref="X33:Y33"/>
    <mergeCell ref="Q29:R29"/>
    <mergeCell ref="Q30:R30"/>
    <mergeCell ref="K31:L31"/>
    <mergeCell ref="V31:W31"/>
    <mergeCell ref="X31:Y31"/>
    <mergeCell ref="K32:L32"/>
    <mergeCell ref="M32:N32"/>
    <mergeCell ref="O32:P32"/>
    <mergeCell ref="Q32:R32"/>
    <mergeCell ref="S32:T32"/>
    <mergeCell ref="A28:C28"/>
    <mergeCell ref="K28:L28"/>
    <mergeCell ref="M28:N28"/>
    <mergeCell ref="O28:P28"/>
    <mergeCell ref="Q28:R28"/>
    <mergeCell ref="S28:T28"/>
    <mergeCell ref="X26:Y26"/>
    <mergeCell ref="K27:L27"/>
    <mergeCell ref="M27:N27"/>
    <mergeCell ref="O27:P27"/>
    <mergeCell ref="Q27:R27"/>
    <mergeCell ref="S27:T27"/>
    <mergeCell ref="V27:W27"/>
    <mergeCell ref="X27:Y27"/>
    <mergeCell ref="K26:L26"/>
    <mergeCell ref="M26:N26"/>
    <mergeCell ref="O26:P26"/>
    <mergeCell ref="Q26:R26"/>
    <mergeCell ref="S26:T26"/>
    <mergeCell ref="V26:W26"/>
    <mergeCell ref="A25:C25"/>
    <mergeCell ref="D25:E25"/>
    <mergeCell ref="F25:G25"/>
    <mergeCell ref="K25:L25"/>
    <mergeCell ref="V25:W25"/>
    <mergeCell ref="X25:Y25"/>
    <mergeCell ref="L22:P22"/>
    <mergeCell ref="A23:C23"/>
    <mergeCell ref="D23:E23"/>
    <mergeCell ref="F23:G23"/>
    <mergeCell ref="L23:N23"/>
    <mergeCell ref="A24:C24"/>
    <mergeCell ref="D24:E24"/>
    <mergeCell ref="F24:G24"/>
    <mergeCell ref="A20:C20"/>
    <mergeCell ref="D20:E20"/>
    <mergeCell ref="F20:G20"/>
    <mergeCell ref="H20:I20"/>
    <mergeCell ref="L20:N20"/>
    <mergeCell ref="L21:P21"/>
    <mergeCell ref="A18:C18"/>
    <mergeCell ref="D18:E18"/>
    <mergeCell ref="F18:G18"/>
    <mergeCell ref="H18:I18"/>
    <mergeCell ref="L18:O18"/>
    <mergeCell ref="A19:C19"/>
    <mergeCell ref="D19:E19"/>
    <mergeCell ref="F19:G19"/>
    <mergeCell ref="H19:I19"/>
    <mergeCell ref="L19:P19"/>
    <mergeCell ref="A12:C12"/>
    <mergeCell ref="L15:O15"/>
    <mergeCell ref="D16:G16"/>
    <mergeCell ref="L16:P16"/>
    <mergeCell ref="D17:E17"/>
    <mergeCell ref="F17:G17"/>
    <mergeCell ref="L17:N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2020-09-07T23:25:51Z</dcterms:modified>
</cp:coreProperties>
</file>