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1" l="1"/>
  <c r="I56" i="1"/>
  <c r="I55" i="1"/>
  <c r="S27" i="1"/>
  <c r="P27" i="1"/>
  <c r="J28" i="1"/>
  <c r="J27" i="1"/>
  <c r="C30" i="1"/>
  <c r="AA11" i="1" l="1"/>
  <c r="W11" i="1"/>
  <c r="S15" i="1"/>
  <c r="S11" i="1"/>
  <c r="P13" i="1"/>
  <c r="P12" i="1"/>
  <c r="P11" i="1"/>
  <c r="N11" i="1"/>
  <c r="L11" i="1"/>
  <c r="J13" i="1"/>
  <c r="J12" i="1"/>
  <c r="J11" i="1"/>
  <c r="C14" i="1"/>
  <c r="L27" i="1" l="1"/>
  <c r="N27" i="1"/>
  <c r="N36" i="1"/>
  <c r="L36" i="1"/>
  <c r="J36" i="1"/>
  <c r="S49" i="1"/>
  <c r="S46" i="1"/>
  <c r="S47" i="1"/>
  <c r="S45" i="1"/>
  <c r="G56" i="1"/>
  <c r="G57" i="1"/>
  <c r="G55" i="1"/>
  <c r="E56" i="1"/>
  <c r="E57" i="1"/>
  <c r="E55" i="1"/>
  <c r="S37" i="1"/>
  <c r="S38" i="1"/>
  <c r="S36" i="1"/>
  <c r="N46" i="1"/>
  <c r="N47" i="1"/>
  <c r="N45" i="1"/>
  <c r="L46" i="1"/>
  <c r="L47" i="1"/>
  <c r="L45" i="1"/>
  <c r="J46" i="1"/>
  <c r="J47" i="1"/>
  <c r="J45" i="1"/>
  <c r="G48" i="1"/>
  <c r="E48" i="1"/>
  <c r="C48" i="1"/>
  <c r="P46" i="1"/>
  <c r="C39" i="1"/>
  <c r="N37" i="1"/>
  <c r="N38" i="1"/>
  <c r="L37" i="1"/>
  <c r="L38" i="1"/>
  <c r="J37" i="1"/>
  <c r="J38" i="1"/>
  <c r="P36" i="1"/>
  <c r="G39" i="1"/>
  <c r="E39" i="1"/>
  <c r="N28" i="1"/>
  <c r="P28" i="1" s="1"/>
  <c r="C56" i="1" s="1"/>
  <c r="N29" i="1"/>
  <c r="L28" i="1"/>
  <c r="L29" i="1"/>
  <c r="J29" i="1"/>
  <c r="G30" i="1"/>
  <c r="E30" i="1"/>
  <c r="D22" i="1"/>
  <c r="D21" i="1"/>
  <c r="C58" i="1"/>
  <c r="N12" i="1"/>
  <c r="N13" i="1"/>
  <c r="L12" i="1"/>
  <c r="L13" i="1"/>
  <c r="G58" i="1"/>
  <c r="E14" i="1"/>
  <c r="G14" i="1"/>
  <c r="C13" i="1"/>
  <c r="C12" i="1"/>
  <c r="S29" i="1" l="1"/>
  <c r="C55" i="1"/>
  <c r="E58" i="1"/>
  <c r="S13" i="1"/>
  <c r="S12" i="1"/>
  <c r="W45" i="1"/>
  <c r="AA45" i="1" s="1"/>
  <c r="S40" i="1"/>
  <c r="W36" i="1" s="1"/>
  <c r="AA36" i="1" s="1"/>
  <c r="P45" i="1"/>
  <c r="P47" i="1"/>
  <c r="P37" i="1"/>
  <c r="P38" i="1"/>
  <c r="P29" i="1"/>
  <c r="C57" i="1" s="1"/>
  <c r="S31" i="1" l="1"/>
  <c r="W27" i="1" s="1"/>
  <c r="AA27" i="1" s="1"/>
  <c r="S28" i="1"/>
</calcChain>
</file>

<file path=xl/sharedStrings.xml><?xml version="1.0" encoding="utf-8"?>
<sst xmlns="http://schemas.openxmlformats.org/spreadsheetml/2006/main" count="88" uniqueCount="28">
  <si>
    <t>trazado A</t>
  </si>
  <si>
    <t>trazado B</t>
  </si>
  <si>
    <t>trazado C</t>
  </si>
  <si>
    <t>Suma</t>
  </si>
  <si>
    <t xml:space="preserve">Matriz (A) de comprobacion por pares: CRITERIOS  </t>
  </si>
  <si>
    <t>Coste</t>
  </si>
  <si>
    <t>Impacto amb.</t>
  </si>
  <si>
    <t>Tiempo ejec.</t>
  </si>
  <si>
    <t>Matriz normalizada:</t>
  </si>
  <si>
    <t>Matriz (W) normalizada:</t>
  </si>
  <si>
    <t>Vector Prioridad</t>
  </si>
  <si>
    <t>Deteccion de inconsistencias:</t>
  </si>
  <si>
    <t xml:space="preserve">Multiplicacion de </t>
  </si>
  <si>
    <t xml:space="preserve">n </t>
  </si>
  <si>
    <t>matrices</t>
  </si>
  <si>
    <t>(opciones)</t>
  </si>
  <si>
    <t xml:space="preserve">IC </t>
  </si>
  <si>
    <t>IA</t>
  </si>
  <si>
    <t xml:space="preserve">RC </t>
  </si>
  <si>
    <r>
      <rPr>
        <b/>
        <sz val="12"/>
        <color theme="1"/>
        <rFont val="Calibri"/>
        <family val="2"/>
        <scheme val="minor"/>
      </rPr>
      <t>Total N_Max (</t>
    </r>
    <r>
      <rPr>
        <b/>
        <sz val="12"/>
        <color theme="1"/>
        <rFont val="Calibri"/>
        <family val="2"/>
      </rPr>
      <t>λ aprox) =</t>
    </r>
  </si>
  <si>
    <t>Criterio costos:</t>
  </si>
  <si>
    <t>Criterio impacto ambiental:</t>
  </si>
  <si>
    <t>Criterio tiempo ejecucion:</t>
  </si>
  <si>
    <t>Matriz de alternativas vs criterios:</t>
  </si>
  <si>
    <t>Costo</t>
  </si>
  <si>
    <t>Impcato amb.</t>
  </si>
  <si>
    <t>Tiempo de ejec.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</si>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</sst>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/>
    <xf numFmtId="0" fontId="0" fillId="5" borderId="9" xfId="0" applyFill="1" applyBorder="1"/>
    <xf numFmtId="0" fontId="0" fillId="6" borderId="1" xfId="0" applyFill="1" applyBorder="1"/>
    <xf numFmtId="0" fontId="0" fillId="6" borderId="2" xfId="0" applyFill="1" applyBorder="1"/>
    <xf numFmtId="0" fontId="4" fillId="0" borderId="5" xfId="0" applyFont="1" applyBorder="1" applyAlignment="1"/>
    <xf numFmtId="0" fontId="0" fillId="0" borderId="5" xfId="0" applyBorder="1" applyAlignment="1"/>
    <xf numFmtId="164" fontId="3" fillId="3" borderId="1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3" fillId="3" borderId="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0" fontId="4" fillId="0" borderId="0" xfId="0" applyFont="1" applyAlignment="1"/>
    <xf numFmtId="0" fontId="4" fillId="5" borderId="7" xfId="0" applyFont="1" applyFill="1" applyBorder="1" applyAlignment="1"/>
    <xf numFmtId="0" fontId="4" fillId="5" borderId="8" xfId="0" applyFont="1" applyFill="1" applyBorder="1" applyAlignment="1"/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3" xfId="0" applyFont="1" applyFill="1" applyBorder="1" applyAlignment="1"/>
    <xf numFmtId="0" fontId="4" fillId="5" borderId="4" xfId="0" applyFont="1" applyFill="1" applyBorder="1" applyAlignment="1"/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0" fillId="4" borderId="6" xfId="0" applyFill="1" applyBorder="1" applyAlignment="1"/>
    <xf numFmtId="0" fontId="0" fillId="4" borderId="2" xfId="0" applyFill="1" applyBorder="1" applyAlignment="1"/>
    <xf numFmtId="0" fontId="4" fillId="2" borderId="1" xfId="0" applyFont="1" applyFill="1" applyBorder="1" applyAlignment="1"/>
    <xf numFmtId="0" fontId="4" fillId="2" borderId="6" xfId="0" applyFont="1" applyFill="1" applyBorder="1" applyAlignment="1"/>
    <xf numFmtId="0" fontId="4" fillId="2" borderId="2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5" borderId="1" xfId="0" applyFont="1" applyFill="1" applyBorder="1" applyAlignment="1"/>
    <xf numFmtId="0" fontId="4" fillId="5" borderId="6" xfId="0" applyFont="1" applyFill="1" applyBorder="1" applyAlignment="1"/>
    <xf numFmtId="0" fontId="4" fillId="5" borderId="2" xfId="0" applyFont="1" applyFill="1" applyBorder="1" applyAlignment="1"/>
    <xf numFmtId="0" fontId="0" fillId="0" borderId="0" xfId="0" applyAlignment="1"/>
    <xf numFmtId="0" fontId="2" fillId="6" borderId="6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4" fillId="0" borderId="0" xfId="0" applyFont="1" applyBorder="1" applyAlignment="1"/>
    <xf numFmtId="2" fontId="6" fillId="6" borderId="1" xfId="0" applyNumberFormat="1" applyFont="1" applyFill="1" applyBorder="1" applyAlignment="1">
      <alignment horizontal="center"/>
    </xf>
    <xf numFmtId="2" fontId="6" fillId="6" borderId="2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64" fontId="3" fillId="7" borderId="3" xfId="0" applyNumberFormat="1" applyFont="1" applyFill="1" applyBorder="1" applyAlignment="1">
      <alignment horizontal="center"/>
    </xf>
    <xf numFmtId="164" fontId="3" fillId="7" borderId="4" xfId="0" applyNumberFormat="1" applyFont="1" applyFill="1" applyBorder="1" applyAlignment="1">
      <alignment horizontal="center"/>
    </xf>
    <xf numFmtId="164" fontId="3" fillId="8" borderId="3" xfId="0" applyNumberFormat="1" applyFont="1" applyFill="1" applyBorder="1" applyAlignment="1">
      <alignment horizontal="center"/>
    </xf>
    <xf numFmtId="164" fontId="3" fillId="8" borderId="4" xfId="0" applyNumberFormat="1" applyFont="1" applyFill="1" applyBorder="1" applyAlignment="1">
      <alignment horizontal="center"/>
    </xf>
    <xf numFmtId="164" fontId="3" fillId="9" borderId="3" xfId="0" applyNumberFormat="1" applyFont="1" applyFill="1" applyBorder="1" applyAlignment="1">
      <alignment horizontal="center"/>
    </xf>
    <xf numFmtId="164" fontId="3" fillId="9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273844</xdr:colOff>
      <xdr:row>1</xdr:row>
      <xdr:rowOff>152400</xdr:rowOff>
    </xdr:to>
    <xdr:sp macro="" textlink="">
      <xdr:nvSpPr>
        <xdr:cNvPr id="2" name="CuadroTexto 1"/>
        <xdr:cNvSpPr txBox="1"/>
      </xdr:nvSpPr>
      <xdr:spPr>
        <a:xfrm>
          <a:off x="0" y="0"/>
          <a:ext cx="210264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 b="1"/>
            <a:t>Desicion Multicriterio</a:t>
          </a:r>
        </a:p>
      </xdr:txBody>
    </xdr:sp>
    <xdr:clientData/>
  </xdr:twoCellAnchor>
  <xdr:twoCellAnchor>
    <xdr:from>
      <xdr:col>0</xdr:col>
      <xdr:colOff>0</xdr:colOff>
      <xdr:row>1</xdr:row>
      <xdr:rowOff>161924</xdr:rowOff>
    </xdr:from>
    <xdr:to>
      <xdr:col>8</xdr:col>
      <xdr:colOff>476250</xdr:colOff>
      <xdr:row>7</xdr:row>
      <xdr:rowOff>76199</xdr:rowOff>
    </xdr:to>
    <xdr:sp macro="" textlink="">
      <xdr:nvSpPr>
        <xdr:cNvPr id="3" name="CuadroTexto 2"/>
        <xdr:cNvSpPr txBox="1"/>
      </xdr:nvSpPr>
      <xdr:spPr>
        <a:xfrm>
          <a:off x="0" y="352424"/>
          <a:ext cx="5353050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/>
            <a:t>1. Se quiere elegir el trazado de un tramo de autopista. Para ello existen tres trazados posibles: trazado A, trazado B y trazado C; que se evalúan en base a tres criterios: coste de ejecución, impacto ambiental y tiempo de ejecución. Se le pidió al tomador de decisiones que expresara sus preferencias, y el mismo determinó la siguiente matriz de comparación por pares:</a:t>
          </a:r>
          <a:endParaRPr lang="es-AR" sz="1200" b="0"/>
        </a:p>
      </xdr:txBody>
    </xdr:sp>
    <xdr:clientData/>
  </xdr:twoCellAnchor>
  <xdr:twoCellAnchor>
    <xdr:from>
      <xdr:col>10</xdr:col>
      <xdr:colOff>209551</xdr:colOff>
      <xdr:row>53</xdr:row>
      <xdr:rowOff>228601</xdr:rowOff>
    </xdr:from>
    <xdr:to>
      <xdr:col>14</xdr:col>
      <xdr:colOff>304801</xdr:colOff>
      <xdr:row>55</xdr:row>
      <xdr:rowOff>57151</xdr:rowOff>
    </xdr:to>
    <xdr:sp macro="" textlink="">
      <xdr:nvSpPr>
        <xdr:cNvPr id="4" name="CuadroTexto 3"/>
        <xdr:cNvSpPr txBox="1"/>
      </xdr:nvSpPr>
      <xdr:spPr>
        <a:xfrm>
          <a:off x="6362701" y="11925301"/>
          <a:ext cx="253365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/>
            <a:t>Realizar</a:t>
          </a:r>
          <a:r>
            <a:rPr lang="es-AR" sz="1200" baseline="0"/>
            <a:t> trazado A, y hay consistencia</a:t>
          </a:r>
          <a:endParaRPr lang="es-AR" sz="12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B58"/>
  <sheetViews>
    <sheetView tabSelected="1" topLeftCell="A48" zoomScale="110" zoomScaleNormal="110" workbookViewId="0">
      <selection activeCell="M58" sqref="M58"/>
    </sheetView>
  </sheetViews>
  <sheetFormatPr baseColWidth="10" defaultColWidth="9.140625" defaultRowHeight="15" x14ac:dyDescent="0.25"/>
  <cols>
    <col min="10" max="10" width="10" customWidth="1"/>
  </cols>
  <sheetData>
    <row r="8" spans="1:28" ht="15.75" thickBot="1" x14ac:dyDescent="0.3"/>
    <row r="9" spans="1:28" ht="16.5" thickBot="1" x14ac:dyDescent="0.3">
      <c r="A9" s="7" t="s">
        <v>4</v>
      </c>
      <c r="B9" s="7"/>
      <c r="C9" s="7"/>
      <c r="D9" s="7"/>
      <c r="E9" s="7"/>
      <c r="F9" s="8"/>
      <c r="S9" s="26" t="s">
        <v>12</v>
      </c>
      <c r="T9" s="27"/>
      <c r="U9" s="28" t="s">
        <v>13</v>
      </c>
      <c r="V9" s="29"/>
    </row>
    <row r="10" spans="1:28" ht="19.5" thickBot="1" x14ac:dyDescent="0.35">
      <c r="A10" s="1"/>
      <c r="B10" s="2"/>
      <c r="C10" s="11" t="s">
        <v>5</v>
      </c>
      <c r="D10" s="12"/>
      <c r="E10" s="11" t="s">
        <v>6</v>
      </c>
      <c r="F10" s="12"/>
      <c r="G10" s="11" t="s">
        <v>7</v>
      </c>
      <c r="H10" s="12"/>
      <c r="J10" s="37" t="s">
        <v>9</v>
      </c>
      <c r="K10" s="38"/>
      <c r="L10" s="38"/>
      <c r="M10" s="38"/>
      <c r="N10" s="38"/>
      <c r="O10" s="39"/>
      <c r="P10" s="40" t="s">
        <v>10</v>
      </c>
      <c r="Q10" s="41"/>
      <c r="S10" s="30" t="s">
        <v>14</v>
      </c>
      <c r="T10" s="31"/>
      <c r="U10" s="32" t="s">
        <v>15</v>
      </c>
      <c r="V10" s="33"/>
      <c r="W10" s="19" t="s">
        <v>16</v>
      </c>
      <c r="X10" s="20"/>
      <c r="Y10" s="19" t="s">
        <v>17</v>
      </c>
      <c r="Z10" s="20"/>
      <c r="AA10" s="19" t="s">
        <v>18</v>
      </c>
      <c r="AB10" s="20"/>
    </row>
    <row r="11" spans="1:28" ht="19.5" thickBot="1" x14ac:dyDescent="0.35">
      <c r="A11" s="11" t="s">
        <v>5</v>
      </c>
      <c r="B11" s="12"/>
      <c r="C11" s="13">
        <v>1</v>
      </c>
      <c r="D11" s="14"/>
      <c r="E11" s="13">
        <v>2</v>
      </c>
      <c r="F11" s="14"/>
      <c r="G11" s="13">
        <v>5</v>
      </c>
      <c r="H11" s="14"/>
      <c r="J11" s="9">
        <f>C11/$C$14</f>
        <v>0.58823529411764708</v>
      </c>
      <c r="K11" s="10"/>
      <c r="L11" s="9">
        <f>E11/$E$14</f>
        <v>0.6</v>
      </c>
      <c r="M11" s="10"/>
      <c r="N11" s="9">
        <f>G11/$G$14</f>
        <v>0.55555555555555558</v>
      </c>
      <c r="O11" s="10"/>
      <c r="P11" s="42">
        <f>AVERAGE(J11:O11)</f>
        <v>0.58126361655773418</v>
      </c>
      <c r="Q11" s="43"/>
      <c r="S11" s="21">
        <f>$P$11*C11+$P$12*E11+$P$13*G11</f>
        <v>1.7474945533769062</v>
      </c>
      <c r="T11" s="22"/>
      <c r="U11" s="23">
        <v>3</v>
      </c>
      <c r="V11" s="24"/>
      <c r="W11" s="21">
        <f>(S15-U11)/(U11-1)</f>
        <v>2.4618736383441586E-3</v>
      </c>
      <c r="X11" s="22"/>
      <c r="Y11" s="23">
        <v>0.57999999999999996</v>
      </c>
      <c r="Z11" s="24"/>
      <c r="AA11" s="21">
        <f>W11/Y11</f>
        <v>4.2446097212830323E-3</v>
      </c>
      <c r="AB11" s="22"/>
    </row>
    <row r="12" spans="1:28" ht="19.5" thickBot="1" x14ac:dyDescent="0.35">
      <c r="A12" s="11" t="s">
        <v>6</v>
      </c>
      <c r="B12" s="12"/>
      <c r="C12" s="13">
        <f>1/2</f>
        <v>0.5</v>
      </c>
      <c r="D12" s="14"/>
      <c r="E12" s="13">
        <v>1</v>
      </c>
      <c r="F12" s="14"/>
      <c r="G12" s="13">
        <v>3</v>
      </c>
      <c r="H12" s="14"/>
      <c r="J12" s="9">
        <f>C12/$C$14</f>
        <v>0.29411764705882354</v>
      </c>
      <c r="K12" s="10"/>
      <c r="L12" s="9">
        <f t="shared" ref="L12:L13" si="0">E12/$E$14</f>
        <v>0.3</v>
      </c>
      <c r="M12" s="10"/>
      <c r="N12" s="9">
        <f t="shared" ref="N12:N13" si="1">G12/$G$14</f>
        <v>0.33333333333333331</v>
      </c>
      <c r="O12" s="10"/>
      <c r="P12" s="42">
        <f>AVERAGE(J12:O12)</f>
        <v>0.30915032679738563</v>
      </c>
      <c r="Q12" s="43"/>
      <c r="S12" s="21">
        <f t="shared" ref="S12:S13" si="2">$P$11*C12+$P$12*E12+$P$13*G12</f>
        <v>0.92854030501089313</v>
      </c>
      <c r="T12" s="22"/>
    </row>
    <row r="13" spans="1:28" ht="19.5" thickBot="1" x14ac:dyDescent="0.35">
      <c r="A13" s="11" t="s">
        <v>7</v>
      </c>
      <c r="B13" s="12"/>
      <c r="C13" s="13">
        <f>1/5</f>
        <v>0.2</v>
      </c>
      <c r="D13" s="14"/>
      <c r="E13" s="13">
        <v>0.33333333333333331</v>
      </c>
      <c r="F13" s="14"/>
      <c r="G13" s="13">
        <v>1</v>
      </c>
      <c r="H13" s="14"/>
      <c r="J13" s="9">
        <f>C13/$C$14</f>
        <v>0.11764705882352942</v>
      </c>
      <c r="K13" s="10"/>
      <c r="L13" s="9">
        <f t="shared" si="0"/>
        <v>9.9999999999999992E-2</v>
      </c>
      <c r="M13" s="10"/>
      <c r="N13" s="9">
        <f t="shared" si="1"/>
        <v>0.1111111111111111</v>
      </c>
      <c r="O13" s="10"/>
      <c r="P13" s="42">
        <f>AVERAGE(J13:O13)</f>
        <v>0.10958605664488018</v>
      </c>
      <c r="Q13" s="43"/>
      <c r="S13" s="21">
        <f t="shared" si="2"/>
        <v>0.3288888888888889</v>
      </c>
      <c r="T13" s="22"/>
    </row>
    <row r="14" spans="1:28" ht="19.5" thickBot="1" x14ac:dyDescent="0.35">
      <c r="A14" s="15" t="s">
        <v>3</v>
      </c>
      <c r="B14" s="16"/>
      <c r="C14" s="17">
        <f>SUM(C11:D13)</f>
        <v>1.7</v>
      </c>
      <c r="D14" s="18"/>
      <c r="E14" s="17">
        <f>SUM(E11:F13)</f>
        <v>3.3333333333333335</v>
      </c>
      <c r="F14" s="18"/>
      <c r="G14" s="17">
        <f>SUM(G11:H13)</f>
        <v>9</v>
      </c>
      <c r="H14" s="18"/>
    </row>
    <row r="15" spans="1:28" ht="16.5" thickBot="1" x14ac:dyDescent="0.3">
      <c r="P15" s="34" t="s">
        <v>19</v>
      </c>
      <c r="Q15" s="35"/>
      <c r="R15" s="36"/>
      <c r="S15" s="21">
        <f>SUM(S11:T13)</f>
        <v>3.0049237472766883</v>
      </c>
      <c r="T15" s="22"/>
    </row>
    <row r="16" spans="1:28" ht="15.75" x14ac:dyDescent="0.25">
      <c r="A16" s="25" t="s">
        <v>11</v>
      </c>
      <c r="B16" s="25"/>
      <c r="C16" s="25"/>
      <c r="D16" s="25"/>
    </row>
    <row r="18" spans="1:28" ht="15.75" thickBot="1" x14ac:dyDescent="0.3">
      <c r="D18" s="8"/>
      <c r="E18" s="8"/>
      <c r="F18" s="8"/>
      <c r="G18" s="8"/>
      <c r="H18" s="8"/>
      <c r="I18" s="8"/>
    </row>
    <row r="19" spans="1:28" ht="19.5" thickBot="1" x14ac:dyDescent="0.35">
      <c r="B19" s="1"/>
      <c r="C19" s="2"/>
      <c r="D19" s="11" t="s">
        <v>5</v>
      </c>
      <c r="E19" s="12"/>
      <c r="F19" s="11" t="s">
        <v>6</v>
      </c>
      <c r="G19" s="12"/>
      <c r="H19" s="11" t="s">
        <v>7</v>
      </c>
      <c r="I19" s="12"/>
    </row>
    <row r="20" spans="1:28" ht="19.5" thickBot="1" x14ac:dyDescent="0.35">
      <c r="B20" s="11" t="s">
        <v>5</v>
      </c>
      <c r="C20" s="12"/>
      <c r="D20" s="13">
        <v>1</v>
      </c>
      <c r="E20" s="14"/>
      <c r="F20" s="13">
        <v>2</v>
      </c>
      <c r="G20" s="14"/>
      <c r="H20" s="13">
        <v>5</v>
      </c>
      <c r="I20" s="14"/>
    </row>
    <row r="21" spans="1:28" ht="19.5" thickBot="1" x14ac:dyDescent="0.35">
      <c r="B21" s="11" t="s">
        <v>6</v>
      </c>
      <c r="C21" s="12"/>
      <c r="D21" s="13">
        <f>1/2</f>
        <v>0.5</v>
      </c>
      <c r="E21" s="14"/>
      <c r="F21" s="13">
        <v>1</v>
      </c>
      <c r="G21" s="14"/>
      <c r="H21" s="13">
        <v>3</v>
      </c>
      <c r="I21" s="14"/>
    </row>
    <row r="22" spans="1:28" ht="19.5" thickBot="1" x14ac:dyDescent="0.35">
      <c r="B22" s="11" t="s">
        <v>7</v>
      </c>
      <c r="C22" s="12"/>
      <c r="D22" s="13">
        <f>1/5</f>
        <v>0.2</v>
      </c>
      <c r="E22" s="14"/>
      <c r="F22" s="13">
        <v>0.33333333333333331</v>
      </c>
      <c r="G22" s="14"/>
      <c r="H22" s="13">
        <v>1</v>
      </c>
      <c r="I22" s="14"/>
    </row>
    <row r="24" spans="1:28" ht="15.75" thickBot="1" x14ac:dyDescent="0.3"/>
    <row r="25" spans="1:28" ht="16.5" thickBot="1" x14ac:dyDescent="0.3">
      <c r="A25" s="25" t="s">
        <v>20</v>
      </c>
      <c r="B25" s="25"/>
      <c r="S25" s="26" t="s">
        <v>12</v>
      </c>
      <c r="T25" s="27"/>
      <c r="U25" s="28" t="s">
        <v>13</v>
      </c>
      <c r="V25" s="29"/>
    </row>
    <row r="26" spans="1:28" ht="19.5" thickBot="1" x14ac:dyDescent="0.35">
      <c r="A26" s="3"/>
      <c r="B26" s="4"/>
      <c r="C26" s="44" t="s">
        <v>0</v>
      </c>
      <c r="D26" s="45"/>
      <c r="E26" s="44" t="s">
        <v>1</v>
      </c>
      <c r="F26" s="45"/>
      <c r="G26" s="44" t="s">
        <v>2</v>
      </c>
      <c r="H26" s="45"/>
      <c r="J26" s="48" t="s">
        <v>8</v>
      </c>
      <c r="K26" s="49"/>
      <c r="L26" s="49"/>
      <c r="M26" s="49"/>
      <c r="N26" s="49"/>
      <c r="O26" s="50"/>
      <c r="P26" s="19" t="s">
        <v>10</v>
      </c>
      <c r="Q26" s="20"/>
      <c r="S26" s="30" t="s">
        <v>14</v>
      </c>
      <c r="T26" s="31"/>
      <c r="U26" s="32" t="s">
        <v>15</v>
      </c>
      <c r="V26" s="33"/>
      <c r="W26" s="19" t="s">
        <v>16</v>
      </c>
      <c r="X26" s="20"/>
      <c r="Y26" s="19" t="s">
        <v>17</v>
      </c>
      <c r="Z26" s="20"/>
      <c r="AA26" s="19" t="s">
        <v>18</v>
      </c>
      <c r="AB26" s="20"/>
    </row>
    <row r="27" spans="1:28" ht="19.5" thickBot="1" x14ac:dyDescent="0.35">
      <c r="A27" s="44" t="s">
        <v>0</v>
      </c>
      <c r="B27" s="45"/>
      <c r="C27" s="13">
        <v>1</v>
      </c>
      <c r="D27" s="14"/>
      <c r="E27" s="13">
        <v>6</v>
      </c>
      <c r="F27" s="14"/>
      <c r="G27" s="13">
        <v>3</v>
      </c>
      <c r="H27" s="14"/>
      <c r="J27" s="9">
        <f>C27/$C$30</f>
        <v>0.66666666666666663</v>
      </c>
      <c r="K27" s="10"/>
      <c r="L27" s="9">
        <f>E27/$E$30</f>
        <v>0.66666666666666663</v>
      </c>
      <c r="M27" s="10"/>
      <c r="N27" s="9">
        <f>G27/$G$30</f>
        <v>0.66666666666666663</v>
      </c>
      <c r="O27" s="10"/>
      <c r="P27" s="9">
        <f>AVERAGE(J27:O27)</f>
        <v>0.66666666666666663</v>
      </c>
      <c r="Q27" s="10"/>
      <c r="S27" s="21">
        <f>$P$27*C27+$P$28*E27+$P$29*G27</f>
        <v>2</v>
      </c>
      <c r="T27" s="22"/>
      <c r="U27" s="23">
        <v>3</v>
      </c>
      <c r="V27" s="24"/>
      <c r="W27" s="9">
        <f>(S31-U27)/(U27-1)</f>
        <v>0</v>
      </c>
      <c r="X27" s="10"/>
      <c r="Y27" s="23">
        <v>0.57999999999999996</v>
      </c>
      <c r="Z27" s="24"/>
      <c r="AA27" s="9">
        <f>W27/Y27</f>
        <v>0</v>
      </c>
      <c r="AB27" s="10"/>
    </row>
    <row r="28" spans="1:28" ht="19.5" thickBot="1" x14ac:dyDescent="0.35">
      <c r="A28" s="44" t="s">
        <v>1</v>
      </c>
      <c r="B28" s="45"/>
      <c r="C28" s="13">
        <v>0.16666666666666666</v>
      </c>
      <c r="D28" s="14"/>
      <c r="E28" s="13">
        <v>1</v>
      </c>
      <c r="F28" s="14"/>
      <c r="G28" s="13">
        <v>0.5</v>
      </c>
      <c r="H28" s="14"/>
      <c r="J28" s="9">
        <f>C28/$C$30</f>
        <v>0.1111111111111111</v>
      </c>
      <c r="K28" s="10"/>
      <c r="L28" s="9">
        <f t="shared" ref="L28:L29" si="3">E28/$E$30</f>
        <v>0.1111111111111111</v>
      </c>
      <c r="M28" s="10"/>
      <c r="N28" s="9">
        <f t="shared" ref="N28:N29" si="4">G28/$G$30</f>
        <v>0.1111111111111111</v>
      </c>
      <c r="O28" s="10"/>
      <c r="P28" s="42">
        <f>AVERAGE(J28:O28)</f>
        <v>0.1111111111111111</v>
      </c>
      <c r="Q28" s="43"/>
      <c r="S28" s="21">
        <f t="shared" ref="S28:S29" si="5">$P$27*C28+$P$28*E28+$P$29*G28</f>
        <v>0.33333333333333331</v>
      </c>
      <c r="T28" s="22"/>
    </row>
    <row r="29" spans="1:28" ht="19.5" thickBot="1" x14ac:dyDescent="0.35">
      <c r="A29" s="46" t="s">
        <v>2</v>
      </c>
      <c r="B29" s="47"/>
      <c r="C29" s="13">
        <v>0.33333333333333331</v>
      </c>
      <c r="D29" s="14"/>
      <c r="E29" s="13">
        <v>2</v>
      </c>
      <c r="F29" s="14"/>
      <c r="G29" s="13">
        <v>1</v>
      </c>
      <c r="H29" s="14"/>
      <c r="J29" s="9">
        <f t="shared" ref="J29" si="6">C29/$C$30</f>
        <v>0.22222222222222221</v>
      </c>
      <c r="K29" s="10"/>
      <c r="L29" s="9">
        <f t="shared" si="3"/>
        <v>0.22222222222222221</v>
      </c>
      <c r="M29" s="10"/>
      <c r="N29" s="9">
        <f t="shared" si="4"/>
        <v>0.22222222222222221</v>
      </c>
      <c r="O29" s="10"/>
      <c r="P29" s="42">
        <f>AVERAGE(J29:O29)</f>
        <v>0.22222222222222221</v>
      </c>
      <c r="Q29" s="43"/>
      <c r="S29" s="21">
        <f t="shared" si="5"/>
        <v>0.66666666666666663</v>
      </c>
      <c r="T29" s="22"/>
    </row>
    <row r="30" spans="1:28" ht="19.5" thickBot="1" x14ac:dyDescent="0.35">
      <c r="A30" s="15" t="s">
        <v>3</v>
      </c>
      <c r="B30" s="16"/>
      <c r="C30" s="13">
        <f>SUM(C27:D29)</f>
        <v>1.5</v>
      </c>
      <c r="D30" s="14"/>
      <c r="E30" s="13">
        <f>SUM(E27:F29)</f>
        <v>9</v>
      </c>
      <c r="F30" s="14"/>
      <c r="G30" s="13">
        <f>SUM(G27:H29)</f>
        <v>4.5</v>
      </c>
      <c r="H30" s="14"/>
    </row>
    <row r="31" spans="1:28" ht="16.5" thickBot="1" x14ac:dyDescent="0.3">
      <c r="P31" s="34" t="s">
        <v>19</v>
      </c>
      <c r="Q31" s="35"/>
      <c r="R31" s="36"/>
      <c r="S31" s="21">
        <f>SUM(S27:T29)</f>
        <v>3</v>
      </c>
      <c r="T31" s="22"/>
    </row>
    <row r="33" spans="1:28" ht="15.75" thickBot="1" x14ac:dyDescent="0.3"/>
    <row r="34" spans="1:28" ht="16.5" thickBot="1" x14ac:dyDescent="0.3">
      <c r="A34" s="25" t="s">
        <v>21</v>
      </c>
      <c r="B34" s="25"/>
      <c r="C34" s="51"/>
      <c r="S34" s="26" t="s">
        <v>12</v>
      </c>
      <c r="T34" s="27"/>
      <c r="U34" s="28" t="s">
        <v>13</v>
      </c>
      <c r="V34" s="29"/>
    </row>
    <row r="35" spans="1:28" ht="19.5" thickBot="1" x14ac:dyDescent="0.35">
      <c r="A35" s="3"/>
      <c r="B35" s="4"/>
      <c r="C35" s="44" t="s">
        <v>0</v>
      </c>
      <c r="D35" s="45"/>
      <c r="E35" s="44" t="s">
        <v>1</v>
      </c>
      <c r="F35" s="45"/>
      <c r="G35" s="44" t="s">
        <v>2</v>
      </c>
      <c r="H35" s="45"/>
      <c r="J35" s="48" t="s">
        <v>8</v>
      </c>
      <c r="K35" s="49"/>
      <c r="L35" s="49"/>
      <c r="M35" s="49"/>
      <c r="N35" s="49"/>
      <c r="O35" s="50"/>
      <c r="P35" s="19" t="s">
        <v>10</v>
      </c>
      <c r="Q35" s="20"/>
      <c r="S35" s="30" t="s">
        <v>14</v>
      </c>
      <c r="T35" s="31"/>
      <c r="U35" s="32" t="s">
        <v>15</v>
      </c>
      <c r="V35" s="33"/>
      <c r="W35" s="19" t="s">
        <v>16</v>
      </c>
      <c r="X35" s="20"/>
      <c r="Y35" s="19" t="s">
        <v>17</v>
      </c>
      <c r="Z35" s="20"/>
      <c r="AA35" s="19" t="s">
        <v>18</v>
      </c>
      <c r="AB35" s="20"/>
    </row>
    <row r="36" spans="1:28" ht="19.5" thickBot="1" x14ac:dyDescent="0.35">
      <c r="A36" s="44" t="s">
        <v>0</v>
      </c>
      <c r="B36" s="45"/>
      <c r="C36" s="13">
        <v>1</v>
      </c>
      <c r="D36" s="14"/>
      <c r="E36" s="13">
        <v>0.1111111111111111</v>
      </c>
      <c r="F36" s="14"/>
      <c r="G36" s="13">
        <v>0.2</v>
      </c>
      <c r="H36" s="14"/>
      <c r="J36" s="9">
        <f>C36/$C$39</f>
        <v>6.6666666666666666E-2</v>
      </c>
      <c r="K36" s="10"/>
      <c r="L36" s="9">
        <f>E36/$E$39</f>
        <v>6.8965517241379309E-2</v>
      </c>
      <c r="M36" s="10"/>
      <c r="N36" s="9">
        <f>G36/$G$39</f>
        <v>6.25E-2</v>
      </c>
      <c r="O36" s="10"/>
      <c r="P36" s="9">
        <f>AVERAGE(J36:O36)</f>
        <v>6.6044061302681992E-2</v>
      </c>
      <c r="Q36" s="10"/>
      <c r="S36" s="21">
        <f>$P$36*C36+$P$37*E36+$P$38*G36</f>
        <v>0.19814814814814813</v>
      </c>
      <c r="T36" s="22"/>
      <c r="U36" s="23">
        <v>3</v>
      </c>
      <c r="V36" s="24"/>
      <c r="W36" s="9">
        <f>(S40-U36)/(U36-1)</f>
        <v>8.9399744572138395E-4</v>
      </c>
      <c r="X36" s="10"/>
      <c r="Y36" s="23">
        <v>0.57999999999999996</v>
      </c>
      <c r="Z36" s="24"/>
      <c r="AA36" s="9">
        <f>W36/Y36</f>
        <v>1.5413749064161794E-3</v>
      </c>
      <c r="AB36" s="10"/>
    </row>
    <row r="37" spans="1:28" ht="19.5" thickBot="1" x14ac:dyDescent="0.35">
      <c r="A37" s="44" t="s">
        <v>1</v>
      </c>
      <c r="B37" s="45"/>
      <c r="C37" s="13">
        <v>9</v>
      </c>
      <c r="D37" s="14"/>
      <c r="E37" s="13">
        <v>1</v>
      </c>
      <c r="F37" s="14"/>
      <c r="G37" s="13">
        <v>2</v>
      </c>
      <c r="H37" s="14"/>
      <c r="J37" s="9">
        <f>C37/$C$39</f>
        <v>0.6</v>
      </c>
      <c r="K37" s="10"/>
      <c r="L37" s="9">
        <f t="shared" ref="L37:L38" si="7">E37/$E$39</f>
        <v>0.62068965517241381</v>
      </c>
      <c r="M37" s="10"/>
      <c r="N37" s="9">
        <f t="shared" ref="N37:N38" si="8">G37/$G$39</f>
        <v>0.625</v>
      </c>
      <c r="O37" s="10"/>
      <c r="P37" s="42">
        <f>AVERAGE(J37:O37)</f>
        <v>0.61522988505747123</v>
      </c>
      <c r="Q37" s="43"/>
      <c r="S37" s="21">
        <f t="shared" ref="S37:S38" si="9">$P$36*C37+$P$37*E37+$P$38*G37</f>
        <v>1.8470785440613027</v>
      </c>
      <c r="T37" s="22"/>
    </row>
    <row r="38" spans="1:28" ht="19.5" thickBot="1" x14ac:dyDescent="0.35">
      <c r="A38" s="46" t="s">
        <v>2</v>
      </c>
      <c r="B38" s="47"/>
      <c r="C38" s="13">
        <v>5</v>
      </c>
      <c r="D38" s="14"/>
      <c r="E38" s="13">
        <v>0.5</v>
      </c>
      <c r="F38" s="14"/>
      <c r="G38" s="13">
        <v>1</v>
      </c>
      <c r="H38" s="14"/>
      <c r="J38" s="9">
        <f>C38/$C$39</f>
        <v>0.33333333333333331</v>
      </c>
      <c r="K38" s="10"/>
      <c r="L38" s="9">
        <f t="shared" si="7"/>
        <v>0.31034482758620691</v>
      </c>
      <c r="M38" s="10"/>
      <c r="N38" s="9">
        <f t="shared" si="8"/>
        <v>0.3125</v>
      </c>
      <c r="O38" s="10"/>
      <c r="P38" s="42">
        <f>AVERAGE(J38:O38)</f>
        <v>0.31872605363984674</v>
      </c>
      <c r="Q38" s="43"/>
      <c r="S38" s="21">
        <f t="shared" si="9"/>
        <v>0.95656130268199224</v>
      </c>
      <c r="T38" s="22"/>
    </row>
    <row r="39" spans="1:28" ht="19.5" thickBot="1" x14ac:dyDescent="0.35">
      <c r="A39" s="15" t="s">
        <v>3</v>
      </c>
      <c r="B39" s="16"/>
      <c r="C39" s="13">
        <f>SUM(C36:D38)</f>
        <v>15</v>
      </c>
      <c r="D39" s="14"/>
      <c r="E39" s="13">
        <f>SUM(E36:F38)</f>
        <v>1.6111111111111112</v>
      </c>
      <c r="F39" s="14"/>
      <c r="G39" s="13">
        <f>SUM(G36:H38)</f>
        <v>3.2</v>
      </c>
      <c r="H39" s="14"/>
    </row>
    <row r="40" spans="1:28" ht="16.5" thickBot="1" x14ac:dyDescent="0.3">
      <c r="P40" s="34" t="s">
        <v>19</v>
      </c>
      <c r="Q40" s="35"/>
      <c r="R40" s="36"/>
      <c r="S40" s="21">
        <f>SUM(S36:T38)</f>
        <v>3.0017879948914428</v>
      </c>
      <c r="T40" s="22"/>
    </row>
    <row r="42" spans="1:28" ht="15.75" thickBot="1" x14ac:dyDescent="0.3"/>
    <row r="43" spans="1:28" ht="16.5" thickBot="1" x14ac:dyDescent="0.3">
      <c r="A43" s="25" t="s">
        <v>22</v>
      </c>
      <c r="B43" s="25"/>
      <c r="C43" s="51"/>
      <c r="S43" s="26" t="s">
        <v>12</v>
      </c>
      <c r="T43" s="27"/>
      <c r="U43" s="28" t="s">
        <v>13</v>
      </c>
      <c r="V43" s="29"/>
    </row>
    <row r="44" spans="1:28" ht="19.5" thickBot="1" x14ac:dyDescent="0.35">
      <c r="A44" s="3"/>
      <c r="B44" s="4"/>
      <c r="C44" s="44" t="s">
        <v>0</v>
      </c>
      <c r="D44" s="45"/>
      <c r="E44" s="44" t="s">
        <v>1</v>
      </c>
      <c r="F44" s="45"/>
      <c r="G44" s="44" t="s">
        <v>2</v>
      </c>
      <c r="H44" s="45"/>
      <c r="J44" s="48" t="s">
        <v>8</v>
      </c>
      <c r="K44" s="49"/>
      <c r="L44" s="49"/>
      <c r="M44" s="49"/>
      <c r="N44" s="49"/>
      <c r="O44" s="50"/>
      <c r="P44" s="19" t="s">
        <v>10</v>
      </c>
      <c r="Q44" s="20"/>
      <c r="S44" s="30" t="s">
        <v>14</v>
      </c>
      <c r="T44" s="31"/>
      <c r="U44" s="32" t="s">
        <v>15</v>
      </c>
      <c r="V44" s="33"/>
      <c r="W44" s="19" t="s">
        <v>16</v>
      </c>
      <c r="X44" s="20"/>
      <c r="Y44" s="19" t="s">
        <v>17</v>
      </c>
      <c r="Z44" s="20"/>
      <c r="AA44" s="19" t="s">
        <v>18</v>
      </c>
      <c r="AB44" s="20"/>
    </row>
    <row r="45" spans="1:28" ht="19.5" thickBot="1" x14ac:dyDescent="0.35">
      <c r="A45" s="44" t="s">
        <v>0</v>
      </c>
      <c r="B45" s="45"/>
      <c r="C45" s="13">
        <v>1</v>
      </c>
      <c r="D45" s="14"/>
      <c r="E45" s="13">
        <v>0.5</v>
      </c>
      <c r="F45" s="14"/>
      <c r="G45" s="13">
        <v>0.25</v>
      </c>
      <c r="H45" s="14"/>
      <c r="J45" s="9">
        <f>C45/$C$48</f>
        <v>0.14285714285714285</v>
      </c>
      <c r="K45" s="10"/>
      <c r="L45" s="9">
        <f>E45/$E$48</f>
        <v>0.14285714285714285</v>
      </c>
      <c r="M45" s="10"/>
      <c r="N45" s="9">
        <f>G45/$G$48</f>
        <v>0.14285714285714285</v>
      </c>
      <c r="O45" s="10"/>
      <c r="P45" s="9">
        <f>AVERAGE(J45:O45)</f>
        <v>0.14285714285714285</v>
      </c>
      <c r="Q45" s="10"/>
      <c r="S45" s="21">
        <f>$P$45*C45+$P$46*E45+$P$47*G45</f>
        <v>0.42857142857142855</v>
      </c>
      <c r="T45" s="22"/>
      <c r="U45" s="23">
        <v>3</v>
      </c>
      <c r="V45" s="24"/>
      <c r="W45" s="9">
        <f>(S49-U45)/(U45-1)</f>
        <v>0</v>
      </c>
      <c r="X45" s="10"/>
      <c r="Y45" s="23">
        <v>0.57999999999999996</v>
      </c>
      <c r="Z45" s="24"/>
      <c r="AA45" s="9">
        <f>W45/Y45</f>
        <v>0</v>
      </c>
      <c r="AB45" s="10"/>
    </row>
    <row r="46" spans="1:28" ht="19.5" thickBot="1" x14ac:dyDescent="0.35">
      <c r="A46" s="44" t="s">
        <v>1</v>
      </c>
      <c r="B46" s="45"/>
      <c r="C46" s="13">
        <v>2</v>
      </c>
      <c r="D46" s="14"/>
      <c r="E46" s="13">
        <v>1</v>
      </c>
      <c r="F46" s="14"/>
      <c r="G46" s="13">
        <v>0.5</v>
      </c>
      <c r="H46" s="14"/>
      <c r="J46" s="9">
        <f t="shared" ref="J46:J47" si="10">C46/$C$48</f>
        <v>0.2857142857142857</v>
      </c>
      <c r="K46" s="10"/>
      <c r="L46" s="9">
        <f t="shared" ref="L46:L47" si="11">E46/$E$48</f>
        <v>0.2857142857142857</v>
      </c>
      <c r="M46" s="10"/>
      <c r="N46" s="9">
        <f t="shared" ref="N46:N47" si="12">G46/$G$48</f>
        <v>0.2857142857142857</v>
      </c>
      <c r="O46" s="10"/>
      <c r="P46" s="42">
        <f>AVERAGE(J46:O46)</f>
        <v>0.2857142857142857</v>
      </c>
      <c r="Q46" s="43"/>
      <c r="S46" s="21">
        <f t="shared" ref="S46:S47" si="13">$P$45*C46+$P$46*E46+$P$47*G46</f>
        <v>0.8571428571428571</v>
      </c>
      <c r="T46" s="22"/>
    </row>
    <row r="47" spans="1:28" ht="19.5" thickBot="1" x14ac:dyDescent="0.35">
      <c r="A47" s="46" t="s">
        <v>2</v>
      </c>
      <c r="B47" s="47"/>
      <c r="C47" s="13">
        <v>4</v>
      </c>
      <c r="D47" s="14"/>
      <c r="E47" s="13">
        <v>2</v>
      </c>
      <c r="F47" s="14"/>
      <c r="G47" s="13">
        <v>1</v>
      </c>
      <c r="H47" s="14"/>
      <c r="J47" s="9">
        <f t="shared" si="10"/>
        <v>0.5714285714285714</v>
      </c>
      <c r="K47" s="10"/>
      <c r="L47" s="9">
        <f t="shared" si="11"/>
        <v>0.5714285714285714</v>
      </c>
      <c r="M47" s="10"/>
      <c r="N47" s="9">
        <f t="shared" si="12"/>
        <v>0.5714285714285714</v>
      </c>
      <c r="O47" s="10"/>
      <c r="P47" s="42">
        <f>AVERAGE(J47:O47)</f>
        <v>0.5714285714285714</v>
      </c>
      <c r="Q47" s="43"/>
      <c r="S47" s="21">
        <f t="shared" si="13"/>
        <v>1.7142857142857142</v>
      </c>
      <c r="T47" s="22"/>
    </row>
    <row r="48" spans="1:28" ht="19.5" thickBot="1" x14ac:dyDescent="0.35">
      <c r="A48" s="15" t="s">
        <v>3</v>
      </c>
      <c r="B48" s="16"/>
      <c r="C48" s="13">
        <f>SUM(C45:D47)</f>
        <v>7</v>
      </c>
      <c r="D48" s="14"/>
      <c r="E48" s="13">
        <f>SUM(E45:F47)</f>
        <v>3.5</v>
      </c>
      <c r="F48" s="14"/>
      <c r="G48" s="13">
        <f>SUM(G45:H47)</f>
        <v>1.75</v>
      </c>
      <c r="H48" s="14"/>
    </row>
    <row r="49" spans="1:20" ht="16.5" thickBot="1" x14ac:dyDescent="0.3">
      <c r="P49" s="34" t="s">
        <v>19</v>
      </c>
      <c r="Q49" s="35"/>
      <c r="R49" s="36"/>
      <c r="S49" s="21">
        <f>SUM(S45:T47)</f>
        <v>3</v>
      </c>
      <c r="T49" s="22"/>
    </row>
    <row r="53" spans="1:20" ht="16.5" thickBot="1" x14ac:dyDescent="0.3">
      <c r="A53" s="55" t="s">
        <v>23</v>
      </c>
      <c r="B53" s="55"/>
      <c r="C53" s="55"/>
      <c r="D53" s="55"/>
    </row>
    <row r="54" spans="1:20" ht="19.5" thickBot="1" x14ac:dyDescent="0.35">
      <c r="A54" s="5"/>
      <c r="B54" s="6"/>
      <c r="C54" s="52" t="s">
        <v>24</v>
      </c>
      <c r="D54" s="53"/>
      <c r="E54" s="54" t="s">
        <v>25</v>
      </c>
      <c r="F54" s="53"/>
      <c r="G54" s="54" t="s">
        <v>26</v>
      </c>
      <c r="H54" s="53"/>
      <c r="I54" s="56" t="s">
        <v>27</v>
      </c>
      <c r="J54" s="57"/>
    </row>
    <row r="55" spans="1:20" ht="19.5" thickBot="1" x14ac:dyDescent="0.35">
      <c r="A55" s="58" t="s">
        <v>0</v>
      </c>
      <c r="B55" s="59"/>
      <c r="C55" s="42">
        <f>P27</f>
        <v>0.66666666666666663</v>
      </c>
      <c r="D55" s="43"/>
      <c r="E55" s="42">
        <f>P36</f>
        <v>6.6044061302681992E-2</v>
      </c>
      <c r="F55" s="43"/>
      <c r="G55" s="42">
        <f>P45</f>
        <v>0.14285714285714285</v>
      </c>
      <c r="H55" s="43"/>
      <c r="I55" s="60">
        <f>C55*$C$58+E55*$E$58+G55*$G$58</f>
        <v>0.42358177178917539</v>
      </c>
      <c r="J55" s="61"/>
    </row>
    <row r="56" spans="1:20" ht="19.5" thickBot="1" x14ac:dyDescent="0.35">
      <c r="A56" s="58" t="s">
        <v>1</v>
      </c>
      <c r="B56" s="59"/>
      <c r="C56" s="42">
        <f t="shared" ref="C56:C57" si="14">P28</f>
        <v>0.1111111111111111</v>
      </c>
      <c r="D56" s="43"/>
      <c r="E56" s="42">
        <f t="shared" ref="E56:E57" si="15">P37</f>
        <v>0.61522988505747123</v>
      </c>
      <c r="F56" s="43"/>
      <c r="G56" s="42">
        <f t="shared" ref="G56:G57" si="16">P46</f>
        <v>0.2857142857142857</v>
      </c>
      <c r="H56" s="43"/>
      <c r="I56" s="64">
        <f>C56*$C$58+E56*$E$58+G56*$G$58</f>
        <v>0.28609366820376508</v>
      </c>
      <c r="J56" s="65"/>
    </row>
    <row r="57" spans="1:20" ht="19.5" thickBot="1" x14ac:dyDescent="0.35">
      <c r="A57" s="58" t="s">
        <v>2</v>
      </c>
      <c r="B57" s="59"/>
      <c r="C57" s="42">
        <f t="shared" si="14"/>
        <v>0.22222222222222221</v>
      </c>
      <c r="D57" s="43"/>
      <c r="E57" s="42">
        <f t="shared" si="15"/>
        <v>0.31872605363984674</v>
      </c>
      <c r="F57" s="43"/>
      <c r="G57" s="42">
        <f t="shared" si="16"/>
        <v>0.5714285714285714</v>
      </c>
      <c r="H57" s="43"/>
      <c r="I57" s="62">
        <f>C57*$C$58+E57*$E$58+G57*$G$58</f>
        <v>0.29032456000705947</v>
      </c>
      <c r="J57" s="63"/>
    </row>
    <row r="58" spans="1:20" ht="19.5" thickBot="1" x14ac:dyDescent="0.35">
      <c r="A58" s="15" t="s">
        <v>3</v>
      </c>
      <c r="B58" s="16"/>
      <c r="C58" s="42">
        <f>P11</f>
        <v>0.58126361655773418</v>
      </c>
      <c r="D58" s="43"/>
      <c r="E58" s="42">
        <f>P12</f>
        <v>0.30915032679738563</v>
      </c>
      <c r="F58" s="43"/>
      <c r="G58" s="42">
        <f>P13</f>
        <v>0.10958605664488018</v>
      </c>
      <c r="H58" s="43"/>
    </row>
  </sheetData>
  <mergeCells count="243">
    <mergeCell ref="I55:J55"/>
    <mergeCell ref="I56:J56"/>
    <mergeCell ref="I57:J57"/>
    <mergeCell ref="D18:E18"/>
    <mergeCell ref="F18:G18"/>
    <mergeCell ref="H18:I18"/>
    <mergeCell ref="A57:B57"/>
    <mergeCell ref="C57:D57"/>
    <mergeCell ref="E57:F57"/>
    <mergeCell ref="G57:H57"/>
    <mergeCell ref="A45:B45"/>
    <mergeCell ref="C45:D45"/>
    <mergeCell ref="E45:F45"/>
    <mergeCell ref="G45:H45"/>
    <mergeCell ref="J45:K45"/>
    <mergeCell ref="J35:O35"/>
    <mergeCell ref="J36:K36"/>
    <mergeCell ref="L36:M36"/>
    <mergeCell ref="N36:O36"/>
    <mergeCell ref="C38:D38"/>
    <mergeCell ref="E38:F38"/>
    <mergeCell ref="G38:H38"/>
    <mergeCell ref="C35:D35"/>
    <mergeCell ref="E35:F35"/>
    <mergeCell ref="A58:B58"/>
    <mergeCell ref="C58:D58"/>
    <mergeCell ref="E58:F58"/>
    <mergeCell ref="G58:H58"/>
    <mergeCell ref="A55:B55"/>
    <mergeCell ref="C55:D55"/>
    <mergeCell ref="E55:F55"/>
    <mergeCell ref="G55:H55"/>
    <mergeCell ref="A56:B56"/>
    <mergeCell ref="C56:D56"/>
    <mergeCell ref="E56:F56"/>
    <mergeCell ref="G56:H56"/>
    <mergeCell ref="C54:D54"/>
    <mergeCell ref="E54:F54"/>
    <mergeCell ref="G54:H54"/>
    <mergeCell ref="A53:D53"/>
    <mergeCell ref="I54:J54"/>
    <mergeCell ref="J46:K46"/>
    <mergeCell ref="L46:M46"/>
    <mergeCell ref="N46:O46"/>
    <mergeCell ref="P46:Q46"/>
    <mergeCell ref="S45:T45"/>
    <mergeCell ref="U45:V45"/>
    <mergeCell ref="W45:X45"/>
    <mergeCell ref="Y45:Z45"/>
    <mergeCell ref="AA45:AB45"/>
    <mergeCell ref="S46:T46"/>
    <mergeCell ref="S47:T47"/>
    <mergeCell ref="S49:T49"/>
    <mergeCell ref="P49:R49"/>
    <mergeCell ref="Y36:Z36"/>
    <mergeCell ref="AA36:AB36"/>
    <mergeCell ref="S37:T37"/>
    <mergeCell ref="P36:Q36"/>
    <mergeCell ref="S44:T44"/>
    <mergeCell ref="U44:V44"/>
    <mergeCell ref="W44:X44"/>
    <mergeCell ref="Y44:Z44"/>
    <mergeCell ref="AA44:AB44"/>
    <mergeCell ref="S40:T40"/>
    <mergeCell ref="P40:R40"/>
    <mergeCell ref="S43:T43"/>
    <mergeCell ref="U43:V43"/>
    <mergeCell ref="S38:T38"/>
    <mergeCell ref="S34:T34"/>
    <mergeCell ref="U34:V34"/>
    <mergeCell ref="W35:X35"/>
    <mergeCell ref="S36:T36"/>
    <mergeCell ref="U36:V36"/>
    <mergeCell ref="W36:X36"/>
    <mergeCell ref="S28:T28"/>
    <mergeCell ref="S29:T29"/>
    <mergeCell ref="P31:R31"/>
    <mergeCell ref="S31:T31"/>
    <mergeCell ref="S35:T35"/>
    <mergeCell ref="U35:V35"/>
    <mergeCell ref="AA26:AB26"/>
    <mergeCell ref="S27:T27"/>
    <mergeCell ref="U27:V27"/>
    <mergeCell ref="W27:X27"/>
    <mergeCell ref="Y27:Z27"/>
    <mergeCell ref="AA27:AB27"/>
    <mergeCell ref="P35:Q35"/>
    <mergeCell ref="Y35:Z35"/>
    <mergeCell ref="AA35:AB35"/>
    <mergeCell ref="S25:T25"/>
    <mergeCell ref="U25:V25"/>
    <mergeCell ref="S26:T26"/>
    <mergeCell ref="U26:V26"/>
    <mergeCell ref="W26:X26"/>
    <mergeCell ref="Y26:Z26"/>
    <mergeCell ref="N47:O47"/>
    <mergeCell ref="P47:Q47"/>
    <mergeCell ref="A48:B48"/>
    <mergeCell ref="C48:D48"/>
    <mergeCell ref="E48:F48"/>
    <mergeCell ref="G48:H48"/>
    <mergeCell ref="A47:B47"/>
    <mergeCell ref="C47:D47"/>
    <mergeCell ref="E47:F47"/>
    <mergeCell ref="G47:H47"/>
    <mergeCell ref="J47:K47"/>
    <mergeCell ref="L47:M47"/>
    <mergeCell ref="N45:O45"/>
    <mergeCell ref="P45:Q45"/>
    <mergeCell ref="A46:B46"/>
    <mergeCell ref="C46:D46"/>
    <mergeCell ref="E46:F46"/>
    <mergeCell ref="G46:H46"/>
    <mergeCell ref="L45:M45"/>
    <mergeCell ref="A43:C43"/>
    <mergeCell ref="C44:D44"/>
    <mergeCell ref="E44:F44"/>
    <mergeCell ref="G44:H44"/>
    <mergeCell ref="J44:O44"/>
    <mergeCell ref="P44:Q44"/>
    <mergeCell ref="J37:K37"/>
    <mergeCell ref="L37:M37"/>
    <mergeCell ref="N37:O37"/>
    <mergeCell ref="P37:Q37"/>
    <mergeCell ref="J38:K38"/>
    <mergeCell ref="L38:M38"/>
    <mergeCell ref="N38:O38"/>
    <mergeCell ref="P38:Q38"/>
    <mergeCell ref="A39:B39"/>
    <mergeCell ref="C39:D39"/>
    <mergeCell ref="E39:F39"/>
    <mergeCell ref="G39:H39"/>
    <mergeCell ref="A37:B37"/>
    <mergeCell ref="C37:D37"/>
    <mergeCell ref="E37:F37"/>
    <mergeCell ref="G37:H37"/>
    <mergeCell ref="A38:B38"/>
    <mergeCell ref="G35:H35"/>
    <mergeCell ref="A36:B36"/>
    <mergeCell ref="C36:D36"/>
    <mergeCell ref="E36:F36"/>
    <mergeCell ref="G36:H36"/>
    <mergeCell ref="N29:O29"/>
    <mergeCell ref="P29:Q29"/>
    <mergeCell ref="J26:O26"/>
    <mergeCell ref="P26:Q26"/>
    <mergeCell ref="A34:C34"/>
    <mergeCell ref="N27:O27"/>
    <mergeCell ref="P27:Q27"/>
    <mergeCell ref="J28:K28"/>
    <mergeCell ref="L28:M28"/>
    <mergeCell ref="N28:O28"/>
    <mergeCell ref="P28:Q28"/>
    <mergeCell ref="A30:B30"/>
    <mergeCell ref="C30:D30"/>
    <mergeCell ref="E30:F30"/>
    <mergeCell ref="G30:H30"/>
    <mergeCell ref="J27:K27"/>
    <mergeCell ref="L27:M27"/>
    <mergeCell ref="J29:K29"/>
    <mergeCell ref="L29:M29"/>
    <mergeCell ref="A28:B28"/>
    <mergeCell ref="C28:D28"/>
    <mergeCell ref="E28:F28"/>
    <mergeCell ref="G28:H28"/>
    <mergeCell ref="A29:B29"/>
    <mergeCell ref="C29:D29"/>
    <mergeCell ref="E29:F29"/>
    <mergeCell ref="G29:H29"/>
    <mergeCell ref="A25:B25"/>
    <mergeCell ref="C26:D26"/>
    <mergeCell ref="E26:F26"/>
    <mergeCell ref="G26:H26"/>
    <mergeCell ref="A27:B27"/>
    <mergeCell ref="C27:D27"/>
    <mergeCell ref="E27:F27"/>
    <mergeCell ref="G27:H27"/>
    <mergeCell ref="B21:C21"/>
    <mergeCell ref="D21:E21"/>
    <mergeCell ref="F21:G21"/>
    <mergeCell ref="H21:I21"/>
    <mergeCell ref="B22:C22"/>
    <mergeCell ref="D22:E22"/>
    <mergeCell ref="F22:G22"/>
    <mergeCell ref="H22:I22"/>
    <mergeCell ref="D19:E19"/>
    <mergeCell ref="F19:G19"/>
    <mergeCell ref="H19:I19"/>
    <mergeCell ref="B20:C20"/>
    <mergeCell ref="D20:E20"/>
    <mergeCell ref="F20:G20"/>
    <mergeCell ref="H20:I20"/>
    <mergeCell ref="Y10:Z10"/>
    <mergeCell ref="AA10:AB10"/>
    <mergeCell ref="S11:T11"/>
    <mergeCell ref="U11:V11"/>
    <mergeCell ref="W11:X11"/>
    <mergeCell ref="Y11:Z11"/>
    <mergeCell ref="AA11:AB11"/>
    <mergeCell ref="A16:D16"/>
    <mergeCell ref="S9:T9"/>
    <mergeCell ref="U9:V9"/>
    <mergeCell ref="S10:T10"/>
    <mergeCell ref="U10:V10"/>
    <mergeCell ref="W10:X10"/>
    <mergeCell ref="S12:T12"/>
    <mergeCell ref="S13:T13"/>
    <mergeCell ref="S15:T15"/>
    <mergeCell ref="P15:R15"/>
    <mergeCell ref="J10:O10"/>
    <mergeCell ref="P10:Q10"/>
    <mergeCell ref="P11:Q11"/>
    <mergeCell ref="P12:Q12"/>
    <mergeCell ref="P13:Q13"/>
    <mergeCell ref="L11:M11"/>
    <mergeCell ref="N11:O11"/>
    <mergeCell ref="L12:M12"/>
    <mergeCell ref="N12:O12"/>
    <mergeCell ref="J13:K13"/>
    <mergeCell ref="L13:M13"/>
    <mergeCell ref="N13:O13"/>
    <mergeCell ref="A14:B14"/>
    <mergeCell ref="C14:D14"/>
    <mergeCell ref="E14:F14"/>
    <mergeCell ref="G14:H14"/>
    <mergeCell ref="A9:F9"/>
    <mergeCell ref="J11:K11"/>
    <mergeCell ref="A12:B12"/>
    <mergeCell ref="C12:D12"/>
    <mergeCell ref="E12:F12"/>
    <mergeCell ref="G12:H12"/>
    <mergeCell ref="A13:B13"/>
    <mergeCell ref="C13:D13"/>
    <mergeCell ref="E13:F13"/>
    <mergeCell ref="G13:H13"/>
    <mergeCell ref="C10:D10"/>
    <mergeCell ref="E10:F10"/>
    <mergeCell ref="G10:H10"/>
    <mergeCell ref="A11:B11"/>
    <mergeCell ref="C11:D11"/>
    <mergeCell ref="E11:F11"/>
    <mergeCell ref="G11:H11"/>
    <mergeCell ref="J12:K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2020-11-14T21:17:07Z</dcterms:modified>
</cp:coreProperties>
</file>