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1" l="1"/>
  <c r="I53" i="1"/>
  <c r="G55" i="1" l="1"/>
  <c r="E55" i="1"/>
  <c r="C55" i="1"/>
  <c r="G54" i="1"/>
  <c r="G53" i="1"/>
  <c r="E54" i="1"/>
  <c r="E53" i="1"/>
  <c r="C54" i="1"/>
  <c r="C53" i="1"/>
  <c r="O45" i="1"/>
  <c r="O44" i="1"/>
  <c r="L44" i="1"/>
  <c r="J45" i="1"/>
  <c r="J44" i="1"/>
  <c r="H45" i="1"/>
  <c r="H44" i="1"/>
  <c r="C45" i="1"/>
  <c r="E46" i="1"/>
  <c r="S37" i="1"/>
  <c r="J38" i="1"/>
  <c r="J37" i="1"/>
  <c r="L37" i="1" s="1"/>
  <c r="H38" i="1"/>
  <c r="H37" i="1"/>
  <c r="O33" i="1"/>
  <c r="S30" i="1" s="1"/>
  <c r="W30" i="1" s="1"/>
  <c r="O30" i="1"/>
  <c r="E39" i="1"/>
  <c r="C31" i="1"/>
  <c r="O31" i="1"/>
  <c r="L31" i="1"/>
  <c r="L30" i="1"/>
  <c r="J31" i="1"/>
  <c r="J30" i="1"/>
  <c r="H31" i="1"/>
  <c r="H30" i="1"/>
  <c r="E32" i="1"/>
  <c r="C32" i="1"/>
  <c r="F25" i="1"/>
  <c r="D25" i="1"/>
  <c r="F23" i="1"/>
  <c r="S16" i="1"/>
  <c r="AA14" i="1"/>
  <c r="W14" i="1"/>
  <c r="S15" i="1"/>
  <c r="S18" i="1" s="1"/>
  <c r="S14" i="1"/>
  <c r="P14" i="1"/>
  <c r="N15" i="1"/>
  <c r="N16" i="1"/>
  <c r="N14" i="1"/>
  <c r="L15" i="1"/>
  <c r="L16" i="1"/>
  <c r="L14" i="1"/>
  <c r="J15" i="1"/>
  <c r="P15" i="1"/>
  <c r="J16" i="1"/>
  <c r="J14" i="1"/>
  <c r="E16" i="1"/>
  <c r="E14" i="1"/>
  <c r="C16" i="1"/>
  <c r="G17" i="1"/>
  <c r="E17" i="1"/>
  <c r="C17" i="1"/>
  <c r="L45" i="1" l="1"/>
  <c r="O47" i="1"/>
  <c r="S44" i="1" s="1"/>
  <c r="W44" i="1" s="1"/>
  <c r="C46" i="1"/>
  <c r="L38" i="1"/>
  <c r="C39" i="1"/>
  <c r="P16" i="1"/>
  <c r="O38" i="1" l="1"/>
  <c r="O37" i="1"/>
  <c r="O40" i="1" s="1"/>
  <c r="W37" i="1" s="1"/>
</calcChain>
</file>

<file path=xl/sharedStrings.xml><?xml version="1.0" encoding="utf-8"?>
<sst xmlns="http://schemas.openxmlformats.org/spreadsheetml/2006/main" count="80" uniqueCount="28">
  <si>
    <t xml:space="preserve">Matriz (A) de comprobacion por pares: CRITERIOS  </t>
  </si>
  <si>
    <t>Coste</t>
  </si>
  <si>
    <t>Impacto amb.</t>
  </si>
  <si>
    <t>Tiempo ejec.</t>
  </si>
  <si>
    <t>Suma</t>
  </si>
  <si>
    <t>Matriz (W) normalizada:</t>
  </si>
  <si>
    <t>Vector Prioridad</t>
  </si>
  <si>
    <t xml:space="preserve">Multiplicacion de </t>
  </si>
  <si>
    <t xml:space="preserve">n </t>
  </si>
  <si>
    <t>matrices</t>
  </si>
  <si>
    <t>(opciones)</t>
  </si>
  <si>
    <t xml:space="preserve">IC </t>
  </si>
  <si>
    <t>IA</t>
  </si>
  <si>
    <t xml:space="preserve">RC </t>
  </si>
  <si>
    <t>Deteccion de inconsistencias:</t>
  </si>
  <si>
    <t>Enseñanza</t>
  </si>
  <si>
    <t>Investigacion</t>
  </si>
  <si>
    <t>Servicios</t>
  </si>
  <si>
    <t>Criterio enseñanza:</t>
  </si>
  <si>
    <t xml:space="preserve">Matriz normalizada: </t>
  </si>
  <si>
    <r>
      <rPr>
        <b/>
        <sz val="12"/>
        <color theme="1"/>
        <rFont val="Calibri"/>
        <family val="2"/>
        <scheme val="minor"/>
      </rPr>
      <t>Total N_Max (</t>
    </r>
    <r>
      <rPr>
        <b/>
        <sz val="12"/>
        <color theme="1"/>
        <rFont val="Calibri"/>
        <family val="2"/>
      </rPr>
      <t>λ aprox) =</t>
    </r>
  </si>
  <si>
    <t>Criterio investigacion:</t>
  </si>
  <si>
    <t>Profesor 1</t>
  </si>
  <si>
    <t>Profesor 2</t>
  </si>
  <si>
    <t>Matriz de alternativas vs criterios:</t>
  </si>
  <si>
    <t>TOTAL</t>
  </si>
  <si>
    <t>Servicio</t>
  </si>
  <si>
    <t>Criterio servicio: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</si>
</sst>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5" borderId="7" xfId="0" applyFill="1" applyBorder="1"/>
    <xf numFmtId="0" fontId="0" fillId="5" borderId="9" xfId="0" applyFill="1" applyBorder="1"/>
    <xf numFmtId="0" fontId="0" fillId="6" borderId="2" xfId="0" applyFill="1" applyBorder="1"/>
    <xf numFmtId="0" fontId="0" fillId="6" borderId="3" xfId="0" applyFill="1" applyBorder="1"/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164" fontId="4" fillId="7" borderId="5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0" borderId="0" xfId="0" applyFont="1" applyBorder="1" applyAlignment="1"/>
    <xf numFmtId="0" fontId="3" fillId="6" borderId="6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2" fontId="6" fillId="6" borderId="2" xfId="0" applyNumberFormat="1" applyFont="1" applyFill="1" applyBorder="1" applyAlignment="1">
      <alignment horizontal="center"/>
    </xf>
    <xf numFmtId="2" fontId="6" fillId="6" borderId="3" xfId="0" applyNumberFormat="1" applyFont="1" applyFill="1" applyBorder="1" applyAlignment="1">
      <alignment horizontal="center"/>
    </xf>
    <xf numFmtId="164" fontId="4" fillId="8" borderId="4" xfId="0" applyNumberFormat="1" applyFont="1" applyFill="1" applyBorder="1" applyAlignment="1">
      <alignment horizontal="center"/>
    </xf>
    <xf numFmtId="164" fontId="4" fillId="8" borderId="5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2" fontId="4" fillId="3" borderId="4" xfId="0" applyNumberFormat="1" applyFon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0" fontId="2" fillId="4" borderId="2" xfId="0" applyFont="1" applyFill="1" applyBorder="1" applyAlignment="1"/>
    <xf numFmtId="0" fontId="0" fillId="4" borderId="6" xfId="0" applyFill="1" applyBorder="1" applyAlignment="1"/>
    <xf numFmtId="0" fontId="0" fillId="4" borderId="3" xfId="0" applyFill="1" applyBorder="1" applyAlignment="1"/>
    <xf numFmtId="2" fontId="4" fillId="2" borderId="2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2" fillId="5" borderId="7" xfId="0" applyFont="1" applyFill="1" applyBorder="1" applyAlignment="1"/>
    <xf numFmtId="0" fontId="2" fillId="5" borderId="8" xfId="0" applyFont="1" applyFill="1" applyBorder="1" applyAlignment="1"/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2" xfId="0" applyFont="1" applyFill="1" applyBorder="1" applyAlignment="1"/>
    <xf numFmtId="0" fontId="2" fillId="5" borderId="6" xfId="0" applyFont="1" applyFill="1" applyBorder="1" applyAlignment="1"/>
    <xf numFmtId="0" fontId="2" fillId="5" borderId="3" xfId="0" applyFont="1" applyFill="1" applyBorder="1" applyAlignment="1"/>
    <xf numFmtId="0" fontId="2" fillId="5" borderId="4" xfId="0" applyFont="1" applyFill="1" applyBorder="1" applyAlignment="1"/>
    <xf numFmtId="0" fontId="2" fillId="5" borderId="5" xfId="0" applyFont="1" applyFill="1" applyBorder="1" applyAlignment="1"/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2" fillId="2" borderId="2" xfId="0" applyFont="1" applyFill="1" applyBorder="1" applyAlignment="1"/>
    <xf numFmtId="0" fontId="2" fillId="2" borderId="6" xfId="0" applyFont="1" applyFill="1" applyBorder="1" applyAlignment="1"/>
    <xf numFmtId="0" fontId="2" fillId="2" borderId="3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1" xfId="0" applyFont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273844</xdr:colOff>
      <xdr:row>1</xdr:row>
      <xdr:rowOff>152400</xdr:rowOff>
    </xdr:to>
    <xdr:sp macro="" textlink="">
      <xdr:nvSpPr>
        <xdr:cNvPr id="2" name="CuadroTexto 1"/>
        <xdr:cNvSpPr txBox="1"/>
      </xdr:nvSpPr>
      <xdr:spPr>
        <a:xfrm>
          <a:off x="0" y="0"/>
          <a:ext cx="210264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 b="1"/>
            <a:t>Desicion Multicriterio</a:t>
          </a:r>
        </a:p>
      </xdr:txBody>
    </xdr:sp>
    <xdr:clientData/>
  </xdr:twoCellAnchor>
  <xdr:twoCellAnchor>
    <xdr:from>
      <xdr:col>0</xdr:col>
      <xdr:colOff>0</xdr:colOff>
      <xdr:row>2</xdr:row>
      <xdr:rowOff>57150</xdr:rowOff>
    </xdr:from>
    <xdr:to>
      <xdr:col>8</xdr:col>
      <xdr:colOff>466725</xdr:colOff>
      <xdr:row>9</xdr:row>
      <xdr:rowOff>171450</xdr:rowOff>
    </xdr:to>
    <xdr:sp macro="" textlink="">
      <xdr:nvSpPr>
        <xdr:cNvPr id="3" name="CuadroTexto 2"/>
        <xdr:cNvSpPr txBox="1"/>
      </xdr:nvSpPr>
      <xdr:spPr>
        <a:xfrm>
          <a:off x="0" y="438150"/>
          <a:ext cx="5343525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/>
            <a:t>2. Los aumentos anuales de sueldo de cada profesor dependen de su desempeño en tres áreas: enseñanza, investigación y servicios a la universidad. La administración ha propuesto la siguiente matriz de comparaciones por pares para esos objetivos:Enseñanza, Investigación y  Servicios.</a:t>
          </a:r>
        </a:p>
        <a:p>
          <a:r>
            <a:rPr lang="es-AR" sz="1200"/>
            <a:t>La administración ha comparado a dos profesores respecto a estos Objetivos durante el año pasado. Las matrices de comparación por pares son como sigue: para la esperanza, para la invesitgacion</a:t>
          </a:r>
          <a:r>
            <a:rPr lang="es-AR" sz="1200" baseline="0"/>
            <a:t> y para servicios.</a:t>
          </a:r>
          <a:endParaRPr lang="es-AR" sz="1200" b="0"/>
        </a:p>
      </xdr:txBody>
    </xdr:sp>
    <xdr:clientData/>
  </xdr:twoCellAnchor>
  <xdr:twoCellAnchor>
    <xdr:from>
      <xdr:col>11</xdr:col>
      <xdr:colOff>9524</xdr:colOff>
      <xdr:row>51</xdr:row>
      <xdr:rowOff>228599</xdr:rowOff>
    </xdr:from>
    <xdr:to>
      <xdr:col>16</xdr:col>
      <xdr:colOff>57149</xdr:colOff>
      <xdr:row>54</xdr:row>
      <xdr:rowOff>0</xdr:rowOff>
    </xdr:to>
    <xdr:sp macro="" textlink="">
      <xdr:nvSpPr>
        <xdr:cNvPr id="4" name="CuadroTexto 3"/>
        <xdr:cNvSpPr txBox="1"/>
      </xdr:nvSpPr>
      <xdr:spPr>
        <a:xfrm>
          <a:off x="6715124" y="11372849"/>
          <a:ext cx="3095625" cy="5143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 baseline="0"/>
            <a:t>El profesor 2 deberia recibir un aumento, y hay consistencia</a:t>
          </a:r>
          <a:endParaRPr lang="es-AR" sz="12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B55"/>
  <sheetViews>
    <sheetView tabSelected="1" topLeftCell="A40" workbookViewId="0">
      <selection activeCell="I50" sqref="I50"/>
    </sheetView>
  </sheetViews>
  <sheetFormatPr baseColWidth="10" defaultColWidth="9.140625" defaultRowHeight="15" x14ac:dyDescent="0.25"/>
  <sheetData>
    <row r="11" spans="1:28" ht="15.75" thickBot="1" x14ac:dyDescent="0.3"/>
    <row r="12" spans="1:28" ht="16.5" thickBot="1" x14ac:dyDescent="0.3">
      <c r="A12" s="60" t="s">
        <v>0</v>
      </c>
      <c r="B12" s="60"/>
      <c r="C12" s="60"/>
      <c r="D12" s="60"/>
      <c r="E12" s="60"/>
      <c r="F12" s="61"/>
      <c r="S12" s="40" t="s">
        <v>7</v>
      </c>
      <c r="T12" s="41"/>
      <c r="U12" s="42" t="s">
        <v>8</v>
      </c>
      <c r="V12" s="43"/>
    </row>
    <row r="13" spans="1:28" ht="19.5" thickBot="1" x14ac:dyDescent="0.35">
      <c r="A13" s="1"/>
      <c r="B13" s="2"/>
      <c r="C13" s="51" t="s">
        <v>15</v>
      </c>
      <c r="D13" s="52"/>
      <c r="E13" s="51" t="s">
        <v>16</v>
      </c>
      <c r="F13" s="52"/>
      <c r="G13" s="51" t="s">
        <v>17</v>
      </c>
      <c r="H13" s="52"/>
      <c r="J13" s="55" t="s">
        <v>5</v>
      </c>
      <c r="K13" s="56"/>
      <c r="L13" s="56"/>
      <c r="M13" s="56"/>
      <c r="N13" s="56"/>
      <c r="O13" s="57"/>
      <c r="P13" s="58" t="s">
        <v>6</v>
      </c>
      <c r="Q13" s="59"/>
      <c r="S13" s="47" t="s">
        <v>9</v>
      </c>
      <c r="T13" s="48"/>
      <c r="U13" s="49" t="s">
        <v>10</v>
      </c>
      <c r="V13" s="50"/>
      <c r="W13" s="36" t="s">
        <v>11</v>
      </c>
      <c r="X13" s="37"/>
      <c r="Y13" s="36" t="s">
        <v>12</v>
      </c>
      <c r="Z13" s="37"/>
      <c r="AA13" s="36" t="s">
        <v>13</v>
      </c>
      <c r="AB13" s="37"/>
    </row>
    <row r="14" spans="1:28" ht="19.5" thickBot="1" x14ac:dyDescent="0.35">
      <c r="A14" s="51" t="s">
        <v>15</v>
      </c>
      <c r="B14" s="52"/>
      <c r="C14" s="25">
        <v>1</v>
      </c>
      <c r="D14" s="26"/>
      <c r="E14" s="25">
        <f>1/3</f>
        <v>0.33333333333333331</v>
      </c>
      <c r="F14" s="26"/>
      <c r="G14" s="25">
        <v>5</v>
      </c>
      <c r="H14" s="26"/>
      <c r="J14" s="32">
        <f>C14/$C$17</f>
        <v>0.23809523809523808</v>
      </c>
      <c r="K14" s="33"/>
      <c r="L14" s="32">
        <f>E14/$E$17</f>
        <v>0.22580645161290325</v>
      </c>
      <c r="M14" s="33"/>
      <c r="N14" s="32">
        <f>G14/$G$17</f>
        <v>0.38461538461538464</v>
      </c>
      <c r="O14" s="33"/>
      <c r="P14" s="9">
        <f>AVERAGE(J14:O14)</f>
        <v>0.28283902477450867</v>
      </c>
      <c r="Q14" s="10"/>
      <c r="S14" s="23">
        <f>$P$14*C14+$P$15*E14+$P$16*G14</f>
        <v>0.86616251132380162</v>
      </c>
      <c r="T14" s="24"/>
      <c r="U14" s="30">
        <v>3</v>
      </c>
      <c r="V14" s="31"/>
      <c r="W14" s="23">
        <f>(S18-U14)/(U14-1)</f>
        <v>4.836290181912295E-2</v>
      </c>
      <c r="X14" s="24"/>
      <c r="Y14" s="30">
        <v>0.57999999999999996</v>
      </c>
      <c r="Z14" s="31"/>
      <c r="AA14" s="23">
        <f>W14/Y14</f>
        <v>8.3384313481246475E-2</v>
      </c>
      <c r="AB14" s="24"/>
    </row>
    <row r="15" spans="1:28" ht="19.5" thickBot="1" x14ac:dyDescent="0.35">
      <c r="A15" s="51" t="s">
        <v>16</v>
      </c>
      <c r="B15" s="52"/>
      <c r="C15" s="25">
        <v>3</v>
      </c>
      <c r="D15" s="26"/>
      <c r="E15" s="25">
        <v>1</v>
      </c>
      <c r="F15" s="26"/>
      <c r="G15" s="25">
        <v>7</v>
      </c>
      <c r="H15" s="26"/>
      <c r="J15" s="32">
        <f>C15/$C$17</f>
        <v>0.7142857142857143</v>
      </c>
      <c r="K15" s="33"/>
      <c r="L15" s="32">
        <f t="shared" ref="L15:L16" si="0">E15/$E$17</f>
        <v>0.67741935483870974</v>
      </c>
      <c r="M15" s="33"/>
      <c r="N15" s="32">
        <f t="shared" ref="N15:N16" si="1">G15/$G$17</f>
        <v>0.53846153846153844</v>
      </c>
      <c r="O15" s="33"/>
      <c r="P15" s="9">
        <f>AVERAGE(J15:O15)</f>
        <v>0.64338886919532079</v>
      </c>
      <c r="Q15" s="10"/>
      <c r="S15" s="23">
        <f t="shared" ref="S15" si="2">$P$14*C15+$P$15*E15+$P$16*G15</f>
        <v>2.0083106857300406</v>
      </c>
      <c r="T15" s="24"/>
    </row>
    <row r="16" spans="1:28" ht="19.5" thickBot="1" x14ac:dyDescent="0.35">
      <c r="A16" s="51" t="s">
        <v>17</v>
      </c>
      <c r="B16" s="52"/>
      <c r="C16" s="25">
        <f>1/5</f>
        <v>0.2</v>
      </c>
      <c r="D16" s="26"/>
      <c r="E16" s="25">
        <f>1/7</f>
        <v>0.14285714285714285</v>
      </c>
      <c r="F16" s="26"/>
      <c r="G16" s="25">
        <v>1</v>
      </c>
      <c r="H16" s="26"/>
      <c r="J16" s="32">
        <f t="shared" ref="J16" si="3">C16/$C$17</f>
        <v>4.7619047619047616E-2</v>
      </c>
      <c r="K16" s="33"/>
      <c r="L16" s="32">
        <f t="shared" si="0"/>
        <v>9.6774193548387094E-2</v>
      </c>
      <c r="M16" s="33"/>
      <c r="N16" s="32">
        <f t="shared" si="1"/>
        <v>7.6923076923076927E-2</v>
      </c>
      <c r="O16" s="33"/>
      <c r="P16" s="9">
        <f>AVERAGE(J16:O16)</f>
        <v>7.3772106030170551E-2</v>
      </c>
      <c r="Q16" s="10"/>
      <c r="S16" s="23">
        <f>$P$14*C16+$P$15*E16+$P$16*G16</f>
        <v>0.22225260658440382</v>
      </c>
      <c r="T16" s="24"/>
    </row>
    <row r="17" spans="1:24" ht="19.5" thickBot="1" x14ac:dyDescent="0.35">
      <c r="A17" s="13" t="s">
        <v>4</v>
      </c>
      <c r="B17" s="14"/>
      <c r="C17" s="53">
        <f>SUM(C14:D16)</f>
        <v>4.2</v>
      </c>
      <c r="D17" s="54"/>
      <c r="E17" s="53">
        <f>SUM(E14:F16)</f>
        <v>1.4761904761904761</v>
      </c>
      <c r="F17" s="54"/>
      <c r="G17" s="53">
        <f>SUM(G14:H16)</f>
        <v>13</v>
      </c>
      <c r="H17" s="54"/>
    </row>
    <row r="18" spans="1:24" ht="16.5" thickBot="1" x14ac:dyDescent="0.3">
      <c r="S18" s="23">
        <f>SUM(S14:T16)</f>
        <v>3.0967258036382459</v>
      </c>
      <c r="T18" s="24"/>
    </row>
    <row r="19" spans="1:24" ht="15.75" x14ac:dyDescent="0.25">
      <c r="A19" s="38" t="s">
        <v>14</v>
      </c>
      <c r="B19" s="38"/>
      <c r="C19" s="38"/>
      <c r="D19" s="38"/>
    </row>
    <row r="21" spans="1:24" ht="15.75" thickBot="1" x14ac:dyDescent="0.3"/>
    <row r="22" spans="1:24" ht="19.5" thickBot="1" x14ac:dyDescent="0.35">
      <c r="B22" s="1"/>
      <c r="C22" s="2"/>
      <c r="D22" s="51" t="s">
        <v>1</v>
      </c>
      <c r="E22" s="52"/>
      <c r="F22" s="51" t="s">
        <v>2</v>
      </c>
      <c r="G22" s="52"/>
      <c r="H22" s="51" t="s">
        <v>3</v>
      </c>
      <c r="I22" s="52"/>
    </row>
    <row r="23" spans="1:24" ht="19.5" thickBot="1" x14ac:dyDescent="0.35">
      <c r="B23" s="51" t="s">
        <v>1</v>
      </c>
      <c r="C23" s="52"/>
      <c r="D23" s="25">
        <v>1</v>
      </c>
      <c r="E23" s="26"/>
      <c r="F23" s="25">
        <f>1/3</f>
        <v>0.33333333333333331</v>
      </c>
      <c r="G23" s="26"/>
      <c r="H23" s="25">
        <v>5</v>
      </c>
      <c r="I23" s="26"/>
    </row>
    <row r="24" spans="1:24" ht="19.5" thickBot="1" x14ac:dyDescent="0.35">
      <c r="B24" s="51" t="s">
        <v>2</v>
      </c>
      <c r="C24" s="52"/>
      <c r="D24" s="25">
        <v>3</v>
      </c>
      <c r="E24" s="26"/>
      <c r="F24" s="25">
        <v>1</v>
      </c>
      <c r="G24" s="26"/>
      <c r="H24" s="25">
        <v>7</v>
      </c>
      <c r="I24" s="26"/>
    </row>
    <row r="25" spans="1:24" ht="19.5" thickBot="1" x14ac:dyDescent="0.35">
      <c r="B25" s="51" t="s">
        <v>3</v>
      </c>
      <c r="C25" s="52"/>
      <c r="D25" s="25">
        <f>1/5</f>
        <v>0.2</v>
      </c>
      <c r="E25" s="26"/>
      <c r="F25" s="25">
        <f>1/7</f>
        <v>0.14285714285714285</v>
      </c>
      <c r="G25" s="26"/>
      <c r="H25" s="25">
        <v>1</v>
      </c>
      <c r="I25" s="26"/>
    </row>
    <row r="27" spans="1:24" ht="15.75" thickBot="1" x14ac:dyDescent="0.3"/>
    <row r="28" spans="1:24" ht="16.5" thickBot="1" x14ac:dyDescent="0.3">
      <c r="A28" s="38" t="s">
        <v>18</v>
      </c>
      <c r="B28" s="38"/>
      <c r="C28" s="39"/>
      <c r="O28" s="40" t="s">
        <v>7</v>
      </c>
      <c r="P28" s="41"/>
      <c r="Q28" s="42" t="s">
        <v>8</v>
      </c>
      <c r="R28" s="43"/>
    </row>
    <row r="29" spans="1:24" ht="19.5" thickBot="1" x14ac:dyDescent="0.35">
      <c r="A29" s="3"/>
      <c r="B29" s="4"/>
      <c r="C29" s="34" t="s">
        <v>22</v>
      </c>
      <c r="D29" s="35"/>
      <c r="E29" s="34" t="s">
        <v>23</v>
      </c>
      <c r="F29" s="35"/>
      <c r="H29" s="44" t="s">
        <v>19</v>
      </c>
      <c r="I29" s="45"/>
      <c r="J29" s="45"/>
      <c r="K29" s="46"/>
      <c r="L29" s="36" t="s">
        <v>6</v>
      </c>
      <c r="M29" s="37"/>
      <c r="O29" s="47" t="s">
        <v>9</v>
      </c>
      <c r="P29" s="48"/>
      <c r="Q29" s="49" t="s">
        <v>10</v>
      </c>
      <c r="R29" s="50"/>
      <c r="S29" s="36" t="s">
        <v>11</v>
      </c>
      <c r="T29" s="37"/>
      <c r="U29" s="36" t="s">
        <v>12</v>
      </c>
      <c r="V29" s="37"/>
      <c r="W29" s="36" t="s">
        <v>13</v>
      </c>
      <c r="X29" s="37"/>
    </row>
    <row r="30" spans="1:24" ht="19.5" thickBot="1" x14ac:dyDescent="0.35">
      <c r="A30" s="34" t="s">
        <v>22</v>
      </c>
      <c r="B30" s="35"/>
      <c r="C30" s="25">
        <v>1</v>
      </c>
      <c r="D30" s="26"/>
      <c r="E30" s="25">
        <v>4</v>
      </c>
      <c r="F30" s="26"/>
      <c r="H30" s="32">
        <f>C30/$C$32</f>
        <v>0.8</v>
      </c>
      <c r="I30" s="33"/>
      <c r="J30" s="32">
        <f>E30/$E$32</f>
        <v>0.8</v>
      </c>
      <c r="K30" s="33"/>
      <c r="L30" s="32">
        <f>AVERAGE(H30:K30)</f>
        <v>0.8</v>
      </c>
      <c r="M30" s="33"/>
      <c r="O30" s="23">
        <f>$L$30*C30+$L$31*E30</f>
        <v>1.6</v>
      </c>
      <c r="P30" s="24"/>
      <c r="Q30" s="30">
        <v>2</v>
      </c>
      <c r="R30" s="31"/>
      <c r="S30" s="32">
        <f>(O33-Q30)/(Q30-1)</f>
        <v>0</v>
      </c>
      <c r="T30" s="33"/>
      <c r="U30" s="30">
        <v>0</v>
      </c>
      <c r="V30" s="31"/>
      <c r="W30" s="32" t="e">
        <f>S30/U30</f>
        <v>#DIV/0!</v>
      </c>
      <c r="X30" s="33"/>
    </row>
    <row r="31" spans="1:24" ht="19.5" thickBot="1" x14ac:dyDescent="0.35">
      <c r="A31" s="34" t="s">
        <v>23</v>
      </c>
      <c r="B31" s="35"/>
      <c r="C31" s="25">
        <f>1/4</f>
        <v>0.25</v>
      </c>
      <c r="D31" s="26"/>
      <c r="E31" s="25">
        <v>1</v>
      </c>
      <c r="F31" s="26"/>
      <c r="H31" s="32">
        <f>C31/$C$32</f>
        <v>0.2</v>
      </c>
      <c r="I31" s="33"/>
      <c r="J31" s="32">
        <f>E31/$E$32</f>
        <v>0.2</v>
      </c>
      <c r="K31" s="33"/>
      <c r="L31" s="32">
        <f>AVERAGE(H31:K31)</f>
        <v>0.2</v>
      </c>
      <c r="M31" s="33"/>
      <c r="O31" s="23">
        <f>$L$30*C31+$L$31*E31</f>
        <v>0.4</v>
      </c>
      <c r="P31" s="24"/>
    </row>
    <row r="32" spans="1:24" ht="19.5" thickBot="1" x14ac:dyDescent="0.35">
      <c r="A32" s="13" t="s">
        <v>4</v>
      </c>
      <c r="B32" s="14"/>
      <c r="C32" s="25">
        <f>SUM(C30:D31)</f>
        <v>1.25</v>
      </c>
      <c r="D32" s="26"/>
      <c r="E32" s="25">
        <f>SUM(E30:F31)</f>
        <v>5</v>
      </c>
      <c r="F32" s="26"/>
    </row>
    <row r="33" spans="1:24" ht="16.5" thickBot="1" x14ac:dyDescent="0.3">
      <c r="L33" s="27" t="s">
        <v>20</v>
      </c>
      <c r="M33" s="28"/>
      <c r="N33" s="29"/>
      <c r="O33" s="23">
        <f>SUM(O30:P31)</f>
        <v>2</v>
      </c>
      <c r="P33" s="24"/>
    </row>
    <row r="34" spans="1:24" ht="15.75" thickBot="1" x14ac:dyDescent="0.3"/>
    <row r="35" spans="1:24" ht="16.5" thickBot="1" x14ac:dyDescent="0.3">
      <c r="A35" s="38" t="s">
        <v>21</v>
      </c>
      <c r="B35" s="38"/>
      <c r="C35" s="39"/>
      <c r="O35" s="40" t="s">
        <v>7</v>
      </c>
      <c r="P35" s="41"/>
      <c r="Q35" s="42" t="s">
        <v>8</v>
      </c>
      <c r="R35" s="43"/>
    </row>
    <row r="36" spans="1:24" ht="19.5" thickBot="1" x14ac:dyDescent="0.35">
      <c r="A36" s="3"/>
      <c r="B36" s="4"/>
      <c r="C36" s="34" t="s">
        <v>22</v>
      </c>
      <c r="D36" s="35"/>
      <c r="E36" s="34" t="s">
        <v>23</v>
      </c>
      <c r="F36" s="35"/>
      <c r="H36" s="44" t="s">
        <v>19</v>
      </c>
      <c r="I36" s="45"/>
      <c r="J36" s="45"/>
      <c r="K36" s="46"/>
      <c r="L36" s="36" t="s">
        <v>6</v>
      </c>
      <c r="M36" s="37"/>
      <c r="O36" s="47" t="s">
        <v>9</v>
      </c>
      <c r="P36" s="48"/>
      <c r="Q36" s="49" t="s">
        <v>10</v>
      </c>
      <c r="R36" s="50"/>
      <c r="S36" s="36" t="s">
        <v>11</v>
      </c>
      <c r="T36" s="37"/>
      <c r="U36" s="36" t="s">
        <v>12</v>
      </c>
      <c r="V36" s="37"/>
      <c r="W36" s="36" t="s">
        <v>13</v>
      </c>
      <c r="X36" s="37"/>
    </row>
    <row r="37" spans="1:24" ht="19.5" thickBot="1" x14ac:dyDescent="0.35">
      <c r="A37" s="34" t="s">
        <v>22</v>
      </c>
      <c r="B37" s="35"/>
      <c r="C37" s="25">
        <v>1</v>
      </c>
      <c r="D37" s="26"/>
      <c r="E37" s="25">
        <v>0.33333333333333331</v>
      </c>
      <c r="F37" s="26"/>
      <c r="H37" s="32">
        <f>C37/$C$39</f>
        <v>0.25</v>
      </c>
      <c r="I37" s="33"/>
      <c r="J37" s="32">
        <f>E37/$E$39</f>
        <v>0.25</v>
      </c>
      <c r="K37" s="33"/>
      <c r="L37" s="32">
        <f>AVERAGE(H37:K37)</f>
        <v>0.25</v>
      </c>
      <c r="M37" s="33"/>
      <c r="O37" s="23">
        <f>$L$37*C37+$L$38*E37</f>
        <v>0.5</v>
      </c>
      <c r="P37" s="24"/>
      <c r="Q37" s="30">
        <v>2</v>
      </c>
      <c r="R37" s="31"/>
      <c r="S37" s="32">
        <f>(O40-Q37)/(Q37-1)</f>
        <v>0</v>
      </c>
      <c r="T37" s="33"/>
      <c r="U37" s="30">
        <v>0</v>
      </c>
      <c r="V37" s="31"/>
      <c r="W37" s="32" t="e">
        <f>S37/U37</f>
        <v>#DIV/0!</v>
      </c>
      <c r="X37" s="33"/>
    </row>
    <row r="38" spans="1:24" ht="19.5" thickBot="1" x14ac:dyDescent="0.35">
      <c r="A38" s="34" t="s">
        <v>23</v>
      </c>
      <c r="B38" s="35"/>
      <c r="C38" s="25">
        <v>3</v>
      </c>
      <c r="D38" s="26"/>
      <c r="E38" s="25">
        <v>1</v>
      </c>
      <c r="F38" s="26"/>
      <c r="H38" s="32">
        <f>C38/$C$39</f>
        <v>0.75</v>
      </c>
      <c r="I38" s="33"/>
      <c r="J38" s="32">
        <f>E38/$E$39</f>
        <v>0.75</v>
      </c>
      <c r="K38" s="33"/>
      <c r="L38" s="32">
        <f>AVERAGE(H38:K38)</f>
        <v>0.75</v>
      </c>
      <c r="M38" s="33"/>
      <c r="O38" s="23">
        <f>$L$37*C38+$L$38*E38</f>
        <v>1.5</v>
      </c>
      <c r="P38" s="24"/>
    </row>
    <row r="39" spans="1:24" ht="19.5" thickBot="1" x14ac:dyDescent="0.35">
      <c r="A39" s="13" t="s">
        <v>4</v>
      </c>
      <c r="B39" s="14"/>
      <c r="C39" s="25">
        <f>SUM(C37:D38)</f>
        <v>4</v>
      </c>
      <c r="D39" s="26"/>
      <c r="E39" s="25">
        <f>SUM(E37:F38)</f>
        <v>1.3333333333333333</v>
      </c>
      <c r="F39" s="26"/>
    </row>
    <row r="40" spans="1:24" ht="16.5" thickBot="1" x14ac:dyDescent="0.3">
      <c r="L40" s="27" t="s">
        <v>20</v>
      </c>
      <c r="M40" s="28"/>
      <c r="N40" s="29"/>
      <c r="O40" s="23">
        <f>SUM(O37:P38)</f>
        <v>2</v>
      </c>
      <c r="P40" s="24"/>
    </row>
    <row r="41" spans="1:24" ht="15.75" thickBot="1" x14ac:dyDescent="0.3"/>
    <row r="42" spans="1:24" ht="16.5" thickBot="1" x14ac:dyDescent="0.3">
      <c r="A42" s="38" t="s">
        <v>27</v>
      </c>
      <c r="B42" s="38"/>
      <c r="C42" s="39"/>
      <c r="O42" s="40" t="s">
        <v>7</v>
      </c>
      <c r="P42" s="41"/>
      <c r="Q42" s="42" t="s">
        <v>8</v>
      </c>
      <c r="R42" s="43"/>
    </row>
    <row r="43" spans="1:24" ht="19.5" thickBot="1" x14ac:dyDescent="0.35">
      <c r="A43" s="3"/>
      <c r="B43" s="4"/>
      <c r="C43" s="34" t="s">
        <v>22</v>
      </c>
      <c r="D43" s="35"/>
      <c r="E43" s="34" t="s">
        <v>23</v>
      </c>
      <c r="F43" s="35"/>
      <c r="H43" s="44" t="s">
        <v>19</v>
      </c>
      <c r="I43" s="45"/>
      <c r="J43" s="45"/>
      <c r="K43" s="46"/>
      <c r="L43" s="36" t="s">
        <v>6</v>
      </c>
      <c r="M43" s="37"/>
      <c r="O43" s="47" t="s">
        <v>9</v>
      </c>
      <c r="P43" s="48"/>
      <c r="Q43" s="49" t="s">
        <v>10</v>
      </c>
      <c r="R43" s="50"/>
      <c r="S43" s="36" t="s">
        <v>11</v>
      </c>
      <c r="T43" s="37"/>
      <c r="U43" s="36" t="s">
        <v>12</v>
      </c>
      <c r="V43" s="37"/>
      <c r="W43" s="36" t="s">
        <v>13</v>
      </c>
      <c r="X43" s="37"/>
    </row>
    <row r="44" spans="1:24" ht="19.5" thickBot="1" x14ac:dyDescent="0.35">
      <c r="A44" s="34" t="s">
        <v>22</v>
      </c>
      <c r="B44" s="35"/>
      <c r="C44" s="25">
        <v>1</v>
      </c>
      <c r="D44" s="26"/>
      <c r="E44" s="25">
        <v>6</v>
      </c>
      <c r="F44" s="26"/>
      <c r="H44" s="32">
        <f>C44/$C$46</f>
        <v>0.8571428571428571</v>
      </c>
      <c r="I44" s="33"/>
      <c r="J44" s="32">
        <f>E44/$E$46</f>
        <v>0.8571428571428571</v>
      </c>
      <c r="K44" s="33"/>
      <c r="L44" s="32">
        <f>AVERAGE(H44:K44)</f>
        <v>0.8571428571428571</v>
      </c>
      <c r="M44" s="33"/>
      <c r="O44" s="23">
        <f>$L$44*C44+$L$45*E44</f>
        <v>1.7142857142857142</v>
      </c>
      <c r="P44" s="24"/>
      <c r="Q44" s="30">
        <v>2</v>
      </c>
      <c r="R44" s="31"/>
      <c r="S44" s="32">
        <f>(O47-Q44)/(Q44-1)</f>
        <v>0</v>
      </c>
      <c r="T44" s="33"/>
      <c r="U44" s="30">
        <v>0</v>
      </c>
      <c r="V44" s="31"/>
      <c r="W44" s="32" t="e">
        <f>S44/U44</f>
        <v>#DIV/0!</v>
      </c>
      <c r="X44" s="33"/>
    </row>
    <row r="45" spans="1:24" ht="19.5" thickBot="1" x14ac:dyDescent="0.35">
      <c r="A45" s="34" t="s">
        <v>23</v>
      </c>
      <c r="B45" s="35"/>
      <c r="C45" s="25">
        <f>1/6</f>
        <v>0.16666666666666666</v>
      </c>
      <c r="D45" s="26"/>
      <c r="E45" s="25">
        <v>1</v>
      </c>
      <c r="F45" s="26"/>
      <c r="H45" s="32">
        <f>C45/$C$46</f>
        <v>0.14285714285714285</v>
      </c>
      <c r="I45" s="33"/>
      <c r="J45" s="32">
        <f>E45/$E$46</f>
        <v>0.14285714285714285</v>
      </c>
      <c r="K45" s="33"/>
      <c r="L45" s="32">
        <f>AVERAGE(H45:K45)</f>
        <v>0.14285714285714285</v>
      </c>
      <c r="M45" s="33"/>
      <c r="O45" s="23">
        <f>$L$44*C45+$L$45*E45</f>
        <v>0.2857142857142857</v>
      </c>
      <c r="P45" s="24"/>
    </row>
    <row r="46" spans="1:24" ht="19.5" thickBot="1" x14ac:dyDescent="0.35">
      <c r="A46" s="13" t="s">
        <v>4</v>
      </c>
      <c r="B46" s="14"/>
      <c r="C46" s="25">
        <f>SUM(C44:D45)</f>
        <v>1.1666666666666667</v>
      </c>
      <c r="D46" s="26"/>
      <c r="E46" s="25">
        <f>SUM(E44:F45)</f>
        <v>7</v>
      </c>
      <c r="F46" s="26"/>
    </row>
    <row r="47" spans="1:24" ht="16.5" thickBot="1" x14ac:dyDescent="0.3">
      <c r="L47" s="27" t="s">
        <v>20</v>
      </c>
      <c r="M47" s="28"/>
      <c r="N47" s="29"/>
      <c r="O47" s="23">
        <f>SUM(O44:P45)</f>
        <v>2</v>
      </c>
      <c r="P47" s="24"/>
    </row>
    <row r="51" spans="1:10" ht="16.5" thickBot="1" x14ac:dyDescent="0.3">
      <c r="A51" s="15" t="s">
        <v>24</v>
      </c>
      <c r="B51" s="15"/>
      <c r="C51" s="15"/>
      <c r="D51" s="15"/>
    </row>
    <row r="52" spans="1:10" ht="19.5" thickBot="1" x14ac:dyDescent="0.35">
      <c r="A52" s="5"/>
      <c r="B52" s="6"/>
      <c r="C52" s="16" t="s">
        <v>15</v>
      </c>
      <c r="D52" s="17"/>
      <c r="E52" s="18" t="s">
        <v>16</v>
      </c>
      <c r="F52" s="17"/>
      <c r="G52" s="18" t="s">
        <v>26</v>
      </c>
      <c r="H52" s="17"/>
      <c r="I52" s="19" t="s">
        <v>25</v>
      </c>
      <c r="J52" s="20"/>
    </row>
    <row r="53" spans="1:10" ht="19.5" thickBot="1" x14ac:dyDescent="0.35">
      <c r="A53" s="7" t="s">
        <v>22</v>
      </c>
      <c r="B53" s="8"/>
      <c r="C53" s="9">
        <f>L30</f>
        <v>0.8</v>
      </c>
      <c r="D53" s="10"/>
      <c r="E53" s="9">
        <f>L37</f>
        <v>0.25</v>
      </c>
      <c r="F53" s="10"/>
      <c r="G53" s="9">
        <f>L44</f>
        <v>0.8571428571428571</v>
      </c>
      <c r="H53" s="10"/>
      <c r="I53" s="21">
        <f>C53*$C$55+E53*$E$55+G53*$G$55</f>
        <v>0.45035167085858335</v>
      </c>
      <c r="J53" s="22"/>
    </row>
    <row r="54" spans="1:10" ht="19.5" thickBot="1" x14ac:dyDescent="0.35">
      <c r="A54" s="7" t="s">
        <v>23</v>
      </c>
      <c r="B54" s="8"/>
      <c r="C54" s="9">
        <f>L31</f>
        <v>0.2</v>
      </c>
      <c r="D54" s="10"/>
      <c r="E54" s="9">
        <f>L38</f>
        <v>0.75</v>
      </c>
      <c r="F54" s="10"/>
      <c r="G54" s="9">
        <f>L45</f>
        <v>0.14285714285714285</v>
      </c>
      <c r="H54" s="10"/>
      <c r="I54" s="11">
        <f>C54*$C$55+E54*$E$55+G54*$G$55</f>
        <v>0.5496483291414167</v>
      </c>
      <c r="J54" s="12"/>
    </row>
    <row r="55" spans="1:10" ht="19.5" thickBot="1" x14ac:dyDescent="0.35">
      <c r="A55" s="13" t="s">
        <v>4</v>
      </c>
      <c r="B55" s="14"/>
      <c r="C55" s="9">
        <f>P14</f>
        <v>0.28283902477450867</v>
      </c>
      <c r="D55" s="10"/>
      <c r="E55" s="9">
        <f>P15</f>
        <v>0.64338886919532079</v>
      </c>
      <c r="F55" s="10"/>
      <c r="G55" s="9">
        <f>P16</f>
        <v>7.3772106030170551E-2</v>
      </c>
      <c r="H55" s="10"/>
    </row>
  </sheetData>
  <mergeCells count="189">
    <mergeCell ref="G15:H15"/>
    <mergeCell ref="A16:B16"/>
    <mergeCell ref="C16:D16"/>
    <mergeCell ref="E16:F16"/>
    <mergeCell ref="G16:H16"/>
    <mergeCell ref="A12:F12"/>
    <mergeCell ref="C13:D13"/>
    <mergeCell ref="E13:F13"/>
    <mergeCell ref="G13:H13"/>
    <mergeCell ref="A14:B14"/>
    <mergeCell ref="C14:D14"/>
    <mergeCell ref="E14:F14"/>
    <mergeCell ref="G14:H14"/>
    <mergeCell ref="S12:T12"/>
    <mergeCell ref="U12:V12"/>
    <mergeCell ref="S13:T13"/>
    <mergeCell ref="U13:V13"/>
    <mergeCell ref="W13:X13"/>
    <mergeCell ref="Y13:Z13"/>
    <mergeCell ref="J15:K15"/>
    <mergeCell ref="L15:M15"/>
    <mergeCell ref="N15:O15"/>
    <mergeCell ref="P15:Q15"/>
    <mergeCell ref="J13:O13"/>
    <mergeCell ref="P13:Q13"/>
    <mergeCell ref="J14:K14"/>
    <mergeCell ref="L14:M14"/>
    <mergeCell ref="N14:O14"/>
    <mergeCell ref="P14:Q14"/>
    <mergeCell ref="S15:T15"/>
    <mergeCell ref="S16:T16"/>
    <mergeCell ref="S18:T18"/>
    <mergeCell ref="A19:D19"/>
    <mergeCell ref="D22:E22"/>
    <mergeCell ref="F22:G22"/>
    <mergeCell ref="H22:I22"/>
    <mergeCell ref="AA13:AB13"/>
    <mergeCell ref="S14:T14"/>
    <mergeCell ref="U14:V14"/>
    <mergeCell ref="W14:X14"/>
    <mergeCell ref="Y14:Z14"/>
    <mergeCell ref="AA14:AB14"/>
    <mergeCell ref="J16:K16"/>
    <mergeCell ref="L16:M16"/>
    <mergeCell ref="N16:O16"/>
    <mergeCell ref="P16:Q16"/>
    <mergeCell ref="A17:B17"/>
    <mergeCell ref="C17:D17"/>
    <mergeCell ref="E17:F17"/>
    <mergeCell ref="G17:H17"/>
    <mergeCell ref="A15:B15"/>
    <mergeCell ref="C15:D15"/>
    <mergeCell ref="E15:F15"/>
    <mergeCell ref="B25:C25"/>
    <mergeCell ref="D25:E25"/>
    <mergeCell ref="F25:G25"/>
    <mergeCell ref="H25:I25"/>
    <mergeCell ref="A28:C28"/>
    <mergeCell ref="B23:C23"/>
    <mergeCell ref="D23:E23"/>
    <mergeCell ref="F23:G23"/>
    <mergeCell ref="H23:I23"/>
    <mergeCell ref="B24:C24"/>
    <mergeCell ref="D24:E24"/>
    <mergeCell ref="F24:G24"/>
    <mergeCell ref="H24:I24"/>
    <mergeCell ref="L31:M31"/>
    <mergeCell ref="O28:P28"/>
    <mergeCell ref="Q28:R28"/>
    <mergeCell ref="O29:P29"/>
    <mergeCell ref="Q29:R29"/>
    <mergeCell ref="O31:P31"/>
    <mergeCell ref="A32:B32"/>
    <mergeCell ref="C32:D32"/>
    <mergeCell ref="E32:F32"/>
    <mergeCell ref="H30:I30"/>
    <mergeCell ref="J30:K30"/>
    <mergeCell ref="H31:I31"/>
    <mergeCell ref="J31:K31"/>
    <mergeCell ref="C29:D29"/>
    <mergeCell ref="E29:F29"/>
    <mergeCell ref="A30:B30"/>
    <mergeCell ref="C30:D30"/>
    <mergeCell ref="E30:F30"/>
    <mergeCell ref="A31:B31"/>
    <mergeCell ref="C31:D31"/>
    <mergeCell ref="E31:F31"/>
    <mergeCell ref="S29:T29"/>
    <mergeCell ref="U29:V29"/>
    <mergeCell ref="W29:X29"/>
    <mergeCell ref="O30:P30"/>
    <mergeCell ref="Q30:R30"/>
    <mergeCell ref="S30:T30"/>
    <mergeCell ref="U30:V30"/>
    <mergeCell ref="W30:X30"/>
    <mergeCell ref="H29:K29"/>
    <mergeCell ref="L29:M29"/>
    <mergeCell ref="L30:M30"/>
    <mergeCell ref="L33:N33"/>
    <mergeCell ref="O33:P33"/>
    <mergeCell ref="A35:C35"/>
    <mergeCell ref="O35:P35"/>
    <mergeCell ref="Q35:R35"/>
    <mergeCell ref="C36:D36"/>
    <mergeCell ref="E36:F36"/>
    <mergeCell ref="H36:K36"/>
    <mergeCell ref="L36:M36"/>
    <mergeCell ref="O36:P36"/>
    <mergeCell ref="S37:T37"/>
    <mergeCell ref="U37:V37"/>
    <mergeCell ref="W37:X37"/>
    <mergeCell ref="A38:B38"/>
    <mergeCell ref="C38:D38"/>
    <mergeCell ref="E38:F38"/>
    <mergeCell ref="H38:I38"/>
    <mergeCell ref="J38:K38"/>
    <mergeCell ref="Q36:R36"/>
    <mergeCell ref="S36:T36"/>
    <mergeCell ref="U36:V36"/>
    <mergeCell ref="W36:X36"/>
    <mergeCell ref="A37:B37"/>
    <mergeCell ref="C37:D37"/>
    <mergeCell ref="E37:F37"/>
    <mergeCell ref="H37:I37"/>
    <mergeCell ref="J37:K37"/>
    <mergeCell ref="L37:M37"/>
    <mergeCell ref="L38:M38"/>
    <mergeCell ref="O38:P38"/>
    <mergeCell ref="A39:B39"/>
    <mergeCell ref="C39:D39"/>
    <mergeCell ref="E39:F39"/>
    <mergeCell ref="L40:N40"/>
    <mergeCell ref="O40:P40"/>
    <mergeCell ref="O37:P37"/>
    <mergeCell ref="Q37:R37"/>
    <mergeCell ref="A42:C42"/>
    <mergeCell ref="O42:P42"/>
    <mergeCell ref="Q42:R42"/>
    <mergeCell ref="C43:D43"/>
    <mergeCell ref="E43:F43"/>
    <mergeCell ref="H43:K43"/>
    <mergeCell ref="L43:M43"/>
    <mergeCell ref="O43:P43"/>
    <mergeCell ref="Q43:R43"/>
    <mergeCell ref="W44:X44"/>
    <mergeCell ref="A45:B45"/>
    <mergeCell ref="C45:D45"/>
    <mergeCell ref="E45:F45"/>
    <mergeCell ref="H45:I45"/>
    <mergeCell ref="J45:K45"/>
    <mergeCell ref="L45:M45"/>
    <mergeCell ref="S43:T43"/>
    <mergeCell ref="U43:V43"/>
    <mergeCell ref="W43:X43"/>
    <mergeCell ref="A44:B44"/>
    <mergeCell ref="C44:D44"/>
    <mergeCell ref="E44:F44"/>
    <mergeCell ref="H44:I44"/>
    <mergeCell ref="J44:K44"/>
    <mergeCell ref="L44:M44"/>
    <mergeCell ref="O44:P44"/>
    <mergeCell ref="O45:P45"/>
    <mergeCell ref="A46:B46"/>
    <mergeCell ref="C46:D46"/>
    <mergeCell ref="E46:F46"/>
    <mergeCell ref="L47:N47"/>
    <mergeCell ref="O47:P47"/>
    <mergeCell ref="Q44:R44"/>
    <mergeCell ref="S44:T44"/>
    <mergeCell ref="U44:V44"/>
    <mergeCell ref="A51:D51"/>
    <mergeCell ref="C52:D52"/>
    <mergeCell ref="E52:F52"/>
    <mergeCell ref="G52:H52"/>
    <mergeCell ref="I52:J52"/>
    <mergeCell ref="A53:B53"/>
    <mergeCell ref="C53:D53"/>
    <mergeCell ref="E53:F53"/>
    <mergeCell ref="G53:H53"/>
    <mergeCell ref="I53:J53"/>
    <mergeCell ref="A54:B54"/>
    <mergeCell ref="C54:D54"/>
    <mergeCell ref="E54:F54"/>
    <mergeCell ref="G54:H54"/>
    <mergeCell ref="I54:J54"/>
    <mergeCell ref="A55:B55"/>
    <mergeCell ref="C55:D55"/>
    <mergeCell ref="E55:F55"/>
    <mergeCell ref="G55:H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2020-11-14T21:23:31Z</dcterms:modified>
</cp:coreProperties>
</file>