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" l="1"/>
  <c r="K67" i="1"/>
  <c r="I69" i="1"/>
  <c r="G69" i="1"/>
  <c r="E69" i="1"/>
  <c r="C69" i="1"/>
  <c r="K66" i="1"/>
  <c r="I67" i="1"/>
  <c r="I68" i="1"/>
  <c r="I66" i="1"/>
  <c r="G67" i="1"/>
  <c r="G68" i="1"/>
  <c r="G66" i="1"/>
  <c r="E67" i="1"/>
  <c r="E68" i="1"/>
  <c r="E66" i="1"/>
  <c r="C67" i="1"/>
  <c r="C68" i="1"/>
  <c r="C66" i="1"/>
  <c r="T58" i="1"/>
  <c r="T61" i="1" s="1"/>
  <c r="X57" i="1" s="1"/>
  <c r="AB57" i="1" s="1"/>
  <c r="T59" i="1"/>
  <c r="T57" i="1"/>
  <c r="Q57" i="1"/>
  <c r="O58" i="1"/>
  <c r="O59" i="1"/>
  <c r="O57" i="1"/>
  <c r="M58" i="1"/>
  <c r="M59" i="1"/>
  <c r="M57" i="1"/>
  <c r="K58" i="1"/>
  <c r="Q58" i="1" s="1"/>
  <c r="K59" i="1"/>
  <c r="K57" i="1"/>
  <c r="F59" i="1"/>
  <c r="H59" i="1"/>
  <c r="D59" i="1"/>
  <c r="F58" i="1"/>
  <c r="H58" i="1"/>
  <c r="D58" i="1"/>
  <c r="F57" i="1"/>
  <c r="F60" i="1" s="1"/>
  <c r="H57" i="1"/>
  <c r="D57" i="1"/>
  <c r="D60" i="1" s="1"/>
  <c r="H60" i="1"/>
  <c r="S48" i="1"/>
  <c r="S49" i="1"/>
  <c r="S47" i="1"/>
  <c r="N48" i="1"/>
  <c r="N49" i="1"/>
  <c r="N47" i="1"/>
  <c r="L48" i="1"/>
  <c r="L49" i="1"/>
  <c r="L47" i="1"/>
  <c r="J49" i="1"/>
  <c r="J47" i="1"/>
  <c r="J48" i="1"/>
  <c r="E49" i="1"/>
  <c r="G47" i="1"/>
  <c r="E47" i="1"/>
  <c r="G48" i="1"/>
  <c r="G50" i="1"/>
  <c r="E50" i="1"/>
  <c r="C50" i="1"/>
  <c r="AA11" i="1"/>
  <c r="W29" i="1"/>
  <c r="W38" i="1"/>
  <c r="AA38" i="1"/>
  <c r="C41" i="1"/>
  <c r="J40" i="1" s="1"/>
  <c r="S33" i="1"/>
  <c r="N39" i="1"/>
  <c r="N40" i="1"/>
  <c r="N38" i="1"/>
  <c r="L39" i="1"/>
  <c r="L40" i="1"/>
  <c r="L38" i="1"/>
  <c r="J39" i="1"/>
  <c r="C40" i="1"/>
  <c r="C39" i="1"/>
  <c r="E40" i="1"/>
  <c r="G41" i="1"/>
  <c r="AA29" i="1"/>
  <c r="S30" i="1"/>
  <c r="S31" i="1"/>
  <c r="S29" i="1"/>
  <c r="N30" i="1"/>
  <c r="N31" i="1"/>
  <c r="P31" i="1" s="1"/>
  <c r="N29" i="1"/>
  <c r="L30" i="1"/>
  <c r="L31" i="1"/>
  <c r="L29" i="1"/>
  <c r="J30" i="1"/>
  <c r="J31" i="1"/>
  <c r="J29" i="1"/>
  <c r="G32" i="1"/>
  <c r="G30" i="1"/>
  <c r="E29" i="1"/>
  <c r="G29" i="1"/>
  <c r="C32" i="1"/>
  <c r="P30" i="1"/>
  <c r="H24" i="1"/>
  <c r="D24" i="1"/>
  <c r="D23" i="1"/>
  <c r="J22" i="1"/>
  <c r="H22" i="1"/>
  <c r="D22" i="1"/>
  <c r="AE11" i="1"/>
  <c r="W16" i="1"/>
  <c r="W12" i="1"/>
  <c r="W13" i="1"/>
  <c r="W14" i="1"/>
  <c r="W11" i="1"/>
  <c r="T11" i="1"/>
  <c r="R12" i="1"/>
  <c r="R13" i="1"/>
  <c r="R14" i="1"/>
  <c r="R11" i="1"/>
  <c r="P11" i="1"/>
  <c r="P12" i="1"/>
  <c r="P13" i="1"/>
  <c r="P14" i="1"/>
  <c r="N12" i="1"/>
  <c r="N13" i="1"/>
  <c r="N14" i="1"/>
  <c r="N11" i="1"/>
  <c r="L12" i="1"/>
  <c r="L13" i="1"/>
  <c r="T13" i="1" s="1"/>
  <c r="L14" i="1"/>
  <c r="L11" i="1"/>
  <c r="C15" i="1"/>
  <c r="C14" i="1"/>
  <c r="G14" i="1"/>
  <c r="C13" i="1"/>
  <c r="I12" i="1"/>
  <c r="G12" i="1"/>
  <c r="C12" i="1"/>
  <c r="G15" i="1"/>
  <c r="E15" i="1"/>
  <c r="Q59" i="1" l="1"/>
  <c r="P48" i="1"/>
  <c r="P47" i="1"/>
  <c r="S51" i="1"/>
  <c r="W47" i="1" s="1"/>
  <c r="AA47" i="1" s="1"/>
  <c r="P49" i="1"/>
  <c r="J38" i="1"/>
  <c r="P39" i="1"/>
  <c r="P40" i="1"/>
  <c r="P38" i="1"/>
  <c r="E41" i="1"/>
  <c r="P29" i="1"/>
  <c r="E32" i="1"/>
  <c r="T14" i="1"/>
  <c r="I15" i="1"/>
  <c r="T12" i="1"/>
  <c r="S40" i="1" l="1"/>
  <c r="S39" i="1"/>
  <c r="S38" i="1"/>
  <c r="S42" i="1" l="1"/>
</calcChain>
</file>

<file path=xl/sharedStrings.xml><?xml version="1.0" encoding="utf-8"?>
<sst xmlns="http://schemas.openxmlformats.org/spreadsheetml/2006/main" count="111" uniqueCount="28">
  <si>
    <t xml:space="preserve">Matriz (A) de comprobacion por pares: CRITERIOS  </t>
  </si>
  <si>
    <t xml:space="preserve">Multiplicacion de </t>
  </si>
  <si>
    <t xml:space="preserve">n </t>
  </si>
  <si>
    <t xml:space="preserve">Matriz normalizada (W):  </t>
  </si>
  <si>
    <t>Vector Prioridad</t>
  </si>
  <si>
    <t>matrices</t>
  </si>
  <si>
    <t>(opciones)</t>
  </si>
  <si>
    <t xml:space="preserve">IC </t>
  </si>
  <si>
    <t>IA</t>
  </si>
  <si>
    <t xml:space="preserve">RC </t>
  </si>
  <si>
    <t>Suma</t>
  </si>
  <si>
    <r>
      <rPr>
        <b/>
        <sz val="12"/>
        <color theme="1"/>
        <rFont val="Calibri"/>
        <family val="2"/>
        <scheme val="minor"/>
      </rPr>
      <t>Total N_Max (</t>
    </r>
    <r>
      <rPr>
        <b/>
        <sz val="12"/>
        <color theme="1"/>
        <rFont val="Calibri"/>
        <family val="2"/>
      </rPr>
      <t>λ aprox) =</t>
    </r>
  </si>
  <si>
    <t>Deteccion de inconsistencias:</t>
  </si>
  <si>
    <t>RTI</t>
  </si>
  <si>
    <t>VAN</t>
  </si>
  <si>
    <t>RGI</t>
  </si>
  <si>
    <t>MD</t>
  </si>
  <si>
    <t>Matriz normalizada:</t>
  </si>
  <si>
    <t>Valor promedio</t>
  </si>
  <si>
    <t>Criterio retorno de la invercion (RTI):</t>
  </si>
  <si>
    <t>A1</t>
  </si>
  <si>
    <t>A2</t>
  </si>
  <si>
    <t>A3</t>
  </si>
  <si>
    <t>Criterio riesgo de la invercion (RGI):</t>
  </si>
  <si>
    <t>Criterio monto de desembolso inicial (MD):</t>
  </si>
  <si>
    <t>Criterio VAN:</t>
  </si>
  <si>
    <t>Matriz de alternativas vs criterios: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</si>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</sst>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\ * #,##0.00_ ;_ &quot;$&quot;\ * \-#,##0.00_ ;_ &quot;$&quot;\ * &quot;-&quot;??_ ;_ @_ "/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1" xfId="0" applyFont="1" applyBorder="1" applyAlignment="1"/>
    <xf numFmtId="0" fontId="0" fillId="0" borderId="1" xfId="0" applyBorder="1" applyAlignment="1"/>
    <xf numFmtId="0" fontId="3" fillId="0" borderId="0" xfId="0" applyFont="1" applyAlignment="1"/>
    <xf numFmtId="0" fontId="0" fillId="0" borderId="0" xfId="0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0" fillId="3" borderId="6" xfId="0" applyFill="1" applyBorder="1" applyAlignment="1"/>
    <xf numFmtId="0" fontId="0" fillId="3" borderId="6" xfId="0" applyFill="1" applyBorder="1"/>
    <xf numFmtId="0" fontId="0" fillId="3" borderId="5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2" fontId="5" fillId="4" borderId="8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5" fillId="4" borderId="8" xfId="0" applyNumberFormat="1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3" fillId="5" borderId="4" xfId="0" applyFont="1" applyFill="1" applyBorder="1" applyAlignment="1"/>
    <xf numFmtId="0" fontId="0" fillId="5" borderId="6" xfId="0" applyFill="1" applyBorder="1" applyAlignment="1"/>
    <xf numFmtId="0" fontId="0" fillId="5" borderId="5" xfId="0" applyFill="1" applyBorder="1" applyAlignment="1"/>
    <xf numFmtId="0" fontId="3" fillId="0" borderId="0" xfId="0" applyFont="1" applyAlignment="1"/>
    <xf numFmtId="0" fontId="7" fillId="0" borderId="1" xfId="0" applyFont="1" applyBorder="1" applyAlignment="1"/>
    <xf numFmtId="0" fontId="0" fillId="0" borderId="1" xfId="0" applyBorder="1" applyAlignment="1"/>
    <xf numFmtId="0" fontId="0" fillId="2" borderId="2" xfId="0" applyFill="1" applyBorder="1"/>
    <xf numFmtId="0" fontId="0" fillId="2" borderId="9" xfId="0" applyFill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0" fillId="2" borderId="6" xfId="0" applyFill="1" applyBorder="1" applyAlignment="1"/>
    <xf numFmtId="0" fontId="0" fillId="2" borderId="6" xfId="0" applyFill="1" applyBorder="1"/>
    <xf numFmtId="0" fontId="0" fillId="2" borderId="5" xfId="0" applyFill="1" applyBorder="1"/>
    <xf numFmtId="0" fontId="3" fillId="2" borderId="6" xfId="0" applyFont="1" applyFill="1" applyBorder="1" applyAlignment="1">
      <alignment horizontal="center"/>
    </xf>
    <xf numFmtId="164" fontId="5" fillId="6" borderId="7" xfId="0" applyNumberFormat="1" applyFont="1" applyFill="1" applyBorder="1" applyAlignment="1">
      <alignment horizontal="center"/>
    </xf>
    <xf numFmtId="164" fontId="5" fillId="6" borderId="8" xfId="0" applyNumberFormat="1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165" fontId="5" fillId="4" borderId="5" xfId="0" applyNumberFormat="1" applyFont="1" applyFill="1" applyBorder="1" applyAlignment="1">
      <alignment horizontal="center"/>
    </xf>
    <xf numFmtId="44" fontId="0" fillId="0" borderId="0" xfId="1" applyFont="1"/>
    <xf numFmtId="44" fontId="0" fillId="0" borderId="1" xfId="1" applyFont="1" applyBorder="1" applyAlignment="1"/>
    <xf numFmtId="0" fontId="3" fillId="0" borderId="0" xfId="0" applyFont="1" applyBorder="1" applyAlignment="1"/>
    <xf numFmtId="0" fontId="0" fillId="7" borderId="4" xfId="0" applyFill="1" applyBorder="1"/>
    <xf numFmtId="0" fontId="0" fillId="7" borderId="5" xfId="0" applyFill="1" applyBorder="1"/>
    <xf numFmtId="0" fontId="4" fillId="7" borderId="6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" fontId="8" fillId="7" borderId="4" xfId="0" applyNumberFormat="1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164" fontId="5" fillId="8" borderId="7" xfId="0" applyNumberFormat="1" applyFont="1" applyFill="1" applyBorder="1" applyAlignment="1">
      <alignment horizontal="center"/>
    </xf>
    <xf numFmtId="164" fontId="5" fillId="8" borderId="8" xfId="0" applyNumberFormat="1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164" fontId="5" fillId="9" borderId="8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273844</xdr:colOff>
      <xdr:row>1</xdr:row>
      <xdr:rowOff>152400</xdr:rowOff>
    </xdr:to>
    <xdr:sp macro="" textlink="">
      <xdr:nvSpPr>
        <xdr:cNvPr id="2" name="CuadroTexto 1"/>
        <xdr:cNvSpPr txBox="1"/>
      </xdr:nvSpPr>
      <xdr:spPr>
        <a:xfrm>
          <a:off x="0" y="0"/>
          <a:ext cx="210264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/>
            <a:t>Desicion Multicriterio</a:t>
          </a:r>
        </a:p>
      </xdr:txBody>
    </xdr:sp>
    <xdr:clientData/>
  </xdr:twoCellAnchor>
  <xdr:twoCellAnchor>
    <xdr:from>
      <xdr:col>0</xdr:col>
      <xdr:colOff>0</xdr:colOff>
      <xdr:row>2</xdr:row>
      <xdr:rowOff>9525</xdr:rowOff>
    </xdr:from>
    <xdr:to>
      <xdr:col>10</xdr:col>
      <xdr:colOff>9525</xdr:colOff>
      <xdr:row>7</xdr:row>
      <xdr:rowOff>57150</xdr:rowOff>
    </xdr:to>
    <xdr:sp macro="" textlink="">
      <xdr:nvSpPr>
        <xdr:cNvPr id="3" name="CuadroTexto 2"/>
        <xdr:cNvSpPr txBox="1"/>
      </xdr:nvSpPr>
      <xdr:spPr>
        <a:xfrm>
          <a:off x="0" y="390525"/>
          <a:ext cx="610552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4.  Un grupo de inversionistas quiere determinar como invertir sus capitales. Para ello dispone de 3 opciones y ha definido los siguientes criterios para evaluar estas opciones: Retorno de la inversión (RTI), VAN, riesgo de la inversión (RGI), y el monto de desembolso inicial (MD). Los inversionistas han determinado la siguiente matriz de preferencias para los distintos criterios:</a:t>
          </a:r>
        </a:p>
        <a:p>
          <a:r>
            <a:rPr lang="es-AR" sz="1200"/>
            <a:t>y</a:t>
          </a:r>
          <a:r>
            <a:rPr lang="es-AR" sz="1200" baseline="0"/>
            <a:t> p</a:t>
          </a:r>
          <a:r>
            <a:rPr lang="es-AR" sz="1200"/>
            <a:t>ara las distintas alternativas (A1, A2, A3), se ha definido: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69"/>
  <sheetViews>
    <sheetView tabSelected="1" topLeftCell="A58" workbookViewId="0">
      <selection activeCell="L70" sqref="L70"/>
    </sheetView>
  </sheetViews>
  <sheetFormatPr baseColWidth="10" defaultColWidth="9.140625" defaultRowHeight="15" x14ac:dyDescent="0.25"/>
  <cols>
    <col min="1" max="1" width="11.42578125" bestFit="1" customWidth="1"/>
  </cols>
  <sheetData>
    <row r="8" spans="1:32" ht="15.75" thickBot="1" x14ac:dyDescent="0.3"/>
    <row r="9" spans="1:32" ht="16.5" thickBot="1" x14ac:dyDescent="0.3">
      <c r="A9" s="1" t="s">
        <v>0</v>
      </c>
      <c r="B9" s="1"/>
      <c r="C9" s="1"/>
      <c r="D9" s="1"/>
      <c r="E9" s="1"/>
      <c r="F9" s="2"/>
      <c r="L9" s="3"/>
      <c r="M9" s="4"/>
      <c r="N9" s="4"/>
      <c r="W9" s="5" t="s">
        <v>1</v>
      </c>
      <c r="X9" s="6"/>
      <c r="Y9" s="7" t="s">
        <v>2</v>
      </c>
      <c r="Z9" s="8"/>
    </row>
    <row r="10" spans="1:32" ht="19.5" thickBot="1" x14ac:dyDescent="0.35">
      <c r="A10" s="9"/>
      <c r="B10" s="10"/>
      <c r="C10" s="11" t="s">
        <v>13</v>
      </c>
      <c r="D10" s="12"/>
      <c r="E10" s="11" t="s">
        <v>14</v>
      </c>
      <c r="F10" s="12"/>
      <c r="G10" s="11" t="s">
        <v>15</v>
      </c>
      <c r="H10" s="12"/>
      <c r="I10" s="13" t="s">
        <v>16</v>
      </c>
      <c r="J10" s="12"/>
      <c r="L10" s="14" t="s">
        <v>3</v>
      </c>
      <c r="M10" s="15"/>
      <c r="N10" s="15"/>
      <c r="O10" s="16"/>
      <c r="P10" s="16"/>
      <c r="Q10" s="16"/>
      <c r="R10" s="16"/>
      <c r="S10" s="17"/>
      <c r="T10" s="18" t="s">
        <v>4</v>
      </c>
      <c r="U10" s="19"/>
      <c r="W10" s="20" t="s">
        <v>5</v>
      </c>
      <c r="X10" s="21"/>
      <c r="Y10" s="22" t="s">
        <v>6</v>
      </c>
      <c r="Z10" s="23"/>
      <c r="AA10" s="24" t="s">
        <v>7</v>
      </c>
      <c r="AB10" s="25"/>
      <c r="AC10" s="24" t="s">
        <v>8</v>
      </c>
      <c r="AD10" s="25"/>
      <c r="AE10" s="24" t="s">
        <v>9</v>
      </c>
      <c r="AF10" s="25"/>
    </row>
    <row r="11" spans="1:32" ht="19.5" thickBot="1" x14ac:dyDescent="0.35">
      <c r="A11" s="11" t="s">
        <v>13</v>
      </c>
      <c r="B11" s="12"/>
      <c r="C11" s="26">
        <v>1</v>
      </c>
      <c r="D11" s="27"/>
      <c r="E11" s="26">
        <v>5</v>
      </c>
      <c r="F11" s="27"/>
      <c r="G11" s="26">
        <v>2</v>
      </c>
      <c r="H11" s="27"/>
      <c r="I11" s="28">
        <v>3</v>
      </c>
      <c r="J11" s="27"/>
      <c r="L11" s="29">
        <f>C11/$C$15</f>
        <v>0.49180327868852464</v>
      </c>
      <c r="M11" s="30"/>
      <c r="N11" s="29">
        <f>E11/$E$15</f>
        <v>0.45454545454545453</v>
      </c>
      <c r="O11" s="30"/>
      <c r="P11" s="29">
        <f>G11/$G$15</f>
        <v>0.52173913043478259</v>
      </c>
      <c r="Q11" s="30"/>
      <c r="R11" s="31">
        <f>I11/$I$15</f>
        <v>0.46153846153846156</v>
      </c>
      <c r="S11" s="30"/>
      <c r="T11" s="32">
        <f>AVERAGE(L11:S11)</f>
        <v>0.4824065813018058</v>
      </c>
      <c r="U11" s="33"/>
      <c r="W11" s="34">
        <f>$T$11*C11+$T$12*E11+$T$13*G11+$T$14*I11</f>
        <v>1.9399638138055817</v>
      </c>
      <c r="X11" s="35"/>
      <c r="Y11" s="36">
        <v>4</v>
      </c>
      <c r="Z11" s="37"/>
      <c r="AA11" s="34">
        <f>(W16-Y11)/(Y11-1)</f>
        <v>5.916586779024513E-3</v>
      </c>
      <c r="AB11" s="35"/>
      <c r="AC11" s="36">
        <v>0.9</v>
      </c>
      <c r="AD11" s="37"/>
      <c r="AE11" s="34">
        <f>AA11/AC11</f>
        <v>6.5739853100272366E-3</v>
      </c>
      <c r="AF11" s="35"/>
    </row>
    <row r="12" spans="1:32" ht="19.5" thickBot="1" x14ac:dyDescent="0.35">
      <c r="A12" s="11" t="s">
        <v>14</v>
      </c>
      <c r="B12" s="12"/>
      <c r="C12" s="26">
        <f>1/5</f>
        <v>0.2</v>
      </c>
      <c r="D12" s="27"/>
      <c r="E12" s="26">
        <v>1</v>
      </c>
      <c r="F12" s="27"/>
      <c r="G12" s="26">
        <f>1/3</f>
        <v>0.33333333333333331</v>
      </c>
      <c r="H12" s="27"/>
      <c r="I12" s="28">
        <f>1/2</f>
        <v>0.5</v>
      </c>
      <c r="J12" s="27"/>
      <c r="L12" s="29">
        <f t="shared" ref="L12:L14" si="0">C12/$C$15</f>
        <v>9.836065573770493E-2</v>
      </c>
      <c r="M12" s="30"/>
      <c r="N12" s="29">
        <f t="shared" ref="N12:N14" si="1">E12/$E$15</f>
        <v>9.0909090909090912E-2</v>
      </c>
      <c r="O12" s="30"/>
      <c r="P12" s="29">
        <f t="shared" ref="P12:P14" si="2">G12/$G$15</f>
        <v>8.6956521739130432E-2</v>
      </c>
      <c r="Q12" s="30"/>
      <c r="R12" s="31">
        <f t="shared" ref="R12:R14" si="3">I12/$I$15</f>
        <v>7.6923076923076927E-2</v>
      </c>
      <c r="S12" s="30"/>
      <c r="T12" s="32">
        <f>AVERAGE(L12:S12)</f>
        <v>8.8287336327250804E-2</v>
      </c>
      <c r="U12" s="33"/>
      <c r="W12" s="34">
        <f t="shared" ref="W12:W14" si="4">$T$11*C12+$T$12*E12+$T$13*G12+$T$14*I12</f>
        <v>0.35412207773219889</v>
      </c>
      <c r="X12" s="35"/>
    </row>
    <row r="13" spans="1:32" ht="19.5" thickBot="1" x14ac:dyDescent="0.35">
      <c r="A13" s="11" t="s">
        <v>15</v>
      </c>
      <c r="B13" s="12"/>
      <c r="C13" s="26">
        <f>1/2</f>
        <v>0.5</v>
      </c>
      <c r="D13" s="27"/>
      <c r="E13" s="26">
        <v>3</v>
      </c>
      <c r="F13" s="27"/>
      <c r="G13" s="26">
        <v>1</v>
      </c>
      <c r="H13" s="27"/>
      <c r="I13" s="28">
        <v>2</v>
      </c>
      <c r="J13" s="27"/>
      <c r="L13" s="29">
        <f t="shared" si="0"/>
        <v>0.24590163934426232</v>
      </c>
      <c r="M13" s="30"/>
      <c r="N13" s="29">
        <f t="shared" si="1"/>
        <v>0.27272727272727271</v>
      </c>
      <c r="O13" s="30"/>
      <c r="P13" s="29">
        <f t="shared" si="2"/>
        <v>0.2608695652173913</v>
      </c>
      <c r="Q13" s="30"/>
      <c r="R13" s="31">
        <f t="shared" si="3"/>
        <v>0.30769230769230771</v>
      </c>
      <c r="S13" s="30"/>
      <c r="T13" s="32">
        <f>AVERAGE(L13:S13)</f>
        <v>0.27179769624530853</v>
      </c>
      <c r="U13" s="33"/>
      <c r="W13" s="34">
        <f t="shared" si="4"/>
        <v>1.0928797681292337</v>
      </c>
      <c r="X13" s="35"/>
    </row>
    <row r="14" spans="1:32" ht="19.5" thickBot="1" x14ac:dyDescent="0.35">
      <c r="A14" s="13" t="s">
        <v>16</v>
      </c>
      <c r="B14" s="12"/>
      <c r="C14" s="26">
        <f>1/3</f>
        <v>0.33333333333333331</v>
      </c>
      <c r="D14" s="27"/>
      <c r="E14" s="26">
        <v>2</v>
      </c>
      <c r="F14" s="27"/>
      <c r="G14" s="26">
        <f>1/2</f>
        <v>0.5</v>
      </c>
      <c r="H14" s="27"/>
      <c r="I14" s="28">
        <v>1</v>
      </c>
      <c r="J14" s="27"/>
      <c r="L14" s="29">
        <f t="shared" si="0"/>
        <v>0.16393442622950818</v>
      </c>
      <c r="M14" s="30"/>
      <c r="N14" s="29">
        <f t="shared" si="1"/>
        <v>0.18181818181818182</v>
      </c>
      <c r="O14" s="30"/>
      <c r="P14" s="29">
        <f t="shared" si="2"/>
        <v>0.13043478260869565</v>
      </c>
      <c r="Q14" s="30"/>
      <c r="R14" s="31">
        <f t="shared" si="3"/>
        <v>0.15384615384615385</v>
      </c>
      <c r="S14" s="30"/>
      <c r="T14" s="32">
        <f>AVERAGE(L14:S14)</f>
        <v>0.15750838612563489</v>
      </c>
      <c r="U14" s="33"/>
      <c r="W14" s="34">
        <f t="shared" si="4"/>
        <v>0.63078410067005941</v>
      </c>
      <c r="X14" s="35"/>
    </row>
    <row r="15" spans="1:32" ht="19.5" thickBot="1" x14ac:dyDescent="0.35">
      <c r="A15" s="38" t="s">
        <v>10</v>
      </c>
      <c r="B15" s="39"/>
      <c r="C15" s="40">
        <f>SUM(C11:D14)</f>
        <v>2.0333333333333332</v>
      </c>
      <c r="D15" s="41"/>
      <c r="E15" s="40">
        <f>SUM(E11:F14)</f>
        <v>11</v>
      </c>
      <c r="F15" s="41"/>
      <c r="G15" s="40">
        <f>SUM(G11:H14)</f>
        <v>3.8333333333333335</v>
      </c>
      <c r="H15" s="41"/>
      <c r="I15" s="40">
        <f>SUM(I11:J14)</f>
        <v>6.5</v>
      </c>
      <c r="J15" s="41"/>
    </row>
    <row r="16" spans="1:32" ht="16.5" thickBot="1" x14ac:dyDescent="0.3">
      <c r="T16" s="42" t="s">
        <v>11</v>
      </c>
      <c r="U16" s="43"/>
      <c r="V16" s="44"/>
      <c r="W16" s="34">
        <f>SUM(W11:X14)</f>
        <v>4.0177497603370735</v>
      </c>
      <c r="X16" s="35"/>
    </row>
    <row r="17" spans="1:28" ht="15.75" x14ac:dyDescent="0.25">
      <c r="A17" s="45" t="s">
        <v>12</v>
      </c>
      <c r="B17" s="45"/>
      <c r="C17" s="45"/>
      <c r="D17" s="45"/>
    </row>
    <row r="19" spans="1:28" ht="15.75" thickBot="1" x14ac:dyDescent="0.3"/>
    <row r="20" spans="1:28" ht="19.5" thickBot="1" x14ac:dyDescent="0.35">
      <c r="B20" s="9"/>
      <c r="C20" s="10"/>
      <c r="D20" s="11" t="s">
        <v>13</v>
      </c>
      <c r="E20" s="12"/>
      <c r="F20" s="11" t="s">
        <v>14</v>
      </c>
      <c r="G20" s="12"/>
      <c r="H20" s="11" t="s">
        <v>15</v>
      </c>
      <c r="I20" s="12"/>
      <c r="J20" s="13" t="s">
        <v>16</v>
      </c>
      <c r="K20" s="12"/>
    </row>
    <row r="21" spans="1:28" ht="19.5" thickBot="1" x14ac:dyDescent="0.35">
      <c r="B21" s="11" t="s">
        <v>13</v>
      </c>
      <c r="C21" s="12"/>
      <c r="D21" s="26">
        <v>1</v>
      </c>
      <c r="E21" s="27"/>
      <c r="F21" s="26">
        <v>5</v>
      </c>
      <c r="G21" s="27"/>
      <c r="H21" s="26">
        <v>2</v>
      </c>
      <c r="I21" s="27"/>
      <c r="J21" s="28">
        <v>3</v>
      </c>
      <c r="K21" s="27"/>
    </row>
    <row r="22" spans="1:28" ht="19.5" thickBot="1" x14ac:dyDescent="0.35">
      <c r="B22" s="11" t="s">
        <v>14</v>
      </c>
      <c r="C22" s="12"/>
      <c r="D22" s="26">
        <f>1/5</f>
        <v>0.2</v>
      </c>
      <c r="E22" s="27"/>
      <c r="F22" s="26">
        <v>1</v>
      </c>
      <c r="G22" s="27"/>
      <c r="H22" s="26">
        <f>1/3</f>
        <v>0.33333333333333331</v>
      </c>
      <c r="I22" s="27"/>
      <c r="J22" s="28">
        <f>1/2</f>
        <v>0.5</v>
      </c>
      <c r="K22" s="27"/>
    </row>
    <row r="23" spans="1:28" ht="19.5" thickBot="1" x14ac:dyDescent="0.35">
      <c r="B23" s="11" t="s">
        <v>15</v>
      </c>
      <c r="C23" s="12"/>
      <c r="D23" s="26">
        <f>1/2</f>
        <v>0.5</v>
      </c>
      <c r="E23" s="27"/>
      <c r="F23" s="26">
        <v>3</v>
      </c>
      <c r="G23" s="27"/>
      <c r="H23" s="26">
        <v>1</v>
      </c>
      <c r="I23" s="27"/>
      <c r="J23" s="28">
        <v>2</v>
      </c>
      <c r="K23" s="27"/>
    </row>
    <row r="24" spans="1:28" ht="19.5" thickBot="1" x14ac:dyDescent="0.35">
      <c r="B24" s="13" t="s">
        <v>16</v>
      </c>
      <c r="C24" s="12"/>
      <c r="D24" s="26">
        <f>1/3</f>
        <v>0.33333333333333331</v>
      </c>
      <c r="E24" s="27"/>
      <c r="F24" s="26">
        <v>2</v>
      </c>
      <c r="G24" s="27"/>
      <c r="H24" s="26">
        <f>1/2</f>
        <v>0.5</v>
      </c>
      <c r="I24" s="27"/>
      <c r="J24" s="28">
        <v>1</v>
      </c>
      <c r="K24" s="27"/>
    </row>
    <row r="26" spans="1:28" ht="15.75" thickBot="1" x14ac:dyDescent="0.3"/>
    <row r="27" spans="1:28" ht="16.5" thickBot="1" x14ac:dyDescent="0.3">
      <c r="A27" s="1" t="s">
        <v>19</v>
      </c>
      <c r="B27" s="1"/>
      <c r="C27" s="2"/>
      <c r="D27" s="2"/>
      <c r="J27" s="46"/>
      <c r="K27" s="47"/>
      <c r="S27" s="5" t="s">
        <v>1</v>
      </c>
      <c r="T27" s="6"/>
      <c r="U27" s="7" t="s">
        <v>2</v>
      </c>
      <c r="V27" s="8"/>
    </row>
    <row r="28" spans="1:28" ht="19.5" thickBot="1" x14ac:dyDescent="0.35">
      <c r="A28" s="48"/>
      <c r="B28" s="49"/>
      <c r="C28" s="50" t="s">
        <v>20</v>
      </c>
      <c r="D28" s="51"/>
      <c r="E28" s="50" t="s">
        <v>21</v>
      </c>
      <c r="F28" s="51"/>
      <c r="G28" s="50" t="s">
        <v>22</v>
      </c>
      <c r="H28" s="51"/>
      <c r="J28" s="52" t="s">
        <v>17</v>
      </c>
      <c r="K28" s="53"/>
      <c r="L28" s="53"/>
      <c r="M28" s="54"/>
      <c r="N28" s="54"/>
      <c r="O28" s="55"/>
      <c r="P28" s="56" t="s">
        <v>18</v>
      </c>
      <c r="Q28" s="25"/>
      <c r="S28" s="20" t="s">
        <v>5</v>
      </c>
      <c r="T28" s="21"/>
      <c r="U28" s="22" t="s">
        <v>6</v>
      </c>
      <c r="V28" s="23"/>
      <c r="W28" s="24" t="s">
        <v>7</v>
      </c>
      <c r="X28" s="25"/>
      <c r="Y28" s="24" t="s">
        <v>8</v>
      </c>
      <c r="Z28" s="25"/>
      <c r="AA28" s="24" t="s">
        <v>9</v>
      </c>
      <c r="AB28" s="25"/>
    </row>
    <row r="29" spans="1:28" ht="19.5" thickBot="1" x14ac:dyDescent="0.35">
      <c r="A29" s="50" t="s">
        <v>20</v>
      </c>
      <c r="B29" s="51"/>
      <c r="C29" s="26">
        <v>1</v>
      </c>
      <c r="D29" s="27"/>
      <c r="E29" s="26">
        <f>1/2</f>
        <v>0.5</v>
      </c>
      <c r="F29" s="27"/>
      <c r="G29" s="26">
        <f>1/5</f>
        <v>0.2</v>
      </c>
      <c r="H29" s="27"/>
      <c r="J29" s="32">
        <f>C29/$C$32</f>
        <v>0.125</v>
      </c>
      <c r="K29" s="33"/>
      <c r="L29" s="32">
        <f>E29/$E$32</f>
        <v>0.14285714285714285</v>
      </c>
      <c r="M29" s="33"/>
      <c r="N29" s="32">
        <f>G29/$G$32</f>
        <v>0.11764705882352942</v>
      </c>
      <c r="O29" s="33"/>
      <c r="P29" s="32">
        <f>AVERAGE(J29:O29)</f>
        <v>0.1285014005602241</v>
      </c>
      <c r="Q29" s="33"/>
      <c r="S29" s="34">
        <f>$P$29*C29+$P$30*E29+$P$31*G29</f>
        <v>0.38578431372549021</v>
      </c>
      <c r="T29" s="35"/>
      <c r="U29" s="36">
        <v>3</v>
      </c>
      <c r="V29" s="37"/>
      <c r="W29" s="29">
        <f>(S33-U29)/(U29-1)</f>
        <v>3.7289915966385312E-3</v>
      </c>
      <c r="X29" s="30"/>
      <c r="Y29" s="36">
        <v>0.57999999999999996</v>
      </c>
      <c r="Z29" s="37"/>
      <c r="AA29" s="29">
        <f>W29/Y29</f>
        <v>6.4292958562733298E-3</v>
      </c>
      <c r="AB29" s="30"/>
    </row>
    <row r="30" spans="1:28" ht="19.5" thickBot="1" x14ac:dyDescent="0.35">
      <c r="A30" s="50" t="s">
        <v>21</v>
      </c>
      <c r="B30" s="51"/>
      <c r="C30" s="26">
        <v>2</v>
      </c>
      <c r="D30" s="27"/>
      <c r="E30" s="26">
        <v>1</v>
      </c>
      <c r="F30" s="27"/>
      <c r="G30" s="26">
        <f>1/2</f>
        <v>0.5</v>
      </c>
      <c r="H30" s="27"/>
      <c r="J30" s="32">
        <f t="shared" ref="J30:J31" si="5">C30/$C$32</f>
        <v>0.25</v>
      </c>
      <c r="K30" s="33"/>
      <c r="L30" s="32">
        <f t="shared" ref="L30:L31" si="6">E30/$E$32</f>
        <v>0.2857142857142857</v>
      </c>
      <c r="M30" s="33"/>
      <c r="N30" s="32">
        <f t="shared" ref="N30:N31" si="7">G30/$G$32</f>
        <v>0.29411764705882354</v>
      </c>
      <c r="O30" s="33"/>
      <c r="P30" s="32">
        <f>AVERAGE(J30:O30)</f>
        <v>0.27661064425770304</v>
      </c>
      <c r="Q30" s="33"/>
      <c r="S30" s="34">
        <f t="shared" ref="S30:S31" si="8">$P$29*C30+$P$30*E30+$P$31*G30</f>
        <v>0.83105742296918761</v>
      </c>
      <c r="T30" s="35"/>
    </row>
    <row r="31" spans="1:28" ht="19.5" thickBot="1" x14ac:dyDescent="0.35">
      <c r="A31" s="50" t="s">
        <v>22</v>
      </c>
      <c r="B31" s="51"/>
      <c r="C31" s="26">
        <v>5</v>
      </c>
      <c r="D31" s="27"/>
      <c r="E31" s="26">
        <v>2</v>
      </c>
      <c r="F31" s="27"/>
      <c r="G31" s="26">
        <v>1</v>
      </c>
      <c r="H31" s="27"/>
      <c r="J31" s="32">
        <f t="shared" si="5"/>
        <v>0.625</v>
      </c>
      <c r="K31" s="33"/>
      <c r="L31" s="32">
        <f t="shared" si="6"/>
        <v>0.5714285714285714</v>
      </c>
      <c r="M31" s="33"/>
      <c r="N31" s="32">
        <f t="shared" si="7"/>
        <v>0.58823529411764708</v>
      </c>
      <c r="O31" s="33"/>
      <c r="P31" s="32">
        <f>AVERAGE(J31:O31)</f>
        <v>0.59488795518207283</v>
      </c>
      <c r="Q31" s="33"/>
      <c r="S31" s="34">
        <f t="shared" si="8"/>
        <v>1.7906162464985993</v>
      </c>
      <c r="T31" s="35"/>
    </row>
    <row r="32" spans="1:28" ht="19.5" thickBot="1" x14ac:dyDescent="0.35">
      <c r="A32" s="38" t="s">
        <v>10</v>
      </c>
      <c r="B32" s="39"/>
      <c r="C32" s="26">
        <f>SUM(C29:D31)</f>
        <v>8</v>
      </c>
      <c r="D32" s="27"/>
      <c r="E32" s="26">
        <f>SUM(E29:F31)</f>
        <v>3.5</v>
      </c>
      <c r="F32" s="27"/>
      <c r="G32" s="26">
        <f>SUM(G29:H31)</f>
        <v>1.7</v>
      </c>
      <c r="H32" s="27"/>
    </row>
    <row r="33" spans="1:28" ht="16.5" thickBot="1" x14ac:dyDescent="0.3">
      <c r="P33" s="42" t="s">
        <v>11</v>
      </c>
      <c r="Q33" s="43"/>
      <c r="R33" s="44"/>
      <c r="S33" s="34">
        <f>SUM(S29:T31)</f>
        <v>3.0074579831932771</v>
      </c>
      <c r="T33" s="35"/>
    </row>
    <row r="35" spans="1:28" ht="15.75" thickBot="1" x14ac:dyDescent="0.3"/>
    <row r="36" spans="1:28" ht="16.5" thickBot="1" x14ac:dyDescent="0.3">
      <c r="A36" s="1" t="s">
        <v>23</v>
      </c>
      <c r="B36" s="1"/>
      <c r="C36" s="2"/>
      <c r="D36" s="2"/>
      <c r="J36" s="46"/>
      <c r="K36" s="47"/>
      <c r="S36" s="5" t="s">
        <v>1</v>
      </c>
      <c r="T36" s="6"/>
      <c r="U36" s="7" t="s">
        <v>2</v>
      </c>
      <c r="V36" s="8"/>
    </row>
    <row r="37" spans="1:28" ht="19.5" thickBot="1" x14ac:dyDescent="0.35">
      <c r="A37" s="48"/>
      <c r="B37" s="49"/>
      <c r="C37" s="50" t="s">
        <v>20</v>
      </c>
      <c r="D37" s="51"/>
      <c r="E37" s="50" t="s">
        <v>21</v>
      </c>
      <c r="F37" s="51"/>
      <c r="G37" s="50" t="s">
        <v>22</v>
      </c>
      <c r="H37" s="51"/>
      <c r="J37" s="52" t="s">
        <v>17</v>
      </c>
      <c r="K37" s="53"/>
      <c r="L37" s="53"/>
      <c r="M37" s="54"/>
      <c r="N37" s="54"/>
      <c r="O37" s="55"/>
      <c r="P37" s="56" t="s">
        <v>18</v>
      </c>
      <c r="Q37" s="25"/>
      <c r="S37" s="20" t="s">
        <v>5</v>
      </c>
      <c r="T37" s="21"/>
      <c r="U37" s="22" t="s">
        <v>6</v>
      </c>
      <c r="V37" s="23"/>
      <c r="W37" s="24" t="s">
        <v>7</v>
      </c>
      <c r="X37" s="25"/>
      <c r="Y37" s="24" t="s">
        <v>8</v>
      </c>
      <c r="Z37" s="25"/>
      <c r="AA37" s="24" t="s">
        <v>9</v>
      </c>
      <c r="AB37" s="25"/>
    </row>
    <row r="38" spans="1:28" ht="19.5" thickBot="1" x14ac:dyDescent="0.35">
      <c r="A38" s="50" t="s">
        <v>20</v>
      </c>
      <c r="B38" s="51"/>
      <c r="C38" s="26">
        <v>1</v>
      </c>
      <c r="D38" s="27"/>
      <c r="E38" s="26">
        <v>4</v>
      </c>
      <c r="F38" s="27"/>
      <c r="G38" s="26">
        <v>7</v>
      </c>
      <c r="H38" s="27"/>
      <c r="J38" s="32">
        <f>C38/$C$41</f>
        <v>0.71794871794871795</v>
      </c>
      <c r="K38" s="33"/>
      <c r="L38" s="32">
        <f>E38/$E$41</f>
        <v>0.72727272727272729</v>
      </c>
      <c r="M38" s="33"/>
      <c r="N38" s="32">
        <f>G38/$G$41</f>
        <v>0.7</v>
      </c>
      <c r="O38" s="33"/>
      <c r="P38" s="32">
        <f>AVERAGE(J38:O38)</f>
        <v>0.71507381507381496</v>
      </c>
      <c r="Q38" s="33"/>
      <c r="S38" s="34">
        <f>$P$38*C38+$P$39*E38+$P$40*G38</f>
        <v>2.1482517482517482</v>
      </c>
      <c r="T38" s="35"/>
      <c r="U38" s="36">
        <v>3</v>
      </c>
      <c r="V38" s="37"/>
      <c r="W38" s="29">
        <f>(S42-U38)/(U38-1)</f>
        <v>1.6497391497392044E-3</v>
      </c>
      <c r="X38" s="30"/>
      <c r="Y38" s="36">
        <v>0.57999999999999996</v>
      </c>
      <c r="Z38" s="37"/>
      <c r="AA38" s="29">
        <f>W38/Y38</f>
        <v>2.844377844377939E-3</v>
      </c>
      <c r="AB38" s="30"/>
    </row>
    <row r="39" spans="1:28" ht="19.5" thickBot="1" x14ac:dyDescent="0.35">
      <c r="A39" s="50" t="s">
        <v>21</v>
      </c>
      <c r="B39" s="51"/>
      <c r="C39" s="26">
        <f>1/4</f>
        <v>0.25</v>
      </c>
      <c r="D39" s="27"/>
      <c r="E39" s="26">
        <v>1</v>
      </c>
      <c r="F39" s="27"/>
      <c r="G39" s="26">
        <v>2</v>
      </c>
      <c r="H39" s="27"/>
      <c r="J39" s="32">
        <f t="shared" ref="J39:J40" si="9">C39/$C$41</f>
        <v>0.17948717948717949</v>
      </c>
      <c r="K39" s="33"/>
      <c r="L39" s="32">
        <f t="shared" ref="L39:L40" si="10">E39/$E$41</f>
        <v>0.18181818181818182</v>
      </c>
      <c r="M39" s="33"/>
      <c r="N39" s="32">
        <f t="shared" ref="N39:N40" si="11">G39/$G$41</f>
        <v>0.2</v>
      </c>
      <c r="O39" s="33"/>
      <c r="P39" s="32">
        <f>AVERAGE(J39:O39)</f>
        <v>0.18710178710178713</v>
      </c>
      <c r="Q39" s="33"/>
      <c r="S39" s="34">
        <f t="shared" ref="S39:S40" si="12">$P$38*C39+$P$39*E39+$P$40*G39</f>
        <v>0.56151903651903656</v>
      </c>
      <c r="T39" s="35"/>
    </row>
    <row r="40" spans="1:28" ht="19.5" thickBot="1" x14ac:dyDescent="0.35">
      <c r="A40" s="50" t="s">
        <v>22</v>
      </c>
      <c r="B40" s="51"/>
      <c r="C40" s="26">
        <f>1/7</f>
        <v>0.14285714285714285</v>
      </c>
      <c r="D40" s="27"/>
      <c r="E40" s="26">
        <f>1/2</f>
        <v>0.5</v>
      </c>
      <c r="F40" s="27"/>
      <c r="G40" s="26">
        <v>1</v>
      </c>
      <c r="H40" s="27"/>
      <c r="J40" s="32">
        <f t="shared" si="9"/>
        <v>0.10256410256410256</v>
      </c>
      <c r="K40" s="33"/>
      <c r="L40" s="32">
        <f t="shared" si="10"/>
        <v>9.0909090909090912E-2</v>
      </c>
      <c r="M40" s="33"/>
      <c r="N40" s="32">
        <f t="shared" si="11"/>
        <v>0.1</v>
      </c>
      <c r="O40" s="33"/>
      <c r="P40" s="32">
        <f>AVERAGE(J40:O40)</f>
        <v>9.7824397824397821E-2</v>
      </c>
      <c r="Q40" s="33"/>
      <c r="S40" s="34">
        <f>$P$38*C40+$P$39*E40+$P$40*G40</f>
        <v>0.29352869352869354</v>
      </c>
      <c r="T40" s="35"/>
    </row>
    <row r="41" spans="1:28" ht="19.5" thickBot="1" x14ac:dyDescent="0.35">
      <c r="A41" s="38" t="s">
        <v>10</v>
      </c>
      <c r="B41" s="39"/>
      <c r="C41" s="26">
        <f>SUM(C38:D40)</f>
        <v>1.3928571428571428</v>
      </c>
      <c r="D41" s="27"/>
      <c r="E41" s="26">
        <f>SUM(E38:F40)</f>
        <v>5.5</v>
      </c>
      <c r="F41" s="27"/>
      <c r="G41" s="26">
        <f>SUM(G38:H40)</f>
        <v>10</v>
      </c>
      <c r="H41" s="27"/>
    </row>
    <row r="42" spans="1:28" ht="16.5" thickBot="1" x14ac:dyDescent="0.3">
      <c r="P42" s="42" t="s">
        <v>11</v>
      </c>
      <c r="Q42" s="43"/>
      <c r="R42" s="44"/>
      <c r="S42" s="59">
        <f>SUM(S38:T40)</f>
        <v>3.0032994782994784</v>
      </c>
      <c r="T42" s="60"/>
    </row>
    <row r="44" spans="1:28" ht="15.75" thickBot="1" x14ac:dyDescent="0.3"/>
    <row r="45" spans="1:28" ht="16.5" thickBot="1" x14ac:dyDescent="0.3">
      <c r="A45" s="1" t="s">
        <v>24</v>
      </c>
      <c r="B45" s="1"/>
      <c r="C45" s="2"/>
      <c r="D45" s="2"/>
      <c r="E45" s="2"/>
      <c r="J45" s="46"/>
      <c r="K45" s="47"/>
      <c r="S45" s="5" t="s">
        <v>1</v>
      </c>
      <c r="T45" s="6"/>
      <c r="U45" s="7" t="s">
        <v>2</v>
      </c>
      <c r="V45" s="8"/>
    </row>
    <row r="46" spans="1:28" ht="19.5" thickBot="1" x14ac:dyDescent="0.35">
      <c r="A46" s="48"/>
      <c r="B46" s="49"/>
      <c r="C46" s="50" t="s">
        <v>20</v>
      </c>
      <c r="D46" s="51"/>
      <c r="E46" s="50" t="s">
        <v>21</v>
      </c>
      <c r="F46" s="51"/>
      <c r="G46" s="50" t="s">
        <v>22</v>
      </c>
      <c r="H46" s="51"/>
      <c r="J46" s="52" t="s">
        <v>17</v>
      </c>
      <c r="K46" s="53"/>
      <c r="L46" s="53"/>
      <c r="M46" s="54"/>
      <c r="N46" s="54"/>
      <c r="O46" s="55"/>
      <c r="P46" s="56" t="s">
        <v>18</v>
      </c>
      <c r="Q46" s="25"/>
      <c r="S46" s="20" t="s">
        <v>5</v>
      </c>
      <c r="T46" s="21"/>
      <c r="U46" s="22" t="s">
        <v>6</v>
      </c>
      <c r="V46" s="23"/>
      <c r="W46" s="24" t="s">
        <v>7</v>
      </c>
      <c r="X46" s="25"/>
      <c r="Y46" s="24" t="s">
        <v>8</v>
      </c>
      <c r="Z46" s="25"/>
      <c r="AA46" s="24" t="s">
        <v>9</v>
      </c>
      <c r="AB46" s="25"/>
    </row>
    <row r="47" spans="1:28" ht="19.5" thickBot="1" x14ac:dyDescent="0.35">
      <c r="A47" s="50" t="s">
        <v>20</v>
      </c>
      <c r="B47" s="51"/>
      <c r="C47" s="26">
        <v>1</v>
      </c>
      <c r="D47" s="27"/>
      <c r="E47" s="26">
        <f>1/3</f>
        <v>0.33333333333333331</v>
      </c>
      <c r="F47" s="27"/>
      <c r="G47" s="26">
        <f>1/6</f>
        <v>0.16666666666666666</v>
      </c>
      <c r="H47" s="27"/>
      <c r="J47" s="32">
        <f>C47/$C$50</f>
        <v>0.1</v>
      </c>
      <c r="K47" s="33"/>
      <c r="L47" s="32">
        <f>E47/$E$50</f>
        <v>0.1</v>
      </c>
      <c r="M47" s="33"/>
      <c r="N47" s="32">
        <f>G47/$G$50</f>
        <v>0.1</v>
      </c>
      <c r="O47" s="33"/>
      <c r="P47" s="32">
        <f>AVERAGE(J47:O47)</f>
        <v>0.10000000000000002</v>
      </c>
      <c r="Q47" s="33"/>
      <c r="S47" s="34">
        <f>$P$47*C47+$P$48*E47+$P$49*G47</f>
        <v>0.30000000000000004</v>
      </c>
      <c r="T47" s="35"/>
      <c r="U47" s="36">
        <v>3</v>
      </c>
      <c r="V47" s="37"/>
      <c r="W47" s="29">
        <f>(S51-U47)/(U47-1)</f>
        <v>2.2204460492503131E-16</v>
      </c>
      <c r="X47" s="30"/>
      <c r="Y47" s="36">
        <v>0.57999999999999996</v>
      </c>
      <c r="Z47" s="37"/>
      <c r="AA47" s="29">
        <f>W47/Y47</f>
        <v>3.8283552573281263E-16</v>
      </c>
      <c r="AB47" s="30"/>
    </row>
    <row r="48" spans="1:28" ht="19.5" thickBot="1" x14ac:dyDescent="0.35">
      <c r="A48" s="50" t="s">
        <v>21</v>
      </c>
      <c r="B48" s="51"/>
      <c r="C48" s="26">
        <v>3</v>
      </c>
      <c r="D48" s="27"/>
      <c r="E48" s="26">
        <v>1</v>
      </c>
      <c r="F48" s="27"/>
      <c r="G48" s="26">
        <f>1/2</f>
        <v>0.5</v>
      </c>
      <c r="H48" s="27"/>
      <c r="J48" s="32">
        <f>C48/$C$50</f>
        <v>0.3</v>
      </c>
      <c r="K48" s="33"/>
      <c r="L48" s="32">
        <f t="shared" ref="L48:L49" si="13">E48/$E$50</f>
        <v>0.30000000000000004</v>
      </c>
      <c r="M48" s="33"/>
      <c r="N48" s="32">
        <f t="shared" ref="N48:N49" si="14">G48/$G$50</f>
        <v>0.30000000000000004</v>
      </c>
      <c r="O48" s="33"/>
      <c r="P48" s="32">
        <f>AVERAGE(J48:O48)</f>
        <v>0.30000000000000004</v>
      </c>
      <c r="Q48" s="33"/>
      <c r="S48" s="34">
        <f t="shared" ref="S48:S49" si="15">$P$47*C48+$P$48*E48+$P$49*G48</f>
        <v>0.90000000000000013</v>
      </c>
      <c r="T48" s="35"/>
    </row>
    <row r="49" spans="1:29" ht="19.5" thickBot="1" x14ac:dyDescent="0.35">
      <c r="A49" s="50" t="s">
        <v>22</v>
      </c>
      <c r="B49" s="51"/>
      <c r="C49" s="26">
        <v>6</v>
      </c>
      <c r="D49" s="27"/>
      <c r="E49" s="26">
        <f>1/0.5</f>
        <v>2</v>
      </c>
      <c r="F49" s="27"/>
      <c r="G49" s="26">
        <v>1</v>
      </c>
      <c r="H49" s="27"/>
      <c r="J49" s="32">
        <f>C49/$C$50</f>
        <v>0.6</v>
      </c>
      <c r="K49" s="33"/>
      <c r="L49" s="32">
        <f t="shared" si="13"/>
        <v>0.60000000000000009</v>
      </c>
      <c r="M49" s="33"/>
      <c r="N49" s="32">
        <f t="shared" si="14"/>
        <v>0.60000000000000009</v>
      </c>
      <c r="O49" s="33"/>
      <c r="P49" s="32">
        <f>AVERAGE(J49:O49)</f>
        <v>0.60000000000000009</v>
      </c>
      <c r="Q49" s="33"/>
      <c r="S49" s="34">
        <f t="shared" si="15"/>
        <v>1.8000000000000003</v>
      </c>
      <c r="T49" s="35"/>
    </row>
    <row r="50" spans="1:29" ht="19.5" thickBot="1" x14ac:dyDescent="0.35">
      <c r="A50" s="38" t="s">
        <v>10</v>
      </c>
      <c r="B50" s="39"/>
      <c r="C50" s="26">
        <f>SUM(C47:D49)</f>
        <v>10</v>
      </c>
      <c r="D50" s="27"/>
      <c r="E50" s="26">
        <f>SUM(E47:F49)</f>
        <v>3.333333333333333</v>
      </c>
      <c r="F50" s="27"/>
      <c r="G50" s="26">
        <f>SUM(G47:H49)</f>
        <v>1.6666666666666665</v>
      </c>
      <c r="H50" s="27"/>
    </row>
    <row r="51" spans="1:29" ht="16.5" thickBot="1" x14ac:dyDescent="0.3">
      <c r="P51" s="42" t="s">
        <v>11</v>
      </c>
      <c r="Q51" s="43"/>
      <c r="R51" s="44"/>
      <c r="S51" s="34">
        <f>SUM(S47:T49)</f>
        <v>3.0000000000000004</v>
      </c>
      <c r="T51" s="35"/>
    </row>
    <row r="54" spans="1:29" ht="16.5" thickBot="1" x14ac:dyDescent="0.3">
      <c r="A54" s="45" t="s">
        <v>25</v>
      </c>
      <c r="B54" s="45"/>
    </row>
    <row r="55" spans="1:29" ht="16.5" thickBot="1" x14ac:dyDescent="0.3">
      <c r="D55" s="62">
        <v>35741</v>
      </c>
      <c r="E55" s="62"/>
      <c r="F55" s="62">
        <v>23232</v>
      </c>
      <c r="G55" s="62"/>
      <c r="H55" s="62">
        <v>47410</v>
      </c>
      <c r="I55" s="62"/>
      <c r="K55" s="46"/>
      <c r="L55" s="47"/>
      <c r="T55" s="5" t="s">
        <v>1</v>
      </c>
      <c r="U55" s="6"/>
      <c r="V55" s="7" t="s">
        <v>2</v>
      </c>
      <c r="W55" s="8"/>
    </row>
    <row r="56" spans="1:29" ht="19.5" thickBot="1" x14ac:dyDescent="0.35">
      <c r="B56" s="48"/>
      <c r="C56" s="49"/>
      <c r="D56" s="50" t="s">
        <v>20</v>
      </c>
      <c r="E56" s="51"/>
      <c r="F56" s="50" t="s">
        <v>21</v>
      </c>
      <c r="G56" s="51"/>
      <c r="H56" s="50" t="s">
        <v>22</v>
      </c>
      <c r="I56" s="51"/>
      <c r="K56" s="52" t="s">
        <v>17</v>
      </c>
      <c r="L56" s="53"/>
      <c r="M56" s="53"/>
      <c r="N56" s="54"/>
      <c r="O56" s="54"/>
      <c r="P56" s="55"/>
      <c r="Q56" s="56" t="s">
        <v>18</v>
      </c>
      <c r="R56" s="25"/>
      <c r="T56" s="20" t="s">
        <v>5</v>
      </c>
      <c r="U56" s="21"/>
      <c r="V56" s="22" t="s">
        <v>6</v>
      </c>
      <c r="W56" s="23"/>
      <c r="X56" s="24" t="s">
        <v>7</v>
      </c>
      <c r="Y56" s="25"/>
      <c r="Z56" s="24" t="s">
        <v>8</v>
      </c>
      <c r="AA56" s="25"/>
      <c r="AB56" s="24" t="s">
        <v>9</v>
      </c>
      <c r="AC56" s="25"/>
    </row>
    <row r="57" spans="1:29" ht="19.5" thickBot="1" x14ac:dyDescent="0.35">
      <c r="A57" s="61">
        <v>35741</v>
      </c>
      <c r="B57" s="50" t="s">
        <v>20</v>
      </c>
      <c r="C57" s="51"/>
      <c r="D57" s="26">
        <f>$A$57/D55</f>
        <v>1</v>
      </c>
      <c r="E57" s="27"/>
      <c r="F57" s="26">
        <f t="shared" ref="F57:I57" si="16">$A$57/F55</f>
        <v>1.5384383608815426</v>
      </c>
      <c r="G57" s="27"/>
      <c r="H57" s="26">
        <f t="shared" ref="H57:I57" si="17">$A$57/H55</f>
        <v>0.7538704914574984</v>
      </c>
      <c r="I57" s="27"/>
      <c r="K57" s="32">
        <f>D57/$D$60</f>
        <v>0.33596533280693341</v>
      </c>
      <c r="L57" s="33"/>
      <c r="M57" s="32">
        <f>F57/$F$60</f>
        <v>0.33596533280693341</v>
      </c>
      <c r="N57" s="33"/>
      <c r="O57" s="32">
        <f>H57/$H$60</f>
        <v>0.33596533280693341</v>
      </c>
      <c r="P57" s="33"/>
      <c r="Q57" s="32">
        <f>AVERAGE(K57:P57)</f>
        <v>0.33596533280693341</v>
      </c>
      <c r="R57" s="33"/>
      <c r="T57" s="34">
        <f>$Q$57*D57+$Q$58*F57+$Q$59*H57</f>
        <v>1.0078959984208002</v>
      </c>
      <c r="U57" s="35"/>
      <c r="V57" s="36">
        <v>3</v>
      </c>
      <c r="W57" s="37"/>
      <c r="X57" s="29">
        <f>(T61-V57)/(V57-1)</f>
        <v>0</v>
      </c>
      <c r="Y57" s="30"/>
      <c r="Z57" s="36">
        <v>0.57999999999999996</v>
      </c>
      <c r="AA57" s="37"/>
      <c r="AB57" s="29">
        <f>X57/Z57</f>
        <v>0</v>
      </c>
      <c r="AC57" s="30"/>
    </row>
    <row r="58" spans="1:29" ht="19.5" thickBot="1" x14ac:dyDescent="0.35">
      <c r="A58" s="61">
        <v>23232</v>
      </c>
      <c r="B58" s="50" t="s">
        <v>21</v>
      </c>
      <c r="C58" s="51"/>
      <c r="D58" s="26">
        <f>$A$58/D55</f>
        <v>0.65000979267507908</v>
      </c>
      <c r="E58" s="27"/>
      <c r="F58" s="26">
        <f t="shared" ref="F58:I58" si="18">$A$58/F55</f>
        <v>1</v>
      </c>
      <c r="G58" s="27"/>
      <c r="H58" s="26">
        <f t="shared" ref="H58:I58" si="19">$A$58/H55</f>
        <v>0.4900232018561485</v>
      </c>
      <c r="I58" s="27"/>
      <c r="K58" s="32">
        <f t="shared" ref="K58:K59" si="20">D58/$D$60</f>
        <v>0.21838075632384873</v>
      </c>
      <c r="L58" s="33"/>
      <c r="M58" s="32">
        <f t="shared" ref="M58:M59" si="21">F58/$F$60</f>
        <v>0.21838075632384873</v>
      </c>
      <c r="N58" s="33"/>
      <c r="O58" s="32">
        <f t="shared" ref="O58:O59" si="22">H58/$H$60</f>
        <v>0.21838075632384873</v>
      </c>
      <c r="P58" s="33"/>
      <c r="Q58" s="32">
        <f>AVERAGE(K58:P58)</f>
        <v>0.21838075632384876</v>
      </c>
      <c r="R58" s="33"/>
      <c r="T58" s="34">
        <f t="shared" ref="T58:T59" si="23">$Q$57*D58+$Q$58*F58+$Q$59*H58</f>
        <v>0.65514226897154626</v>
      </c>
      <c r="U58" s="35"/>
    </row>
    <row r="59" spans="1:29" ht="19.5" thickBot="1" x14ac:dyDescent="0.35">
      <c r="A59" s="61">
        <v>47410</v>
      </c>
      <c r="B59" s="50" t="s">
        <v>22</v>
      </c>
      <c r="C59" s="51"/>
      <c r="D59" s="26">
        <f>$A$59/D55</f>
        <v>1.3264877871352228</v>
      </c>
      <c r="E59" s="27"/>
      <c r="F59" s="26">
        <f t="shared" ref="F59:I59" si="24">$A$59/F55</f>
        <v>2.0407196969696968</v>
      </c>
      <c r="G59" s="27"/>
      <c r="H59" s="26">
        <f t="shared" ref="H59:I59" si="25">$A$59/H55</f>
        <v>1</v>
      </c>
      <c r="I59" s="27"/>
      <c r="K59" s="32">
        <f t="shared" si="20"/>
        <v>0.44565391086921774</v>
      </c>
      <c r="L59" s="33"/>
      <c r="M59" s="32">
        <f t="shared" si="21"/>
        <v>0.4456539108692178</v>
      </c>
      <c r="N59" s="33"/>
      <c r="O59" s="32">
        <f t="shared" si="22"/>
        <v>0.44565391086921785</v>
      </c>
      <c r="P59" s="33"/>
      <c r="Q59" s="32">
        <f>AVERAGE(K59:P59)</f>
        <v>0.44565391086921785</v>
      </c>
      <c r="R59" s="33"/>
      <c r="T59" s="34">
        <f t="shared" si="23"/>
        <v>1.3369617326076535</v>
      </c>
      <c r="U59" s="35"/>
    </row>
    <row r="60" spans="1:29" ht="19.5" thickBot="1" x14ac:dyDescent="0.35">
      <c r="B60" s="38" t="s">
        <v>10</v>
      </c>
      <c r="C60" s="39"/>
      <c r="D60" s="26">
        <f>SUM(D57:E59)</f>
        <v>2.9764975798103022</v>
      </c>
      <c r="E60" s="27"/>
      <c r="F60" s="26">
        <f>SUM(F57:G59)</f>
        <v>4.5791580578512399</v>
      </c>
      <c r="G60" s="27"/>
      <c r="H60" s="26">
        <f>SUM(H57:I59)</f>
        <v>2.2438936933136469</v>
      </c>
      <c r="I60" s="27"/>
    </row>
    <row r="61" spans="1:29" ht="16.5" thickBot="1" x14ac:dyDescent="0.3">
      <c r="Q61" s="42" t="s">
        <v>11</v>
      </c>
      <c r="R61" s="43"/>
      <c r="S61" s="44"/>
      <c r="T61" s="34">
        <f>SUM(T57:U59)</f>
        <v>3</v>
      </c>
      <c r="U61" s="35"/>
    </row>
    <row r="64" spans="1:29" ht="16.5" thickBot="1" x14ac:dyDescent="0.3">
      <c r="A64" s="63" t="s">
        <v>26</v>
      </c>
      <c r="B64" s="63"/>
      <c r="C64" s="63"/>
      <c r="D64" s="63"/>
    </row>
    <row r="65" spans="1:12" ht="19.5" thickBot="1" x14ac:dyDescent="0.35">
      <c r="A65" s="64"/>
      <c r="B65" s="65"/>
      <c r="C65" s="66" t="s">
        <v>13</v>
      </c>
      <c r="D65" s="67"/>
      <c r="E65" s="68" t="s">
        <v>14</v>
      </c>
      <c r="F65" s="67"/>
      <c r="G65" s="68" t="s">
        <v>15</v>
      </c>
      <c r="H65" s="67"/>
      <c r="I65" s="66" t="s">
        <v>16</v>
      </c>
      <c r="J65" s="67"/>
      <c r="K65" s="69" t="s">
        <v>27</v>
      </c>
      <c r="L65" s="70"/>
    </row>
    <row r="66" spans="1:12" ht="19.5" thickBot="1" x14ac:dyDescent="0.35">
      <c r="A66" s="71" t="s">
        <v>20</v>
      </c>
      <c r="B66" s="72"/>
      <c r="C66" s="32">
        <f>P29</f>
        <v>0.1285014005602241</v>
      </c>
      <c r="D66" s="33"/>
      <c r="E66" s="32">
        <f>Q57</f>
        <v>0.33596533280693341</v>
      </c>
      <c r="F66" s="33"/>
      <c r="G66" s="32">
        <f>P38</f>
        <v>0.71507381507381496</v>
      </c>
      <c r="H66" s="33"/>
      <c r="I66" s="32">
        <f>P47</f>
        <v>0.10000000000000002</v>
      </c>
      <c r="J66" s="33"/>
      <c r="K66" s="73">
        <f>SUMPRODUCT(C66:J66,$C$69:$J$69)</f>
        <v>0.3017576598635443</v>
      </c>
      <c r="L66" s="74"/>
    </row>
    <row r="67" spans="1:12" ht="19.5" thickBot="1" x14ac:dyDescent="0.35">
      <c r="A67" s="71" t="s">
        <v>21</v>
      </c>
      <c r="B67" s="72"/>
      <c r="C67" s="32">
        <f t="shared" ref="C67:C68" si="26">P30</f>
        <v>0.27661064425770304</v>
      </c>
      <c r="D67" s="33"/>
      <c r="E67" s="32">
        <f t="shared" ref="E67:E68" si="27">Q58</f>
        <v>0.21838075632384876</v>
      </c>
      <c r="F67" s="33"/>
      <c r="G67" s="32">
        <f t="shared" ref="G67:G68" si="28">P39</f>
        <v>0.18710178710178713</v>
      </c>
      <c r="H67" s="33"/>
      <c r="I67" s="32">
        <f t="shared" ref="I67:I68" si="29">P48</f>
        <v>0.30000000000000004</v>
      </c>
      <c r="J67" s="33"/>
      <c r="K67" s="75">
        <f t="shared" ref="K67:K68" si="30">SUMPRODUCT(C67:J67,$C$69:$J$69)</f>
        <v>0.25082540106434792</v>
      </c>
      <c r="L67" s="76"/>
    </row>
    <row r="68" spans="1:12" ht="19.5" thickBot="1" x14ac:dyDescent="0.35">
      <c r="A68" s="71" t="s">
        <v>22</v>
      </c>
      <c r="B68" s="72"/>
      <c r="C68" s="32">
        <f t="shared" si="26"/>
        <v>0.59488795518207283</v>
      </c>
      <c r="D68" s="33"/>
      <c r="E68" s="32">
        <f t="shared" si="27"/>
        <v>0.44565391086921785</v>
      </c>
      <c r="F68" s="33"/>
      <c r="G68" s="32">
        <f t="shared" si="28"/>
        <v>9.7824397824397821E-2</v>
      </c>
      <c r="H68" s="33"/>
      <c r="I68" s="32">
        <f t="shared" si="29"/>
        <v>0.60000000000000009</v>
      </c>
      <c r="J68" s="33"/>
      <c r="K68" s="57">
        <f>SUMPRODUCT(C68:J68,$C$69:$J$69)</f>
        <v>0.44741693907210778</v>
      </c>
      <c r="L68" s="58"/>
    </row>
    <row r="69" spans="1:12" ht="19.5" thickBot="1" x14ac:dyDescent="0.35">
      <c r="A69" s="38" t="s">
        <v>10</v>
      </c>
      <c r="B69" s="39"/>
      <c r="C69" s="32">
        <f>T11</f>
        <v>0.4824065813018058</v>
      </c>
      <c r="D69" s="33"/>
      <c r="E69" s="32">
        <f>T12</f>
        <v>8.8287336327250804E-2</v>
      </c>
      <c r="F69" s="33"/>
      <c r="G69" s="32">
        <f>T13</f>
        <v>0.27179769624530853</v>
      </c>
      <c r="H69" s="33"/>
      <c r="I69" s="32">
        <f>T14</f>
        <v>0.15750838612563489</v>
      </c>
      <c r="J69" s="33"/>
    </row>
  </sheetData>
  <mergeCells count="326">
    <mergeCell ref="A69:B69"/>
    <mergeCell ref="C69:D69"/>
    <mergeCell ref="E69:F69"/>
    <mergeCell ref="G69:H69"/>
    <mergeCell ref="I69:J69"/>
    <mergeCell ref="A68:B68"/>
    <mergeCell ref="C68:D68"/>
    <mergeCell ref="E68:F68"/>
    <mergeCell ref="G68:H68"/>
    <mergeCell ref="I68:J68"/>
    <mergeCell ref="K68:L68"/>
    <mergeCell ref="A67:B67"/>
    <mergeCell ref="C67:D67"/>
    <mergeCell ref="E67:F67"/>
    <mergeCell ref="G67:H67"/>
    <mergeCell ref="I67:J67"/>
    <mergeCell ref="K67:L67"/>
    <mergeCell ref="A66:B66"/>
    <mergeCell ref="C66:D66"/>
    <mergeCell ref="E66:F66"/>
    <mergeCell ref="G66:H66"/>
    <mergeCell ref="I66:J66"/>
    <mergeCell ref="K66:L66"/>
    <mergeCell ref="A64:D64"/>
    <mergeCell ref="C65:D65"/>
    <mergeCell ref="E65:F65"/>
    <mergeCell ref="G65:H65"/>
    <mergeCell ref="I65:J65"/>
    <mergeCell ref="K65:L65"/>
    <mergeCell ref="AB56:AC56"/>
    <mergeCell ref="K57:L57"/>
    <mergeCell ref="M57:N57"/>
    <mergeCell ref="O57:P57"/>
    <mergeCell ref="Q61:S61"/>
    <mergeCell ref="T61:U61"/>
    <mergeCell ref="T55:U55"/>
    <mergeCell ref="V55:W55"/>
    <mergeCell ref="K56:M56"/>
    <mergeCell ref="Q56:R56"/>
    <mergeCell ref="X56:Y56"/>
    <mergeCell ref="Z56:AA56"/>
    <mergeCell ref="K59:L59"/>
    <mergeCell ref="M59:N59"/>
    <mergeCell ref="O59:P59"/>
    <mergeCell ref="Q59:R59"/>
    <mergeCell ref="T59:U59"/>
    <mergeCell ref="X57:Y57"/>
    <mergeCell ref="Z57:AA57"/>
    <mergeCell ref="AB57:AC57"/>
    <mergeCell ref="K58:L58"/>
    <mergeCell ref="M58:N58"/>
    <mergeCell ref="O58:P58"/>
    <mergeCell ref="Q58:R58"/>
    <mergeCell ref="T58:U58"/>
    <mergeCell ref="T56:U56"/>
    <mergeCell ref="V56:W56"/>
    <mergeCell ref="Q57:R57"/>
    <mergeCell ref="T57:U57"/>
    <mergeCell ref="V57:W57"/>
    <mergeCell ref="B59:C59"/>
    <mergeCell ref="D59:E59"/>
    <mergeCell ref="F59:G59"/>
    <mergeCell ref="H59:I59"/>
    <mergeCell ref="B60:C60"/>
    <mergeCell ref="D60:E60"/>
    <mergeCell ref="F60:G60"/>
    <mergeCell ref="H60:I60"/>
    <mergeCell ref="B57:C57"/>
    <mergeCell ref="D57:E57"/>
    <mergeCell ref="F57:G57"/>
    <mergeCell ref="H57:I57"/>
    <mergeCell ref="B58:C58"/>
    <mergeCell ref="D58:E58"/>
    <mergeCell ref="F58:G58"/>
    <mergeCell ref="H58:I58"/>
    <mergeCell ref="P51:R51"/>
    <mergeCell ref="S51:T51"/>
    <mergeCell ref="A45:E45"/>
    <mergeCell ref="A54:B54"/>
    <mergeCell ref="D56:E56"/>
    <mergeCell ref="F56:G56"/>
    <mergeCell ref="H56:I56"/>
    <mergeCell ref="D55:E55"/>
    <mergeCell ref="F55:G55"/>
    <mergeCell ref="H55:I55"/>
    <mergeCell ref="P49:Q49"/>
    <mergeCell ref="S49:T49"/>
    <mergeCell ref="A50:B50"/>
    <mergeCell ref="C50:D50"/>
    <mergeCell ref="E50:F50"/>
    <mergeCell ref="G50:H50"/>
    <mergeCell ref="N48:O48"/>
    <mergeCell ref="P48:Q48"/>
    <mergeCell ref="S48:T48"/>
    <mergeCell ref="A49:B49"/>
    <mergeCell ref="C49:D49"/>
    <mergeCell ref="E49:F49"/>
    <mergeCell ref="G49:H49"/>
    <mergeCell ref="J49:K49"/>
    <mergeCell ref="L49:M49"/>
    <mergeCell ref="N49:O49"/>
    <mergeCell ref="A48:B48"/>
    <mergeCell ref="C48:D48"/>
    <mergeCell ref="E48:F48"/>
    <mergeCell ref="G48:H48"/>
    <mergeCell ref="J48:K48"/>
    <mergeCell ref="L48:M48"/>
    <mergeCell ref="P47:Q47"/>
    <mergeCell ref="S47:T47"/>
    <mergeCell ref="U47:V47"/>
    <mergeCell ref="W47:X47"/>
    <mergeCell ref="Y47:Z47"/>
    <mergeCell ref="AA47:AB47"/>
    <mergeCell ref="W46:X46"/>
    <mergeCell ref="Y46:Z46"/>
    <mergeCell ref="AA46:AB46"/>
    <mergeCell ref="A47:B47"/>
    <mergeCell ref="C47:D47"/>
    <mergeCell ref="E47:F47"/>
    <mergeCell ref="G47:H47"/>
    <mergeCell ref="J47:K47"/>
    <mergeCell ref="L47:M47"/>
    <mergeCell ref="N47:O47"/>
    <mergeCell ref="S45:T45"/>
    <mergeCell ref="U45:V45"/>
    <mergeCell ref="C46:D46"/>
    <mergeCell ref="E46:F46"/>
    <mergeCell ref="G46:H46"/>
    <mergeCell ref="J46:L46"/>
    <mergeCell ref="P46:Q46"/>
    <mergeCell ref="S46:T46"/>
    <mergeCell ref="U46:V46"/>
    <mergeCell ref="A41:B41"/>
    <mergeCell ref="C41:D41"/>
    <mergeCell ref="E41:F41"/>
    <mergeCell ref="G41:H41"/>
    <mergeCell ref="P42:R42"/>
    <mergeCell ref="S42:T42"/>
    <mergeCell ref="S39:T39"/>
    <mergeCell ref="A40:B40"/>
    <mergeCell ref="C40:D40"/>
    <mergeCell ref="E40:F40"/>
    <mergeCell ref="G40:H40"/>
    <mergeCell ref="J40:K40"/>
    <mergeCell ref="L40:M40"/>
    <mergeCell ref="N40:O40"/>
    <mergeCell ref="P40:Q40"/>
    <mergeCell ref="S40:T40"/>
    <mergeCell ref="Y38:Z38"/>
    <mergeCell ref="AA38:AB38"/>
    <mergeCell ref="A39:B39"/>
    <mergeCell ref="C39:D39"/>
    <mergeCell ref="E39:F39"/>
    <mergeCell ref="G39:H39"/>
    <mergeCell ref="J39:K39"/>
    <mergeCell ref="L39:M39"/>
    <mergeCell ref="N39:O39"/>
    <mergeCell ref="P39:Q39"/>
    <mergeCell ref="L38:M38"/>
    <mergeCell ref="N38:O38"/>
    <mergeCell ref="P38:Q38"/>
    <mergeCell ref="S38:T38"/>
    <mergeCell ref="U38:V38"/>
    <mergeCell ref="W38:X38"/>
    <mergeCell ref="S37:T37"/>
    <mergeCell ref="U37:V37"/>
    <mergeCell ref="W37:X37"/>
    <mergeCell ref="Y37:Z37"/>
    <mergeCell ref="AA37:AB37"/>
    <mergeCell ref="A38:B38"/>
    <mergeCell ref="C38:D38"/>
    <mergeCell ref="E38:F38"/>
    <mergeCell ref="G38:H38"/>
    <mergeCell ref="J38:K38"/>
    <mergeCell ref="P33:R33"/>
    <mergeCell ref="S33:T33"/>
    <mergeCell ref="A36:D36"/>
    <mergeCell ref="S36:T36"/>
    <mergeCell ref="U36:V36"/>
    <mergeCell ref="C37:D37"/>
    <mergeCell ref="E37:F37"/>
    <mergeCell ref="G37:H37"/>
    <mergeCell ref="J37:L37"/>
    <mergeCell ref="P37:Q37"/>
    <mergeCell ref="N31:O31"/>
    <mergeCell ref="P31:Q31"/>
    <mergeCell ref="S31:T31"/>
    <mergeCell ref="A32:B32"/>
    <mergeCell ref="C32:D32"/>
    <mergeCell ref="E32:F32"/>
    <mergeCell ref="G32:H32"/>
    <mergeCell ref="A31:B31"/>
    <mergeCell ref="C31:D31"/>
    <mergeCell ref="E31:F31"/>
    <mergeCell ref="G31:H31"/>
    <mergeCell ref="J31:K31"/>
    <mergeCell ref="L31:M31"/>
    <mergeCell ref="AA29:AB29"/>
    <mergeCell ref="A30:B30"/>
    <mergeCell ref="C30:D30"/>
    <mergeCell ref="E30:F30"/>
    <mergeCell ref="G30:H30"/>
    <mergeCell ref="J30:K30"/>
    <mergeCell ref="L30:M30"/>
    <mergeCell ref="N30:O30"/>
    <mergeCell ref="P30:Q30"/>
    <mergeCell ref="S30:T30"/>
    <mergeCell ref="N29:O29"/>
    <mergeCell ref="P29:Q29"/>
    <mergeCell ref="S29:T29"/>
    <mergeCell ref="U29:V29"/>
    <mergeCell ref="W29:X29"/>
    <mergeCell ref="Y29:Z29"/>
    <mergeCell ref="U28:V28"/>
    <mergeCell ref="W28:X28"/>
    <mergeCell ref="Y28:Z28"/>
    <mergeCell ref="AA28:AB28"/>
    <mergeCell ref="A29:B29"/>
    <mergeCell ref="C29:D29"/>
    <mergeCell ref="E29:F29"/>
    <mergeCell ref="G29:H29"/>
    <mergeCell ref="J29:K29"/>
    <mergeCell ref="L29:M29"/>
    <mergeCell ref="A27:D27"/>
    <mergeCell ref="S27:T27"/>
    <mergeCell ref="U27:V27"/>
    <mergeCell ref="C28:D28"/>
    <mergeCell ref="E28:F28"/>
    <mergeCell ref="G28:H28"/>
    <mergeCell ref="J28:L28"/>
    <mergeCell ref="P28:Q28"/>
    <mergeCell ref="S28:T28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W16:X16"/>
    <mergeCell ref="A17:D17"/>
    <mergeCell ref="D20:E20"/>
    <mergeCell ref="F20:G20"/>
    <mergeCell ref="H20:I20"/>
    <mergeCell ref="J20:K20"/>
    <mergeCell ref="A15:B15"/>
    <mergeCell ref="C15:D15"/>
    <mergeCell ref="E15:F15"/>
    <mergeCell ref="G15:H15"/>
    <mergeCell ref="I15:J15"/>
    <mergeCell ref="T16:V16"/>
    <mergeCell ref="L14:M14"/>
    <mergeCell ref="N14:O14"/>
    <mergeCell ref="P14:Q14"/>
    <mergeCell ref="R14:S14"/>
    <mergeCell ref="T14:U14"/>
    <mergeCell ref="W14:X14"/>
    <mergeCell ref="N13:O13"/>
    <mergeCell ref="P13:Q13"/>
    <mergeCell ref="R13:S13"/>
    <mergeCell ref="T13:U13"/>
    <mergeCell ref="W13:X13"/>
    <mergeCell ref="A14:B14"/>
    <mergeCell ref="C14:D14"/>
    <mergeCell ref="E14:F14"/>
    <mergeCell ref="G14:H14"/>
    <mergeCell ref="I14:J14"/>
    <mergeCell ref="P12:Q12"/>
    <mergeCell ref="R12:S12"/>
    <mergeCell ref="T12:U12"/>
    <mergeCell ref="W12:X12"/>
    <mergeCell ref="A13:B13"/>
    <mergeCell ref="C13:D13"/>
    <mergeCell ref="E13:F13"/>
    <mergeCell ref="G13:H13"/>
    <mergeCell ref="I13:J13"/>
    <mergeCell ref="L13:M13"/>
    <mergeCell ref="AA11:AB11"/>
    <mergeCell ref="AC11:AD11"/>
    <mergeCell ref="AE11:AF11"/>
    <mergeCell ref="A12:B12"/>
    <mergeCell ref="C12:D12"/>
    <mergeCell ref="E12:F12"/>
    <mergeCell ref="G12:H12"/>
    <mergeCell ref="I12:J12"/>
    <mergeCell ref="L12:M12"/>
    <mergeCell ref="N12:O12"/>
    <mergeCell ref="N11:O11"/>
    <mergeCell ref="P11:Q11"/>
    <mergeCell ref="R11:S11"/>
    <mergeCell ref="T11:U11"/>
    <mergeCell ref="W11:X11"/>
    <mergeCell ref="Y11:Z11"/>
    <mergeCell ref="Y10:Z10"/>
    <mergeCell ref="AA10:AB10"/>
    <mergeCell ref="AC10:AD10"/>
    <mergeCell ref="AE10:AF10"/>
    <mergeCell ref="A11:B11"/>
    <mergeCell ref="C11:D11"/>
    <mergeCell ref="E11:F11"/>
    <mergeCell ref="G11:H11"/>
    <mergeCell ref="I11:J11"/>
    <mergeCell ref="L11:M11"/>
    <mergeCell ref="A9:F9"/>
    <mergeCell ref="W9:X9"/>
    <mergeCell ref="Y9:Z9"/>
    <mergeCell ref="C10:D10"/>
    <mergeCell ref="E10:F10"/>
    <mergeCell ref="G10:H10"/>
    <mergeCell ref="I10:J10"/>
    <mergeCell ref="L10:N10"/>
    <mergeCell ref="T10:U10"/>
    <mergeCell ref="W10:X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2020-11-09T15:44:17Z</dcterms:modified>
</cp:coreProperties>
</file>