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S52" i="1" l="1"/>
  <c r="Q52" i="1"/>
  <c r="O52" i="1"/>
  <c r="M52" i="1"/>
  <c r="I52" i="1"/>
  <c r="F52" i="1"/>
  <c r="S42" i="1"/>
  <c r="S43" i="1"/>
  <c r="S44" i="1"/>
  <c r="S45" i="1"/>
  <c r="S46" i="1"/>
  <c r="S47" i="1"/>
  <c r="S48" i="1"/>
  <c r="S49" i="1"/>
  <c r="S50" i="1"/>
  <c r="S41" i="1"/>
  <c r="Q42" i="1"/>
  <c r="Q43" i="1"/>
  <c r="Q44" i="1"/>
  <c r="Q45" i="1"/>
  <c r="Q46" i="1"/>
  <c r="Q47" i="1"/>
  <c r="Q48" i="1"/>
  <c r="Q49" i="1"/>
  <c r="Q50" i="1"/>
  <c r="Q41" i="1"/>
  <c r="O42" i="1"/>
  <c r="O43" i="1"/>
  <c r="O44" i="1"/>
  <c r="O45" i="1"/>
  <c r="O46" i="1"/>
  <c r="O47" i="1"/>
  <c r="O48" i="1"/>
  <c r="O49" i="1"/>
  <c r="O50" i="1"/>
  <c r="O41" i="1"/>
  <c r="M43" i="1"/>
  <c r="M44" i="1"/>
  <c r="M45" i="1"/>
  <c r="M46" i="1"/>
  <c r="M47" i="1"/>
  <c r="M48" i="1"/>
  <c r="M49" i="1"/>
  <c r="M50" i="1"/>
  <c r="M41" i="1"/>
  <c r="K42" i="1"/>
  <c r="K43" i="1"/>
  <c r="K44" i="1"/>
  <c r="K45" i="1"/>
  <c r="K46" i="1"/>
  <c r="K47" i="1"/>
  <c r="K48" i="1"/>
  <c r="K49" i="1"/>
  <c r="K50" i="1"/>
  <c r="K41" i="1"/>
  <c r="I42" i="1"/>
  <c r="M42" i="1" s="1"/>
  <c r="I43" i="1"/>
  <c r="I44" i="1"/>
  <c r="I45" i="1"/>
  <c r="I46" i="1"/>
  <c r="I47" i="1"/>
  <c r="I48" i="1"/>
  <c r="I49" i="1"/>
  <c r="I50" i="1"/>
  <c r="I41" i="1"/>
  <c r="E33" i="1"/>
  <c r="G34" i="1" s="1"/>
  <c r="E27" i="1"/>
  <c r="G25" i="1"/>
  <c r="E25" i="1"/>
  <c r="E24" i="1"/>
  <c r="E34" i="1" l="1"/>
  <c r="G35" i="1" l="1"/>
  <c r="E35" i="1"/>
  <c r="G26" i="1"/>
  <c r="E26" i="1"/>
  <c r="G36" i="1" l="1"/>
  <c r="E36" i="1"/>
  <c r="G27" i="1"/>
  <c r="G37" i="1" l="1"/>
  <c r="E37" i="1"/>
  <c r="G28" i="1"/>
  <c r="E28" i="1"/>
</calcChain>
</file>

<file path=xl/sharedStrings.xml><?xml version="1.0" encoding="utf-8"?>
<sst xmlns="http://schemas.openxmlformats.org/spreadsheetml/2006/main" count="33" uniqueCount="21">
  <si>
    <t>Costo por hora:</t>
  </si>
  <si>
    <t>Tiempo de simul:</t>
  </si>
  <si>
    <t>semanas</t>
  </si>
  <si>
    <t>Probabilidad</t>
  </si>
  <si>
    <t>Prob. Acumuladas</t>
  </si>
  <si>
    <t>"&gt;="rango inferior</t>
  </si>
  <si>
    <t>"&lt;"rango superior</t>
  </si>
  <si>
    <t>Horas seman. de taller:</t>
  </si>
  <si>
    <t>Cantidad horas</t>
  </si>
  <si>
    <t>Horas seman. de servicio tecnico:</t>
  </si>
  <si>
    <t>Semanas</t>
  </si>
  <si>
    <t>Xs = Horas taller</t>
  </si>
  <si>
    <t>RS</t>
  </si>
  <si>
    <t>RT</t>
  </si>
  <si>
    <t>Demanda total</t>
  </si>
  <si>
    <t>Horas fijas</t>
  </si>
  <si>
    <t>Horas faltantes</t>
  </si>
  <si>
    <t>Costo variable</t>
  </si>
  <si>
    <t>Costo fijo</t>
  </si>
  <si>
    <t>Costo total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</si>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</sst>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$&quot;\ * #,##0.00_ ;_ &quot;$&quot;\ * \-#,##0.00_ ;_ &quot;$&quot;\ * &quot;-&quot;??_ ;_ @_ 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2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0" fillId="0" borderId="4" xfId="0" applyNumberFormat="1" applyFont="1" applyBorder="1" applyAlignment="1"/>
    <xf numFmtId="9" fontId="3" fillId="0" borderId="3" xfId="0" applyNumberFormat="1" applyFont="1" applyBorder="1" applyAlignment="1">
      <alignment horizontal="center"/>
    </xf>
    <xf numFmtId="9" fontId="0" fillId="0" borderId="4" xfId="0" applyNumberFormat="1" applyFont="1" applyBorder="1" applyAlignment="1"/>
    <xf numFmtId="164" fontId="3" fillId="0" borderId="3" xfId="0" applyNumberFormat="1" applyFont="1" applyBorder="1" applyAlignment="1">
      <alignment horizontal="center"/>
    </xf>
    <xf numFmtId="164" fontId="0" fillId="0" borderId="4" xfId="0" applyNumberFormat="1" applyFont="1" applyBorder="1" applyAlignment="1"/>
    <xf numFmtId="10" fontId="3" fillId="0" borderId="3" xfId="0" applyNumberFormat="1" applyFont="1" applyBorder="1" applyAlignment="1">
      <alignment horizontal="center"/>
    </xf>
    <xf numFmtId="10" fontId="0" fillId="0" borderId="4" xfId="0" applyNumberFormat="1" applyFont="1" applyBorder="1" applyAlignment="1"/>
    <xf numFmtId="10" fontId="3" fillId="0" borderId="1" xfId="2" applyNumberFormat="1" applyFont="1" applyBorder="1" applyAlignment="1">
      <alignment horizontal="center"/>
    </xf>
    <xf numFmtId="10" fontId="3" fillId="0" borderId="2" xfId="2" applyNumberFormat="1" applyFont="1" applyBorder="1" applyAlignment="1">
      <alignment horizontal="center"/>
    </xf>
    <xf numFmtId="0" fontId="2" fillId="0" borderId="5" xfId="0" applyFont="1" applyBorder="1" applyAlignment="1"/>
    <xf numFmtId="0" fontId="0" fillId="0" borderId="5" xfId="0" applyBorder="1" applyAlignment="1"/>
    <xf numFmtId="9" fontId="3" fillId="0" borderId="3" xfId="2" applyFont="1" applyBorder="1" applyAlignment="1">
      <alignment horizontal="center"/>
    </xf>
    <xf numFmtId="9" fontId="0" fillId="0" borderId="4" xfId="2" applyFont="1" applyBorder="1" applyAlignment="1"/>
    <xf numFmtId="10" fontId="3" fillId="0" borderId="3" xfId="2" applyNumberFormat="1" applyFont="1" applyBorder="1" applyAlignment="1">
      <alignment horizontal="center"/>
    </xf>
    <xf numFmtId="10" fontId="0" fillId="0" borderId="4" xfId="2" applyNumberFormat="1" applyFont="1" applyBorder="1" applyAlignment="1"/>
    <xf numFmtId="0" fontId="2" fillId="3" borderId="1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0" fillId="3" borderId="2" xfId="0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</xdr:col>
      <xdr:colOff>457200</xdr:colOff>
      <xdr:row>1</xdr:row>
      <xdr:rowOff>142875</xdr:rowOff>
    </xdr:to>
    <xdr:sp macro="" textlink="">
      <xdr:nvSpPr>
        <xdr:cNvPr id="2" name="CuadroTexto 1"/>
        <xdr:cNvSpPr txBox="1"/>
      </xdr:nvSpPr>
      <xdr:spPr>
        <a:xfrm>
          <a:off x="0" y="9525"/>
          <a:ext cx="10668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b="1"/>
            <a:t>Montecarlo</a:t>
          </a:r>
        </a:p>
      </xdr:txBody>
    </xdr:sp>
    <xdr:clientData/>
  </xdr:twoCellAnchor>
  <xdr:twoCellAnchor editAs="oneCell">
    <xdr:from>
      <xdr:col>0</xdr:col>
      <xdr:colOff>0</xdr:colOff>
      <xdr:row>1</xdr:row>
      <xdr:rowOff>152399</xdr:rowOff>
    </xdr:from>
    <xdr:to>
      <xdr:col>10</xdr:col>
      <xdr:colOff>200656</xdr:colOff>
      <xdr:row>16</xdr:row>
      <xdr:rowOff>180974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7" t="1677" r="633" b="45246"/>
        <a:stretch/>
      </xdr:blipFill>
      <xdr:spPr>
        <a:xfrm>
          <a:off x="0" y="342899"/>
          <a:ext cx="6325231" cy="2886075"/>
        </a:xfrm>
        <a:prstGeom prst="rect">
          <a:avLst/>
        </a:prstGeom>
      </xdr:spPr>
    </xdr:pic>
    <xdr:clientData/>
  </xdr:twoCellAnchor>
  <xdr:twoCellAnchor editAs="oneCell">
    <xdr:from>
      <xdr:col>10</xdr:col>
      <xdr:colOff>247650</xdr:colOff>
      <xdr:row>1</xdr:row>
      <xdr:rowOff>152399</xdr:rowOff>
    </xdr:from>
    <xdr:to>
      <xdr:col>17</xdr:col>
      <xdr:colOff>318387</xdr:colOff>
      <xdr:row>15</xdr:row>
      <xdr:rowOff>28574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7" t="57528" r="39399" b="1055"/>
        <a:stretch/>
      </xdr:blipFill>
      <xdr:spPr>
        <a:xfrm>
          <a:off x="6343650" y="342899"/>
          <a:ext cx="4337937" cy="2543175"/>
        </a:xfrm>
        <a:prstGeom prst="rect">
          <a:avLst/>
        </a:prstGeom>
      </xdr:spPr>
    </xdr:pic>
    <xdr:clientData/>
  </xdr:twoCellAnchor>
  <xdr:twoCellAnchor>
    <xdr:from>
      <xdr:col>4</xdr:col>
      <xdr:colOff>200025</xdr:colOff>
      <xdr:row>17</xdr:row>
      <xdr:rowOff>190500</xdr:rowOff>
    </xdr:from>
    <xdr:to>
      <xdr:col>7</xdr:col>
      <xdr:colOff>457200</xdr:colOff>
      <xdr:row>20</xdr:row>
      <xdr:rowOff>85725</xdr:rowOff>
    </xdr:to>
    <xdr:sp macro="" textlink="">
      <xdr:nvSpPr>
        <xdr:cNvPr id="5" name="CuadroTexto 4"/>
        <xdr:cNvSpPr txBox="1"/>
      </xdr:nvSpPr>
      <xdr:spPr>
        <a:xfrm>
          <a:off x="2667000" y="3429000"/>
          <a:ext cx="20859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/>
            <a:t>Se dispone de 3 tecnicos que trabajan 60 horas fijas.</a:t>
          </a:r>
          <a:r>
            <a:rPr lang="es-AR" sz="1200" baseline="0"/>
            <a:t> </a:t>
          </a:r>
          <a:r>
            <a:rPr lang="es-AR" sz="1200"/>
            <a:t>(60*3)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T52"/>
  <sheetViews>
    <sheetView tabSelected="1" topLeftCell="A34" workbookViewId="0">
      <selection activeCell="C53" sqref="C53"/>
    </sheetView>
  </sheetViews>
  <sheetFormatPr baseColWidth="10" defaultColWidth="9.140625" defaultRowHeight="15" x14ac:dyDescent="0.25"/>
  <cols>
    <col min="1" max="1" width="9.5703125" customWidth="1"/>
  </cols>
  <sheetData>
    <row r="18" spans="1:10" ht="15.75" thickBot="1" x14ac:dyDescent="0.3"/>
    <row r="19" spans="1:10" ht="16.5" thickBot="1" x14ac:dyDescent="0.3">
      <c r="A19" s="37" t="s">
        <v>0</v>
      </c>
      <c r="B19" s="38"/>
      <c r="C19" s="1">
        <v>35</v>
      </c>
    </row>
    <row r="20" spans="1:10" ht="16.5" thickBot="1" x14ac:dyDescent="0.3">
      <c r="A20" s="37" t="s">
        <v>1</v>
      </c>
      <c r="B20" s="38"/>
      <c r="C20" s="1">
        <v>10</v>
      </c>
      <c r="D20" s="2" t="s">
        <v>2</v>
      </c>
    </row>
    <row r="22" spans="1:10" ht="16.5" thickBot="1" x14ac:dyDescent="0.3">
      <c r="A22" s="28" t="s">
        <v>7</v>
      </c>
      <c r="B22" s="28"/>
      <c r="C22" s="28"/>
    </row>
    <row r="23" spans="1:10" ht="16.5" thickBot="1" x14ac:dyDescent="0.3">
      <c r="A23" s="34" t="s">
        <v>8</v>
      </c>
      <c r="B23" s="35"/>
      <c r="C23" s="34" t="s">
        <v>3</v>
      </c>
      <c r="D23" s="36"/>
      <c r="E23" s="34" t="s">
        <v>4</v>
      </c>
      <c r="F23" s="36"/>
      <c r="G23" s="34" t="s">
        <v>5</v>
      </c>
      <c r="H23" s="35"/>
      <c r="I23" s="34" t="s">
        <v>6</v>
      </c>
      <c r="J23" s="35"/>
    </row>
    <row r="24" spans="1:10" ht="16.5" thickBot="1" x14ac:dyDescent="0.3">
      <c r="A24" s="18">
        <v>24</v>
      </c>
      <c r="B24" s="19"/>
      <c r="C24" s="20">
        <v>0.1</v>
      </c>
      <c r="D24" s="21"/>
      <c r="E24" s="22">
        <f>C24</f>
        <v>0.1</v>
      </c>
      <c r="F24" s="23"/>
      <c r="G24" s="24">
        <v>0</v>
      </c>
      <c r="H24" s="25"/>
      <c r="I24" s="32">
        <v>9.9900000000000003E-2</v>
      </c>
      <c r="J24" s="33"/>
    </row>
    <row r="25" spans="1:10" ht="16.5" thickBot="1" x14ac:dyDescent="0.3">
      <c r="A25" s="18">
        <v>36</v>
      </c>
      <c r="B25" s="19"/>
      <c r="C25" s="20">
        <v>0.25</v>
      </c>
      <c r="D25" s="21"/>
      <c r="E25" s="22">
        <f>E24+C25</f>
        <v>0.35</v>
      </c>
      <c r="F25" s="23"/>
      <c r="G25" s="24">
        <f>E24</f>
        <v>0.1</v>
      </c>
      <c r="H25" s="25"/>
      <c r="I25" s="26">
        <v>0.34989999999999999</v>
      </c>
      <c r="J25" s="27"/>
    </row>
    <row r="26" spans="1:10" ht="16.5" thickBot="1" x14ac:dyDescent="0.3">
      <c r="A26" s="18">
        <v>48</v>
      </c>
      <c r="B26" s="19"/>
      <c r="C26" s="20">
        <v>0.35</v>
      </c>
      <c r="D26" s="21"/>
      <c r="E26" s="22">
        <f>E25+C26</f>
        <v>0.7</v>
      </c>
      <c r="F26" s="23"/>
      <c r="G26" s="24">
        <f>E25</f>
        <v>0.35</v>
      </c>
      <c r="H26" s="25"/>
      <c r="I26" s="26">
        <v>0.69989999999999997</v>
      </c>
      <c r="J26" s="27"/>
    </row>
    <row r="27" spans="1:10" ht="16.5" thickBot="1" x14ac:dyDescent="0.3">
      <c r="A27" s="18">
        <v>60</v>
      </c>
      <c r="B27" s="19"/>
      <c r="C27" s="20">
        <v>0.2</v>
      </c>
      <c r="D27" s="21"/>
      <c r="E27" s="22">
        <f>E26+C27</f>
        <v>0.89999999999999991</v>
      </c>
      <c r="F27" s="23"/>
      <c r="G27" s="24">
        <f>E26</f>
        <v>0.7</v>
      </c>
      <c r="H27" s="25"/>
      <c r="I27" s="26">
        <v>0.89990000000000003</v>
      </c>
      <c r="J27" s="27"/>
    </row>
    <row r="28" spans="1:10" ht="16.5" thickBot="1" x14ac:dyDescent="0.3">
      <c r="A28" s="18">
        <v>72</v>
      </c>
      <c r="B28" s="19"/>
      <c r="C28" s="20">
        <v>0.1</v>
      </c>
      <c r="D28" s="21"/>
      <c r="E28" s="22">
        <f>E27+C28</f>
        <v>0.99999999999999989</v>
      </c>
      <c r="F28" s="23"/>
      <c r="G28" s="24">
        <f>E27</f>
        <v>0.89999999999999991</v>
      </c>
      <c r="H28" s="25"/>
      <c r="I28" s="26">
        <v>0.99990000000000001</v>
      </c>
      <c r="J28" s="27"/>
    </row>
    <row r="31" spans="1:10" ht="16.5" thickBot="1" x14ac:dyDescent="0.3">
      <c r="A31" s="28" t="s">
        <v>9</v>
      </c>
      <c r="B31" s="28"/>
      <c r="C31" s="28"/>
      <c r="D31" s="29"/>
    </row>
    <row r="32" spans="1:10" ht="16.5" thickBot="1" x14ac:dyDescent="0.3">
      <c r="A32" s="34" t="s">
        <v>8</v>
      </c>
      <c r="B32" s="35"/>
      <c r="C32" s="34" t="s">
        <v>3</v>
      </c>
      <c r="D32" s="36"/>
      <c r="E32" s="34" t="s">
        <v>4</v>
      </c>
      <c r="F32" s="36"/>
      <c r="G32" s="34" t="s">
        <v>5</v>
      </c>
      <c r="H32" s="35"/>
      <c r="I32" s="34" t="s">
        <v>6</v>
      </c>
      <c r="J32" s="35"/>
    </row>
    <row r="33" spans="1:20" ht="16.5" thickBot="1" x14ac:dyDescent="0.3">
      <c r="A33" s="18">
        <v>108</v>
      </c>
      <c r="B33" s="19"/>
      <c r="C33" s="30">
        <v>0.05</v>
      </c>
      <c r="D33" s="31"/>
      <c r="E33" s="22">
        <f>C33</f>
        <v>0.05</v>
      </c>
      <c r="F33" s="23"/>
      <c r="G33" s="24">
        <v>0</v>
      </c>
      <c r="H33" s="25"/>
      <c r="I33" s="32">
        <v>4.99E-2</v>
      </c>
      <c r="J33" s="33"/>
    </row>
    <row r="34" spans="1:20" ht="16.5" thickBot="1" x14ac:dyDescent="0.3">
      <c r="A34" s="18">
        <v>144</v>
      </c>
      <c r="B34" s="19"/>
      <c r="C34" s="20">
        <v>0.15</v>
      </c>
      <c r="D34" s="21"/>
      <c r="E34" s="22">
        <f>E33+C34</f>
        <v>0.2</v>
      </c>
      <c r="F34" s="23"/>
      <c r="G34" s="24">
        <f>E33</f>
        <v>0.05</v>
      </c>
      <c r="H34" s="25"/>
      <c r="I34" s="26">
        <v>0.19989999999999999</v>
      </c>
      <c r="J34" s="27"/>
    </row>
    <row r="35" spans="1:20" ht="16.5" thickBot="1" x14ac:dyDescent="0.3">
      <c r="A35" s="18">
        <v>180</v>
      </c>
      <c r="B35" s="19"/>
      <c r="C35" s="20">
        <v>0.35</v>
      </c>
      <c r="D35" s="21"/>
      <c r="E35" s="22">
        <f>E34+C35</f>
        <v>0.55000000000000004</v>
      </c>
      <c r="F35" s="23"/>
      <c r="G35" s="24">
        <f>E34</f>
        <v>0.2</v>
      </c>
      <c r="H35" s="25"/>
      <c r="I35" s="26">
        <v>0.54990000000000006</v>
      </c>
      <c r="J35" s="27"/>
    </row>
    <row r="36" spans="1:20" ht="16.5" thickBot="1" x14ac:dyDescent="0.3">
      <c r="A36" s="18">
        <v>216</v>
      </c>
      <c r="B36" s="19"/>
      <c r="C36" s="20">
        <v>0.25</v>
      </c>
      <c r="D36" s="21"/>
      <c r="E36" s="22">
        <f>E35+C36</f>
        <v>0.8</v>
      </c>
      <c r="F36" s="23"/>
      <c r="G36" s="24">
        <f>E35</f>
        <v>0.55000000000000004</v>
      </c>
      <c r="H36" s="25"/>
      <c r="I36" s="26">
        <v>0.70989999999999998</v>
      </c>
      <c r="J36" s="27"/>
    </row>
    <row r="37" spans="1:20" ht="16.5" thickBot="1" x14ac:dyDescent="0.3">
      <c r="A37" s="18">
        <v>252</v>
      </c>
      <c r="B37" s="19"/>
      <c r="C37" s="20">
        <v>0.2</v>
      </c>
      <c r="D37" s="21"/>
      <c r="E37" s="22">
        <f>E36+C37</f>
        <v>1</v>
      </c>
      <c r="F37" s="23"/>
      <c r="G37" s="24">
        <f>E36</f>
        <v>0.8</v>
      </c>
      <c r="H37" s="25"/>
      <c r="I37" s="26">
        <v>0.99990000000000001</v>
      </c>
      <c r="J37" s="27"/>
    </row>
    <row r="39" spans="1:20" ht="15.75" thickBot="1" x14ac:dyDescent="0.3"/>
    <row r="40" spans="1:20" ht="16.5" thickBot="1" x14ac:dyDescent="0.3">
      <c r="A40" s="6" t="s">
        <v>10</v>
      </c>
      <c r="B40" s="7" t="s">
        <v>13</v>
      </c>
      <c r="C40" s="14" t="s">
        <v>11</v>
      </c>
      <c r="D40" s="15"/>
      <c r="E40" s="7" t="s">
        <v>12</v>
      </c>
      <c r="F40" s="14" t="s">
        <v>11</v>
      </c>
      <c r="G40" s="15"/>
      <c r="I40" s="14" t="s">
        <v>14</v>
      </c>
      <c r="J40" s="15"/>
      <c r="K40" s="14" t="s">
        <v>15</v>
      </c>
      <c r="L40" s="15"/>
      <c r="M40" s="14" t="s">
        <v>16</v>
      </c>
      <c r="N40" s="15"/>
      <c r="O40" s="14" t="s">
        <v>17</v>
      </c>
      <c r="P40" s="15"/>
      <c r="Q40" s="14" t="s">
        <v>18</v>
      </c>
      <c r="R40" s="15"/>
      <c r="S40" s="14" t="s">
        <v>19</v>
      </c>
      <c r="T40" s="15"/>
    </row>
    <row r="41" spans="1:20" ht="16.5" thickBot="1" x14ac:dyDescent="0.3">
      <c r="A41" s="4">
        <v>1</v>
      </c>
      <c r="B41" s="8">
        <v>0.42</v>
      </c>
      <c r="C41" s="12">
        <v>48</v>
      </c>
      <c r="D41" s="13"/>
      <c r="E41" s="8">
        <v>0.52</v>
      </c>
      <c r="F41" s="12">
        <v>180</v>
      </c>
      <c r="G41" s="13"/>
      <c r="I41" s="12">
        <f>C41+F41</f>
        <v>228</v>
      </c>
      <c r="J41" s="13"/>
      <c r="K41" s="12">
        <f>60*3</f>
        <v>180</v>
      </c>
      <c r="L41" s="13"/>
      <c r="M41" s="12">
        <f>IF(I41&lt;K41,0,I41-K41)</f>
        <v>48</v>
      </c>
      <c r="N41" s="13"/>
      <c r="O41" s="12">
        <f>M41*$C$19</f>
        <v>1680</v>
      </c>
      <c r="P41" s="13"/>
      <c r="Q41" s="12">
        <f>K41*$C$19</f>
        <v>6300</v>
      </c>
      <c r="R41" s="13"/>
      <c r="S41" s="12">
        <f>O41+Q41</f>
        <v>7980</v>
      </c>
      <c r="T41" s="13"/>
    </row>
    <row r="42" spans="1:20" ht="16.5" thickBot="1" x14ac:dyDescent="0.3">
      <c r="A42" s="5">
        <v>2</v>
      </c>
      <c r="B42" s="9">
        <v>0.56000000000000005</v>
      </c>
      <c r="C42" s="16">
        <v>48</v>
      </c>
      <c r="D42" s="17"/>
      <c r="E42" s="9">
        <v>0.06</v>
      </c>
      <c r="F42" s="16">
        <v>144</v>
      </c>
      <c r="G42" s="17"/>
      <c r="I42" s="12">
        <f t="shared" ref="I42:I50" si="0">C42+F42</f>
        <v>192</v>
      </c>
      <c r="J42" s="13"/>
      <c r="K42" s="12">
        <f t="shared" ref="K42:K50" si="1">60*3</f>
        <v>180</v>
      </c>
      <c r="L42" s="13"/>
      <c r="M42" s="12">
        <f t="shared" ref="M42:M50" si="2">IF(I42&lt;K42,0,I42-K42)</f>
        <v>12</v>
      </c>
      <c r="N42" s="13"/>
      <c r="O42" s="12">
        <f t="shared" ref="O42:O50" si="3">M42*$C$19</f>
        <v>420</v>
      </c>
      <c r="P42" s="13"/>
      <c r="Q42" s="12">
        <f t="shared" ref="Q42:Q50" si="4">K42*$C$19</f>
        <v>6300</v>
      </c>
      <c r="R42" s="13"/>
      <c r="S42" s="12">
        <f t="shared" ref="S42:S50" si="5">O42+Q42</f>
        <v>6720</v>
      </c>
      <c r="T42" s="13"/>
    </row>
    <row r="43" spans="1:20" ht="16.5" thickBot="1" x14ac:dyDescent="0.3">
      <c r="A43" s="5">
        <v>3</v>
      </c>
      <c r="B43" s="9">
        <v>0.23</v>
      </c>
      <c r="C43" s="16">
        <v>36</v>
      </c>
      <c r="D43" s="17"/>
      <c r="E43" s="9">
        <v>0.95</v>
      </c>
      <c r="F43" s="16">
        <v>252</v>
      </c>
      <c r="G43" s="17"/>
      <c r="I43" s="12">
        <f t="shared" si="0"/>
        <v>288</v>
      </c>
      <c r="J43" s="13"/>
      <c r="K43" s="12">
        <f t="shared" si="1"/>
        <v>180</v>
      </c>
      <c r="L43" s="13"/>
      <c r="M43" s="12">
        <f t="shared" si="2"/>
        <v>108</v>
      </c>
      <c r="N43" s="13"/>
      <c r="O43" s="12">
        <f t="shared" si="3"/>
        <v>3780</v>
      </c>
      <c r="P43" s="13"/>
      <c r="Q43" s="12">
        <f t="shared" si="4"/>
        <v>6300</v>
      </c>
      <c r="R43" s="13"/>
      <c r="S43" s="12">
        <f t="shared" si="5"/>
        <v>10080</v>
      </c>
      <c r="T43" s="13"/>
    </row>
    <row r="44" spans="1:20" ht="16.5" thickBot="1" x14ac:dyDescent="0.3">
      <c r="A44" s="5">
        <v>4</v>
      </c>
      <c r="B44" s="9">
        <v>0.82</v>
      </c>
      <c r="C44" s="16">
        <v>60</v>
      </c>
      <c r="D44" s="17"/>
      <c r="E44" s="9">
        <v>0.05</v>
      </c>
      <c r="F44" s="16">
        <v>144</v>
      </c>
      <c r="G44" s="17"/>
      <c r="I44" s="12">
        <f t="shared" si="0"/>
        <v>204</v>
      </c>
      <c r="J44" s="13"/>
      <c r="K44" s="12">
        <f t="shared" si="1"/>
        <v>180</v>
      </c>
      <c r="L44" s="13"/>
      <c r="M44" s="12">
        <f t="shared" si="2"/>
        <v>24</v>
      </c>
      <c r="N44" s="13"/>
      <c r="O44" s="12">
        <f t="shared" si="3"/>
        <v>840</v>
      </c>
      <c r="P44" s="13"/>
      <c r="Q44" s="12">
        <f t="shared" si="4"/>
        <v>6300</v>
      </c>
      <c r="R44" s="13"/>
      <c r="S44" s="12">
        <f t="shared" si="5"/>
        <v>7140</v>
      </c>
      <c r="T44" s="13"/>
    </row>
    <row r="45" spans="1:20" ht="16.5" thickBot="1" x14ac:dyDescent="0.3">
      <c r="A45" s="5">
        <v>5</v>
      </c>
      <c r="B45" s="9">
        <v>0.19</v>
      </c>
      <c r="C45" s="16">
        <v>36</v>
      </c>
      <c r="D45" s="17"/>
      <c r="E45" s="9">
        <v>0.53</v>
      </c>
      <c r="F45" s="16">
        <v>180</v>
      </c>
      <c r="G45" s="17"/>
      <c r="I45" s="12">
        <f t="shared" si="0"/>
        <v>216</v>
      </c>
      <c r="J45" s="13"/>
      <c r="K45" s="12">
        <f t="shared" si="1"/>
        <v>180</v>
      </c>
      <c r="L45" s="13"/>
      <c r="M45" s="12">
        <f t="shared" si="2"/>
        <v>36</v>
      </c>
      <c r="N45" s="13"/>
      <c r="O45" s="12">
        <f t="shared" si="3"/>
        <v>1260</v>
      </c>
      <c r="P45" s="13"/>
      <c r="Q45" s="12">
        <f t="shared" si="4"/>
        <v>6300</v>
      </c>
      <c r="R45" s="13"/>
      <c r="S45" s="12">
        <f t="shared" si="5"/>
        <v>7560</v>
      </c>
      <c r="T45" s="13"/>
    </row>
    <row r="46" spans="1:20" ht="16.5" thickBot="1" x14ac:dyDescent="0.3">
      <c r="A46" s="5">
        <v>6</v>
      </c>
      <c r="B46" s="9">
        <v>0.95</v>
      </c>
      <c r="C46" s="16">
        <v>72</v>
      </c>
      <c r="D46" s="17"/>
      <c r="E46" s="9">
        <v>0.25</v>
      </c>
      <c r="F46" s="16">
        <v>180</v>
      </c>
      <c r="G46" s="17"/>
      <c r="I46" s="12">
        <f t="shared" si="0"/>
        <v>252</v>
      </c>
      <c r="J46" s="13"/>
      <c r="K46" s="12">
        <f t="shared" si="1"/>
        <v>180</v>
      </c>
      <c r="L46" s="13"/>
      <c r="M46" s="12">
        <f t="shared" si="2"/>
        <v>72</v>
      </c>
      <c r="N46" s="13"/>
      <c r="O46" s="12">
        <f t="shared" si="3"/>
        <v>2520</v>
      </c>
      <c r="P46" s="13"/>
      <c r="Q46" s="12">
        <f t="shared" si="4"/>
        <v>6300</v>
      </c>
      <c r="R46" s="13"/>
      <c r="S46" s="12">
        <f t="shared" si="5"/>
        <v>8820</v>
      </c>
      <c r="T46" s="13"/>
    </row>
    <row r="47" spans="1:20" ht="16.5" thickBot="1" x14ac:dyDescent="0.3">
      <c r="A47" s="5">
        <v>7</v>
      </c>
      <c r="B47" s="9">
        <v>0.38</v>
      </c>
      <c r="C47" s="16">
        <v>48</v>
      </c>
      <c r="D47" s="17"/>
      <c r="E47" s="9">
        <v>0.21</v>
      </c>
      <c r="F47" s="16">
        <v>180</v>
      </c>
      <c r="G47" s="17"/>
      <c r="I47" s="12">
        <f t="shared" si="0"/>
        <v>228</v>
      </c>
      <c r="J47" s="13"/>
      <c r="K47" s="12">
        <f t="shared" si="1"/>
        <v>180</v>
      </c>
      <c r="L47" s="13"/>
      <c r="M47" s="12">
        <f t="shared" si="2"/>
        <v>48</v>
      </c>
      <c r="N47" s="13"/>
      <c r="O47" s="12">
        <f t="shared" si="3"/>
        <v>1680</v>
      </c>
      <c r="P47" s="13"/>
      <c r="Q47" s="12">
        <f t="shared" si="4"/>
        <v>6300</v>
      </c>
      <c r="R47" s="13"/>
      <c r="S47" s="12">
        <f t="shared" si="5"/>
        <v>7980</v>
      </c>
      <c r="T47" s="13"/>
    </row>
    <row r="48" spans="1:20" ht="16.5" thickBot="1" x14ac:dyDescent="0.3">
      <c r="A48" s="5">
        <v>8</v>
      </c>
      <c r="B48" s="9">
        <v>0.04</v>
      </c>
      <c r="C48" s="16">
        <v>24</v>
      </c>
      <c r="D48" s="17"/>
      <c r="E48" s="9">
        <v>0.39</v>
      </c>
      <c r="F48" s="16">
        <v>180</v>
      </c>
      <c r="G48" s="17"/>
      <c r="I48" s="12">
        <f t="shared" si="0"/>
        <v>204</v>
      </c>
      <c r="J48" s="13"/>
      <c r="K48" s="12">
        <f t="shared" si="1"/>
        <v>180</v>
      </c>
      <c r="L48" s="13"/>
      <c r="M48" s="12">
        <f t="shared" si="2"/>
        <v>24</v>
      </c>
      <c r="N48" s="13"/>
      <c r="O48" s="12">
        <f t="shared" si="3"/>
        <v>840</v>
      </c>
      <c r="P48" s="13"/>
      <c r="Q48" s="12">
        <f t="shared" si="4"/>
        <v>6300</v>
      </c>
      <c r="R48" s="13"/>
      <c r="S48" s="12">
        <f t="shared" si="5"/>
        <v>7140</v>
      </c>
      <c r="T48" s="13"/>
    </row>
    <row r="49" spans="1:20" ht="16.5" thickBot="1" x14ac:dyDescent="0.3">
      <c r="A49" s="5">
        <v>9</v>
      </c>
      <c r="B49" s="9">
        <v>0.71</v>
      </c>
      <c r="C49" s="16">
        <v>60</v>
      </c>
      <c r="D49" s="17"/>
      <c r="E49" s="9">
        <v>0.61</v>
      </c>
      <c r="F49" s="16">
        <v>216</v>
      </c>
      <c r="G49" s="17"/>
      <c r="I49" s="12">
        <f t="shared" si="0"/>
        <v>276</v>
      </c>
      <c r="J49" s="13"/>
      <c r="K49" s="12">
        <f t="shared" si="1"/>
        <v>180</v>
      </c>
      <c r="L49" s="13"/>
      <c r="M49" s="12">
        <f t="shared" si="2"/>
        <v>96</v>
      </c>
      <c r="N49" s="13"/>
      <c r="O49" s="12">
        <f t="shared" si="3"/>
        <v>3360</v>
      </c>
      <c r="P49" s="13"/>
      <c r="Q49" s="12">
        <f t="shared" si="4"/>
        <v>6300</v>
      </c>
      <c r="R49" s="13"/>
      <c r="S49" s="12">
        <f t="shared" si="5"/>
        <v>9660</v>
      </c>
      <c r="T49" s="13"/>
    </row>
    <row r="50" spans="1:20" ht="16.5" thickBot="1" x14ac:dyDescent="0.3">
      <c r="A50" s="5">
        <v>10</v>
      </c>
      <c r="B50" s="9">
        <v>0.36</v>
      </c>
      <c r="C50" s="16">
        <v>48</v>
      </c>
      <c r="D50" s="17"/>
      <c r="E50" s="9">
        <v>0.21</v>
      </c>
      <c r="F50" s="16">
        <v>180</v>
      </c>
      <c r="G50" s="17"/>
      <c r="I50" s="12">
        <f t="shared" si="0"/>
        <v>228</v>
      </c>
      <c r="J50" s="13"/>
      <c r="K50" s="12">
        <f t="shared" si="1"/>
        <v>180</v>
      </c>
      <c r="L50" s="13"/>
      <c r="M50" s="12">
        <f t="shared" si="2"/>
        <v>48</v>
      </c>
      <c r="N50" s="13"/>
      <c r="O50" s="12">
        <f t="shared" si="3"/>
        <v>1680</v>
      </c>
      <c r="P50" s="13"/>
      <c r="Q50" s="12">
        <f t="shared" si="4"/>
        <v>6300</v>
      </c>
      <c r="R50" s="13"/>
      <c r="S50" s="12">
        <f t="shared" si="5"/>
        <v>7980</v>
      </c>
      <c r="T50" s="13"/>
    </row>
    <row r="51" spans="1:20" ht="16.5" thickBot="1" x14ac:dyDescent="0.3">
      <c r="C51" s="10" t="s">
        <v>20</v>
      </c>
      <c r="D51" s="11"/>
      <c r="F51" s="10" t="s">
        <v>20</v>
      </c>
      <c r="G51" s="11"/>
      <c r="I51" s="10" t="s">
        <v>20</v>
      </c>
      <c r="J51" s="11"/>
      <c r="M51" s="10" t="s">
        <v>20</v>
      </c>
      <c r="N51" s="11"/>
      <c r="O51" s="10" t="s">
        <v>20</v>
      </c>
      <c r="P51" s="11"/>
      <c r="Q51" s="10" t="s">
        <v>20</v>
      </c>
      <c r="R51" s="11"/>
      <c r="S51" s="10" t="s">
        <v>20</v>
      </c>
      <c r="T51" s="11"/>
    </row>
    <row r="52" spans="1:20" ht="16.5" thickBot="1" x14ac:dyDescent="0.3">
      <c r="C52" s="12">
        <f>AVERAGE(C41:D50)</f>
        <v>48</v>
      </c>
      <c r="D52" s="13"/>
      <c r="E52" s="3"/>
      <c r="F52" s="12">
        <f>AVERAGE(F41:G50)</f>
        <v>183.6</v>
      </c>
      <c r="G52" s="13"/>
      <c r="I52" s="12">
        <f>AVERAGE(I41:J50)</f>
        <v>231.6</v>
      </c>
      <c r="J52" s="13"/>
      <c r="K52" s="3"/>
      <c r="L52" s="3"/>
      <c r="M52" s="12">
        <f>AVERAGE(M41:N50)</f>
        <v>51.6</v>
      </c>
      <c r="N52" s="13"/>
      <c r="O52" s="12">
        <f>AVERAGE(O41:P50)</f>
        <v>1806</v>
      </c>
      <c r="P52" s="13"/>
      <c r="Q52" s="12">
        <f>AVERAGE(Q41:R50)</f>
        <v>6300</v>
      </c>
      <c r="R52" s="13"/>
      <c r="S52" s="12">
        <f>AVERAGE(S41:T50)</f>
        <v>8106</v>
      </c>
      <c r="T52" s="13"/>
    </row>
  </sheetData>
  <mergeCells count="166">
    <mergeCell ref="A19:B19"/>
    <mergeCell ref="A20:B20"/>
    <mergeCell ref="C23:D23"/>
    <mergeCell ref="E23:F23"/>
    <mergeCell ref="G23:H23"/>
    <mergeCell ref="I23:J23"/>
    <mergeCell ref="A22:C22"/>
    <mergeCell ref="I26:J26"/>
    <mergeCell ref="C27:D27"/>
    <mergeCell ref="E27:F27"/>
    <mergeCell ref="G27:H27"/>
    <mergeCell ref="I27:J27"/>
    <mergeCell ref="C24:D24"/>
    <mergeCell ref="E24:F24"/>
    <mergeCell ref="G24:H24"/>
    <mergeCell ref="I24:J24"/>
    <mergeCell ref="C25:D25"/>
    <mergeCell ref="E25:F25"/>
    <mergeCell ref="G25:H25"/>
    <mergeCell ref="I25:J25"/>
    <mergeCell ref="A23:B23"/>
    <mergeCell ref="A24:B24"/>
    <mergeCell ref="A25:B25"/>
    <mergeCell ref="A26:B26"/>
    <mergeCell ref="A27:B27"/>
    <mergeCell ref="A28:B28"/>
    <mergeCell ref="C26:D26"/>
    <mergeCell ref="E26:F26"/>
    <mergeCell ref="G26:H26"/>
    <mergeCell ref="G34:H34"/>
    <mergeCell ref="I34:J34"/>
    <mergeCell ref="A32:B32"/>
    <mergeCell ref="C32:D32"/>
    <mergeCell ref="E32:F32"/>
    <mergeCell ref="G32:H32"/>
    <mergeCell ref="I32:J32"/>
    <mergeCell ref="C28:D28"/>
    <mergeCell ref="E28:F28"/>
    <mergeCell ref="G28:H28"/>
    <mergeCell ref="I28:J28"/>
    <mergeCell ref="A37:B37"/>
    <mergeCell ref="C37:D37"/>
    <mergeCell ref="E37:F37"/>
    <mergeCell ref="G37:H37"/>
    <mergeCell ref="I37:J37"/>
    <mergeCell ref="A31:D31"/>
    <mergeCell ref="A35:B35"/>
    <mergeCell ref="C35:D35"/>
    <mergeCell ref="E35:F35"/>
    <mergeCell ref="G35:H35"/>
    <mergeCell ref="I35:J35"/>
    <mergeCell ref="A36:B36"/>
    <mergeCell ref="C36:D36"/>
    <mergeCell ref="E36:F36"/>
    <mergeCell ref="G36:H36"/>
    <mergeCell ref="I36:J36"/>
    <mergeCell ref="A33:B33"/>
    <mergeCell ref="C33:D33"/>
    <mergeCell ref="E33:F33"/>
    <mergeCell ref="G33:H33"/>
    <mergeCell ref="I33:J33"/>
    <mergeCell ref="A34:B34"/>
    <mergeCell ref="C34:D34"/>
    <mergeCell ref="E34:F34"/>
    <mergeCell ref="C40:D40"/>
    <mergeCell ref="F40:G40"/>
    <mergeCell ref="C41:D41"/>
    <mergeCell ref="C42:D42"/>
    <mergeCell ref="C43:D43"/>
    <mergeCell ref="C44:D44"/>
    <mergeCell ref="F41:G41"/>
    <mergeCell ref="F42:G42"/>
    <mergeCell ref="F43:G43"/>
    <mergeCell ref="F44:G44"/>
    <mergeCell ref="F45:G45"/>
    <mergeCell ref="F47:G47"/>
    <mergeCell ref="F46:G46"/>
    <mergeCell ref="F48:G48"/>
    <mergeCell ref="F49:G49"/>
    <mergeCell ref="F50:G50"/>
    <mergeCell ref="C45:D45"/>
    <mergeCell ref="C46:D46"/>
    <mergeCell ref="C47:D47"/>
    <mergeCell ref="C48:D48"/>
    <mergeCell ref="C49:D49"/>
    <mergeCell ref="C50:D50"/>
    <mergeCell ref="I49:J49"/>
    <mergeCell ref="I50:J50"/>
    <mergeCell ref="K40:L40"/>
    <mergeCell ref="K43:L43"/>
    <mergeCell ref="K44:L44"/>
    <mergeCell ref="K45:L45"/>
    <mergeCell ref="K46:L46"/>
    <mergeCell ref="I40:J40"/>
    <mergeCell ref="I41:J41"/>
    <mergeCell ref="I42:J42"/>
    <mergeCell ref="I43:J43"/>
    <mergeCell ref="I44:J44"/>
    <mergeCell ref="I45:J45"/>
    <mergeCell ref="M40:N40"/>
    <mergeCell ref="O40:P40"/>
    <mergeCell ref="Q40:R40"/>
    <mergeCell ref="S40:T40"/>
    <mergeCell ref="K41:L41"/>
    <mergeCell ref="K42:L42"/>
    <mergeCell ref="I46:J46"/>
    <mergeCell ref="I47:J47"/>
    <mergeCell ref="I48:J48"/>
    <mergeCell ref="K47:L47"/>
    <mergeCell ref="K48:L48"/>
    <mergeCell ref="K49:L49"/>
    <mergeCell ref="K50:L50"/>
    <mergeCell ref="M41:N41"/>
    <mergeCell ref="M42:N42"/>
    <mergeCell ref="M43:N43"/>
    <mergeCell ref="M44:N44"/>
    <mergeCell ref="M45:N45"/>
    <mergeCell ref="M46:N46"/>
    <mergeCell ref="M48:N48"/>
    <mergeCell ref="M49:N49"/>
    <mergeCell ref="M50:N50"/>
    <mergeCell ref="O41:P41"/>
    <mergeCell ref="O42:P42"/>
    <mergeCell ref="O43:P43"/>
    <mergeCell ref="O44:P44"/>
    <mergeCell ref="O45:P45"/>
    <mergeCell ref="O46:P46"/>
    <mergeCell ref="S41:T41"/>
    <mergeCell ref="S42:T42"/>
    <mergeCell ref="S43:T43"/>
    <mergeCell ref="S44:T44"/>
    <mergeCell ref="S45:T45"/>
    <mergeCell ref="S46:T46"/>
    <mergeCell ref="O47:P47"/>
    <mergeCell ref="O48:P48"/>
    <mergeCell ref="O49:P49"/>
    <mergeCell ref="Q41:R41"/>
    <mergeCell ref="Q42:R42"/>
    <mergeCell ref="Q43:R43"/>
    <mergeCell ref="Q44:R44"/>
    <mergeCell ref="Q45:R45"/>
    <mergeCell ref="Q46:R46"/>
    <mergeCell ref="C51:D51"/>
    <mergeCell ref="C52:D52"/>
    <mergeCell ref="S51:T51"/>
    <mergeCell ref="S52:T52"/>
    <mergeCell ref="I51:J51"/>
    <mergeCell ref="I52:J52"/>
    <mergeCell ref="F51:G51"/>
    <mergeCell ref="F52:G52"/>
    <mergeCell ref="S47:T47"/>
    <mergeCell ref="S48:T48"/>
    <mergeCell ref="S49:T49"/>
    <mergeCell ref="S50:T50"/>
    <mergeCell ref="M51:N51"/>
    <mergeCell ref="M52:N52"/>
    <mergeCell ref="O51:P51"/>
    <mergeCell ref="O52:P52"/>
    <mergeCell ref="Q51:R51"/>
    <mergeCell ref="Q52:R52"/>
    <mergeCell ref="Q47:R47"/>
    <mergeCell ref="Q48:R48"/>
    <mergeCell ref="Q49:R49"/>
    <mergeCell ref="Q50:R50"/>
    <mergeCell ref="O50:P50"/>
    <mergeCell ref="M47:N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2021-07-22T23:15:41Z</dcterms:modified>
</cp:coreProperties>
</file>