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5" i="1" l="1"/>
  <c r="E44" i="1"/>
  <c r="G17" i="1"/>
  <c r="P34" i="1" l="1"/>
  <c r="P35" i="1"/>
  <c r="P36" i="1"/>
  <c r="P37" i="1"/>
  <c r="P38" i="1"/>
  <c r="P39" i="1"/>
  <c r="P40" i="1"/>
  <c r="P41" i="1"/>
  <c r="P33" i="1"/>
  <c r="L34" i="1"/>
  <c r="N34" i="1" s="1"/>
  <c r="L35" i="1" s="1"/>
  <c r="N35" i="1" s="1"/>
  <c r="L36" i="1" s="1"/>
  <c r="N36" i="1" s="1"/>
  <c r="L37" i="1" s="1"/>
  <c r="N37" i="1" s="1"/>
  <c r="L38" i="1" s="1"/>
  <c r="N38" i="1" s="1"/>
  <c r="L39" i="1" s="1"/>
  <c r="N39" i="1" s="1"/>
  <c r="L40" i="1" s="1"/>
  <c r="N40" i="1" s="1"/>
  <c r="L41" i="1" s="1"/>
  <c r="N41" i="1" s="1"/>
  <c r="L33" i="1"/>
  <c r="N33" i="1"/>
  <c r="N32" i="1"/>
  <c r="L32" i="1"/>
  <c r="J33" i="1"/>
  <c r="J34" i="1"/>
  <c r="J35" i="1"/>
  <c r="J36" i="1"/>
  <c r="J37" i="1"/>
  <c r="J38" i="1"/>
  <c r="J39" i="1"/>
  <c r="J40" i="1"/>
  <c r="J41" i="1"/>
  <c r="J32" i="1"/>
  <c r="G26" i="1"/>
  <c r="E26" i="1"/>
  <c r="G27" i="1" s="1"/>
  <c r="E25" i="1"/>
  <c r="E16" i="1"/>
  <c r="E17" i="1" s="1"/>
  <c r="G18" i="1" l="1"/>
  <c r="E18" i="1"/>
  <c r="E27" i="1"/>
  <c r="E19" i="1" l="1"/>
  <c r="G19" i="1"/>
  <c r="G28" i="1"/>
  <c r="E28" i="1"/>
  <c r="G20" i="1" l="1"/>
  <c r="E20" i="1"/>
</calcChain>
</file>

<file path=xl/sharedStrings.xml><?xml version="1.0" encoding="utf-8"?>
<sst xmlns="http://schemas.openxmlformats.org/spreadsheetml/2006/main" count="26" uniqueCount="22">
  <si>
    <t>Tiempo de llegada</t>
  </si>
  <si>
    <t>Adelanto (min)</t>
  </si>
  <si>
    <t>Probabilidad</t>
  </si>
  <si>
    <t>Prob. Acumuladas</t>
  </si>
  <si>
    <t>"&gt;="rango inferior</t>
  </si>
  <si>
    <t>"&lt;"rango superior</t>
  </si>
  <si>
    <t>Tiempo de duracion</t>
  </si>
  <si>
    <t>Duracion (min)</t>
  </si>
  <si>
    <t>Nº paciete</t>
  </si>
  <si>
    <t>Hora</t>
  </si>
  <si>
    <t>RA</t>
  </si>
  <si>
    <t>Adelanto</t>
  </si>
  <si>
    <t>RD</t>
  </si>
  <si>
    <t>Duracion</t>
  </si>
  <si>
    <t>Hr llegada</t>
  </si>
  <si>
    <t>Hr inicio atencion</t>
  </si>
  <si>
    <t>Hr salida</t>
  </si>
  <si>
    <t>Cola</t>
  </si>
  <si>
    <t>Tiempo promedio de atencion:</t>
  </si>
  <si>
    <t>Longitud de la jornada:</t>
  </si>
  <si>
    <t>Minutos</t>
  </si>
  <si>
    <t>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</si>
</sst>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2" fillId="3" borderId="5" xfId="0" applyFont="1" applyFill="1" applyBorder="1"/>
    <xf numFmtId="0" fontId="2" fillId="0" borderId="5" xfId="0" applyFont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2" fontId="3" fillId="0" borderId="6" xfId="0" applyNumberFormat="1" applyFont="1" applyBorder="1" applyAlignment="1">
      <alignment horizontal="center"/>
    </xf>
    <xf numFmtId="2" fontId="3" fillId="5" borderId="5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2" fontId="3" fillId="0" borderId="1" xfId="0" applyNumberFormat="1" applyFont="1" applyBorder="1" applyAlignment="1">
      <alignment horizontal="center"/>
    </xf>
    <xf numFmtId="2" fontId="3" fillId="0" borderId="2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2" fontId="3" fillId="5" borderId="1" xfId="0" applyNumberFormat="1" applyFont="1" applyFill="1" applyBorder="1" applyAlignment="1">
      <alignment horizontal="center"/>
    </xf>
    <xf numFmtId="2" fontId="3" fillId="5" borderId="2" xfId="0" applyNumberFormat="1" applyFont="1" applyFill="1" applyBorder="1" applyAlignment="1">
      <alignment horizontal="center"/>
    </xf>
    <xf numFmtId="0" fontId="2" fillId="4" borderId="1" xfId="0" applyFont="1" applyFill="1" applyBorder="1" applyAlignment="1"/>
    <xf numFmtId="0" fontId="0" fillId="4" borderId="7" xfId="0" applyFill="1" applyBorder="1" applyAlignment="1"/>
    <xf numFmtId="0" fontId="0" fillId="4" borderId="2" xfId="0" applyFill="1" applyBorder="1" applyAlignment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0" borderId="3" xfId="0" applyNumberFormat="1" applyFont="1" applyBorder="1" applyAlignment="1">
      <alignment horizontal="center"/>
    </xf>
    <xf numFmtId="0" fontId="0" fillId="0" borderId="4" xfId="0" applyNumberFormat="1" applyFont="1" applyBorder="1" applyAlignment="1"/>
    <xf numFmtId="9" fontId="3" fillId="0" borderId="3" xfId="0" applyNumberFormat="1" applyFont="1" applyBorder="1" applyAlignment="1">
      <alignment horizontal="center"/>
    </xf>
    <xf numFmtId="9" fontId="0" fillId="0" borderId="4" xfId="0" applyNumberFormat="1" applyFont="1" applyBorder="1" applyAlignment="1"/>
    <xf numFmtId="164" fontId="3" fillId="0" borderId="3" xfId="0" applyNumberFormat="1" applyFont="1" applyBorder="1" applyAlignment="1">
      <alignment horizontal="center"/>
    </xf>
    <xf numFmtId="164" fontId="0" fillId="0" borderId="4" xfId="0" applyNumberFormat="1" applyFont="1" applyBorder="1" applyAlignment="1"/>
    <xf numFmtId="10" fontId="3" fillId="0" borderId="3" xfId="0" applyNumberFormat="1" applyFont="1" applyBorder="1" applyAlignment="1">
      <alignment horizontal="center"/>
    </xf>
    <xf numFmtId="10" fontId="0" fillId="0" borderId="4" xfId="0" applyNumberFormat="1" applyFont="1" applyBorder="1" applyAlignment="1"/>
    <xf numFmtId="10" fontId="3" fillId="0" borderId="1" xfId="1" applyNumberFormat="1" applyFont="1" applyBorder="1" applyAlignment="1">
      <alignment horizontal="center"/>
    </xf>
    <xf numFmtId="10" fontId="3" fillId="0" borderId="2" xfId="1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2" xfId="0" applyFont="1" applyFill="1" applyBorder="1" applyAlignment="1"/>
    <xf numFmtId="0" fontId="0" fillId="2" borderId="2" xfId="0" applyFill="1" applyBorder="1" applyAlignment="1"/>
    <xf numFmtId="10" fontId="3" fillId="0" borderId="3" xfId="1" applyNumberFormat="1" applyFont="1" applyBorder="1" applyAlignment="1">
      <alignment horizontal="center"/>
    </xf>
    <xf numFmtId="10" fontId="0" fillId="0" borderId="4" xfId="1" applyNumberFormat="1" applyFont="1" applyBorder="1" applyAlignment="1"/>
    <xf numFmtId="0" fontId="2" fillId="0" borderId="0" xfId="0" applyFont="1" applyAlignment="1"/>
    <xf numFmtId="0" fontId="0" fillId="0" borderId="0" xfId="0" applyAlignme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38100</xdr:rowOff>
    </xdr:from>
    <xdr:to>
      <xdr:col>2</xdr:col>
      <xdr:colOff>38100</xdr:colOff>
      <xdr:row>1</xdr:row>
      <xdr:rowOff>171450</xdr:rowOff>
    </xdr:to>
    <xdr:sp macro="" textlink="">
      <xdr:nvSpPr>
        <xdr:cNvPr id="2" name="CuadroTexto 1"/>
        <xdr:cNvSpPr txBox="1"/>
      </xdr:nvSpPr>
      <xdr:spPr>
        <a:xfrm>
          <a:off x="28575" y="38100"/>
          <a:ext cx="12287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400" b="1"/>
            <a:t>Montecarlo</a:t>
          </a:r>
        </a:p>
      </xdr:txBody>
    </xdr:sp>
    <xdr:clientData/>
  </xdr:twoCellAnchor>
  <xdr:twoCellAnchor>
    <xdr:from>
      <xdr:col>0</xdr:col>
      <xdr:colOff>57150</xdr:colOff>
      <xdr:row>2</xdr:row>
      <xdr:rowOff>19050</xdr:rowOff>
    </xdr:from>
    <xdr:to>
      <xdr:col>11</xdr:col>
      <xdr:colOff>448708</xdr:colOff>
      <xdr:row>11</xdr:row>
      <xdr:rowOff>47625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400050"/>
          <a:ext cx="7097158" cy="1743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Q45"/>
  <sheetViews>
    <sheetView tabSelected="1" topLeftCell="A22" workbookViewId="0">
      <selection activeCell="C26" sqref="C26:D26"/>
    </sheetView>
  </sheetViews>
  <sheetFormatPr baseColWidth="10" defaultColWidth="9.140625" defaultRowHeight="15" x14ac:dyDescent="0.25"/>
  <cols>
    <col min="1" max="1" width="11.140625" customWidth="1"/>
  </cols>
  <sheetData>
    <row r="14" spans="1:10" ht="16.5" thickBot="1" x14ac:dyDescent="0.3">
      <c r="A14" s="36" t="s">
        <v>0</v>
      </c>
      <c r="B14" s="37"/>
      <c r="C14" s="37"/>
    </row>
    <row r="15" spans="1:10" ht="16.5" thickBot="1" x14ac:dyDescent="0.3">
      <c r="A15" s="31" t="s">
        <v>1</v>
      </c>
      <c r="B15" s="32"/>
      <c r="C15" s="31" t="s">
        <v>2</v>
      </c>
      <c r="D15" s="33"/>
      <c r="E15" s="31" t="s">
        <v>3</v>
      </c>
      <c r="F15" s="33"/>
      <c r="G15" s="31" t="s">
        <v>4</v>
      </c>
      <c r="H15" s="32"/>
      <c r="I15" s="31" t="s">
        <v>5</v>
      </c>
      <c r="J15" s="32"/>
    </row>
    <row r="16" spans="1:10" ht="16.5" thickBot="1" x14ac:dyDescent="0.3">
      <c r="A16" s="21">
        <v>-15</v>
      </c>
      <c r="B16" s="22"/>
      <c r="C16" s="23">
        <v>0.1</v>
      </c>
      <c r="D16" s="24"/>
      <c r="E16" s="25">
        <f>C16</f>
        <v>0.1</v>
      </c>
      <c r="F16" s="26"/>
      <c r="G16" s="27">
        <v>0</v>
      </c>
      <c r="H16" s="28"/>
      <c r="I16" s="34">
        <v>9.9900000000000003E-2</v>
      </c>
      <c r="J16" s="35"/>
    </row>
    <row r="17" spans="1:17" ht="16.5" thickBot="1" x14ac:dyDescent="0.3">
      <c r="A17" s="21">
        <v>-5</v>
      </c>
      <c r="B17" s="22"/>
      <c r="C17" s="23">
        <v>0.15</v>
      </c>
      <c r="D17" s="24"/>
      <c r="E17" s="25">
        <f>E16+C17</f>
        <v>0.25</v>
      </c>
      <c r="F17" s="26"/>
      <c r="G17" s="27">
        <f>E16</f>
        <v>0.1</v>
      </c>
      <c r="H17" s="28"/>
      <c r="I17" s="29">
        <v>0.24990000000000001</v>
      </c>
      <c r="J17" s="30"/>
    </row>
    <row r="18" spans="1:17" ht="16.5" thickBot="1" x14ac:dyDescent="0.3">
      <c r="A18" s="21">
        <v>0</v>
      </c>
      <c r="B18" s="22"/>
      <c r="C18" s="23">
        <v>0.25</v>
      </c>
      <c r="D18" s="24"/>
      <c r="E18" s="25">
        <f>E17+C18</f>
        <v>0.5</v>
      </c>
      <c r="F18" s="26"/>
      <c r="G18" s="27">
        <f>E17</f>
        <v>0.25</v>
      </c>
      <c r="H18" s="28"/>
      <c r="I18" s="29">
        <v>0.49990000000000001</v>
      </c>
      <c r="J18" s="30"/>
    </row>
    <row r="19" spans="1:17" ht="16.5" thickBot="1" x14ac:dyDescent="0.3">
      <c r="A19" s="21">
        <v>5</v>
      </c>
      <c r="B19" s="22"/>
      <c r="C19" s="23">
        <v>0.4</v>
      </c>
      <c r="D19" s="24"/>
      <c r="E19" s="25">
        <f>E18+C19</f>
        <v>0.9</v>
      </c>
      <c r="F19" s="26"/>
      <c r="G19" s="27">
        <f>E18</f>
        <v>0.5</v>
      </c>
      <c r="H19" s="28"/>
      <c r="I19" s="29">
        <v>0.89990000000000003</v>
      </c>
      <c r="J19" s="30"/>
    </row>
    <row r="20" spans="1:17" ht="16.5" thickBot="1" x14ac:dyDescent="0.3">
      <c r="A20" s="21">
        <v>15</v>
      </c>
      <c r="B20" s="22"/>
      <c r="C20" s="23">
        <v>0.1</v>
      </c>
      <c r="D20" s="24"/>
      <c r="E20" s="25">
        <f>E19+C20</f>
        <v>1</v>
      </c>
      <c r="F20" s="26"/>
      <c r="G20" s="27">
        <f>E19</f>
        <v>0.9</v>
      </c>
      <c r="H20" s="28"/>
      <c r="I20" s="29">
        <v>0.99990000000000001</v>
      </c>
      <c r="J20" s="30"/>
    </row>
    <row r="23" spans="1:17" ht="16.5" thickBot="1" x14ac:dyDescent="0.3">
      <c r="A23" s="36" t="s">
        <v>6</v>
      </c>
      <c r="B23" s="37"/>
      <c r="C23" s="37"/>
    </row>
    <row r="24" spans="1:17" ht="16.5" thickBot="1" x14ac:dyDescent="0.3">
      <c r="A24" s="31" t="s">
        <v>7</v>
      </c>
      <c r="B24" s="32"/>
      <c r="C24" s="31" t="s">
        <v>2</v>
      </c>
      <c r="D24" s="33"/>
      <c r="E24" s="31" t="s">
        <v>3</v>
      </c>
      <c r="F24" s="33"/>
      <c r="G24" s="31" t="s">
        <v>4</v>
      </c>
      <c r="H24" s="32"/>
      <c r="I24" s="31" t="s">
        <v>5</v>
      </c>
      <c r="J24" s="32"/>
    </row>
    <row r="25" spans="1:17" ht="16.5" thickBot="1" x14ac:dyDescent="0.3">
      <c r="A25" s="21">
        <v>25</v>
      </c>
      <c r="B25" s="22"/>
      <c r="C25" s="23">
        <v>0.15</v>
      </c>
      <c r="D25" s="24"/>
      <c r="E25" s="25">
        <f>C25</f>
        <v>0.15</v>
      </c>
      <c r="F25" s="26"/>
      <c r="G25" s="27">
        <v>0</v>
      </c>
      <c r="H25" s="28"/>
      <c r="I25" s="34">
        <v>0.14990000000000001</v>
      </c>
      <c r="J25" s="35"/>
    </row>
    <row r="26" spans="1:17" ht="16.5" thickBot="1" x14ac:dyDescent="0.3">
      <c r="A26" s="21">
        <v>30</v>
      </c>
      <c r="B26" s="22"/>
      <c r="C26" s="23">
        <v>0.35</v>
      </c>
      <c r="D26" s="24"/>
      <c r="E26" s="25">
        <f>E25+C26</f>
        <v>0.5</v>
      </c>
      <c r="F26" s="26"/>
      <c r="G26" s="27">
        <f>E25</f>
        <v>0.15</v>
      </c>
      <c r="H26" s="28"/>
      <c r="I26" s="29">
        <v>0.49990000000000001</v>
      </c>
      <c r="J26" s="30"/>
    </row>
    <row r="27" spans="1:17" ht="16.5" thickBot="1" x14ac:dyDescent="0.3">
      <c r="A27" s="21">
        <v>35</v>
      </c>
      <c r="B27" s="22"/>
      <c r="C27" s="23">
        <v>0.45</v>
      </c>
      <c r="D27" s="24"/>
      <c r="E27" s="25">
        <f>E26+C27</f>
        <v>0.95</v>
      </c>
      <c r="F27" s="26"/>
      <c r="G27" s="27">
        <f>E26</f>
        <v>0.5</v>
      </c>
      <c r="H27" s="28"/>
      <c r="I27" s="29">
        <v>0.94989999999999997</v>
      </c>
      <c r="J27" s="30"/>
    </row>
    <row r="28" spans="1:17" ht="16.5" thickBot="1" x14ac:dyDescent="0.3">
      <c r="A28" s="21">
        <v>40</v>
      </c>
      <c r="B28" s="22"/>
      <c r="C28" s="23">
        <v>0.05</v>
      </c>
      <c r="D28" s="24"/>
      <c r="E28" s="25">
        <f>E27+C28</f>
        <v>1</v>
      </c>
      <c r="F28" s="26"/>
      <c r="G28" s="27">
        <f>E27</f>
        <v>0.95</v>
      </c>
      <c r="H28" s="28"/>
      <c r="I28" s="29">
        <v>0.99990000000000001</v>
      </c>
      <c r="J28" s="30"/>
    </row>
    <row r="30" spans="1:17" ht="15.75" thickBot="1" x14ac:dyDescent="0.3"/>
    <row r="31" spans="1:17" ht="16.5" thickBot="1" x14ac:dyDescent="0.3">
      <c r="A31" s="1" t="s">
        <v>8</v>
      </c>
      <c r="B31" s="3" t="s">
        <v>9</v>
      </c>
      <c r="C31" s="6" t="s">
        <v>10</v>
      </c>
      <c r="D31" s="19" t="s">
        <v>11</v>
      </c>
      <c r="E31" s="20"/>
      <c r="F31" s="6" t="s">
        <v>12</v>
      </c>
      <c r="G31" s="19" t="s">
        <v>13</v>
      </c>
      <c r="H31" s="20"/>
      <c r="J31" s="19" t="s">
        <v>14</v>
      </c>
      <c r="K31" s="20"/>
      <c r="L31" s="19" t="s">
        <v>15</v>
      </c>
      <c r="M31" s="20"/>
      <c r="N31" s="19" t="s">
        <v>16</v>
      </c>
      <c r="O31" s="20"/>
      <c r="P31" s="19" t="s">
        <v>17</v>
      </c>
      <c r="Q31" s="20"/>
    </row>
    <row r="32" spans="1:17" ht="16.5" thickBot="1" x14ac:dyDescent="0.3">
      <c r="A32" s="2">
        <v>1</v>
      </c>
      <c r="B32" s="8">
        <v>9</v>
      </c>
      <c r="C32" s="5">
        <v>0.22</v>
      </c>
      <c r="D32" s="12">
        <v>-5</v>
      </c>
      <c r="E32" s="13"/>
      <c r="F32" s="5">
        <v>0.6</v>
      </c>
      <c r="G32" s="12">
        <v>35</v>
      </c>
      <c r="H32" s="13"/>
      <c r="J32" s="10">
        <f>B32+D32/60</f>
        <v>8.9166666666666661</v>
      </c>
      <c r="K32" s="11"/>
      <c r="L32" s="10">
        <f>J32</f>
        <v>8.9166666666666661</v>
      </c>
      <c r="M32" s="13"/>
      <c r="N32" s="10">
        <f>L32+G32/60</f>
        <v>9.5</v>
      </c>
      <c r="O32" s="11"/>
      <c r="P32" s="12">
        <v>0</v>
      </c>
      <c r="Q32" s="13"/>
    </row>
    <row r="33" spans="1:17" ht="16.5" thickBot="1" x14ac:dyDescent="0.3">
      <c r="A33" s="2">
        <v>2</v>
      </c>
      <c r="B33" s="5">
        <v>9.5</v>
      </c>
      <c r="C33" s="7">
        <v>0.5</v>
      </c>
      <c r="D33" s="12">
        <v>5</v>
      </c>
      <c r="E33" s="13"/>
      <c r="F33" s="5">
        <v>0.52</v>
      </c>
      <c r="G33" s="12">
        <v>35</v>
      </c>
      <c r="H33" s="13"/>
      <c r="J33" s="10">
        <f t="shared" ref="J33:J41" si="0">B33+D33/60</f>
        <v>9.5833333333333339</v>
      </c>
      <c r="K33" s="11"/>
      <c r="L33" s="10">
        <f>IF(J33&lt;N32,N32,J33)</f>
        <v>9.5833333333333339</v>
      </c>
      <c r="M33" s="11"/>
      <c r="N33" s="10">
        <f>L33+G33/60</f>
        <v>10.166666666666668</v>
      </c>
      <c r="O33" s="11"/>
      <c r="P33" s="12">
        <f>COUNTIF($N$32:N32,"&gt;"&amp;J33)</f>
        <v>0</v>
      </c>
      <c r="Q33" s="13"/>
    </row>
    <row r="34" spans="1:17" ht="16.5" thickBot="1" x14ac:dyDescent="0.3">
      <c r="A34" s="2">
        <v>3</v>
      </c>
      <c r="B34" s="5">
        <v>10</v>
      </c>
      <c r="C34" s="7">
        <v>0.13</v>
      </c>
      <c r="D34" s="12">
        <v>-5</v>
      </c>
      <c r="E34" s="13"/>
      <c r="F34" s="5">
        <v>0.88</v>
      </c>
      <c r="G34" s="12">
        <v>35</v>
      </c>
      <c r="H34" s="13"/>
      <c r="J34" s="10">
        <f t="shared" si="0"/>
        <v>9.9166666666666661</v>
      </c>
      <c r="K34" s="11"/>
      <c r="L34" s="10">
        <f t="shared" ref="L34:L41" si="1">IF(J34&lt;N33,N33,J34)</f>
        <v>10.166666666666668</v>
      </c>
      <c r="M34" s="11"/>
      <c r="N34" s="10">
        <f t="shared" ref="N34:N41" si="2">L34+G34/60</f>
        <v>10.750000000000002</v>
      </c>
      <c r="O34" s="11"/>
      <c r="P34" s="12">
        <f>COUNTIF($N$32:N33,"&gt;"&amp;J34)</f>
        <v>1</v>
      </c>
      <c r="Q34" s="13"/>
    </row>
    <row r="35" spans="1:17" ht="16.5" thickBot="1" x14ac:dyDescent="0.3">
      <c r="A35" s="2">
        <v>4</v>
      </c>
      <c r="B35" s="5">
        <v>10.5</v>
      </c>
      <c r="C35" s="7">
        <v>0.36</v>
      </c>
      <c r="D35" s="12">
        <v>0</v>
      </c>
      <c r="E35" s="13"/>
      <c r="F35" s="5">
        <v>0.34</v>
      </c>
      <c r="G35" s="12">
        <v>30</v>
      </c>
      <c r="H35" s="13"/>
      <c r="J35" s="10">
        <f t="shared" si="0"/>
        <v>10.5</v>
      </c>
      <c r="K35" s="11"/>
      <c r="L35" s="10">
        <f t="shared" si="1"/>
        <v>10.750000000000002</v>
      </c>
      <c r="M35" s="11"/>
      <c r="N35" s="10">
        <f t="shared" si="2"/>
        <v>11.250000000000002</v>
      </c>
      <c r="O35" s="11"/>
      <c r="P35" s="12">
        <f>COUNTIF($N$32:N34,"&gt;"&amp;J35)</f>
        <v>1</v>
      </c>
      <c r="Q35" s="13"/>
    </row>
    <row r="36" spans="1:17" ht="16.5" thickBot="1" x14ac:dyDescent="0.3">
      <c r="A36" s="2">
        <v>5</v>
      </c>
      <c r="B36" s="5">
        <v>11</v>
      </c>
      <c r="C36" s="7">
        <v>0.91</v>
      </c>
      <c r="D36" s="12">
        <v>15</v>
      </c>
      <c r="E36" s="13"/>
      <c r="F36" s="5">
        <v>0.41</v>
      </c>
      <c r="G36" s="12">
        <v>30</v>
      </c>
      <c r="H36" s="13"/>
      <c r="J36" s="10">
        <f t="shared" si="0"/>
        <v>11.25</v>
      </c>
      <c r="K36" s="11"/>
      <c r="L36" s="10">
        <f t="shared" si="1"/>
        <v>11.25</v>
      </c>
      <c r="M36" s="11"/>
      <c r="N36" s="10">
        <f t="shared" si="2"/>
        <v>11.75</v>
      </c>
      <c r="O36" s="11"/>
      <c r="P36" s="12">
        <f>COUNTIF($N$32:N35,"&gt;"&amp;J36)</f>
        <v>0</v>
      </c>
      <c r="Q36" s="13"/>
    </row>
    <row r="37" spans="1:17" ht="16.5" thickBot="1" x14ac:dyDescent="0.3">
      <c r="A37" s="2">
        <v>6</v>
      </c>
      <c r="B37" s="5">
        <v>11.5</v>
      </c>
      <c r="C37" s="7">
        <v>0.1</v>
      </c>
      <c r="D37" s="12">
        <v>-5</v>
      </c>
      <c r="E37" s="13"/>
      <c r="F37" s="5">
        <v>7.0000000000000007E-2</v>
      </c>
      <c r="G37" s="12">
        <v>25</v>
      </c>
      <c r="H37" s="13"/>
      <c r="J37" s="10">
        <f t="shared" si="0"/>
        <v>11.416666666666666</v>
      </c>
      <c r="K37" s="11"/>
      <c r="L37" s="10">
        <f t="shared" si="1"/>
        <v>11.75</v>
      </c>
      <c r="M37" s="11"/>
      <c r="N37" s="10">
        <f t="shared" si="2"/>
        <v>12.166666666666666</v>
      </c>
      <c r="O37" s="11"/>
      <c r="P37" s="12">
        <f>COUNTIF($N$32:N36,"&gt;"&amp;J37)</f>
        <v>1</v>
      </c>
      <c r="Q37" s="13"/>
    </row>
    <row r="38" spans="1:17" ht="16.5" thickBot="1" x14ac:dyDescent="0.3">
      <c r="A38" s="2">
        <v>7</v>
      </c>
      <c r="B38" s="5">
        <v>12</v>
      </c>
      <c r="C38" s="7">
        <v>0.72</v>
      </c>
      <c r="D38" s="12">
        <v>5</v>
      </c>
      <c r="E38" s="13"/>
      <c r="F38" s="5">
        <v>0.95</v>
      </c>
      <c r="G38" s="12">
        <v>40</v>
      </c>
      <c r="H38" s="13"/>
      <c r="J38" s="10">
        <f t="shared" si="0"/>
        <v>12.083333333333334</v>
      </c>
      <c r="K38" s="11"/>
      <c r="L38" s="10">
        <f t="shared" si="1"/>
        <v>12.166666666666666</v>
      </c>
      <c r="M38" s="11"/>
      <c r="N38" s="10">
        <f t="shared" si="2"/>
        <v>12.833333333333332</v>
      </c>
      <c r="O38" s="11"/>
      <c r="P38" s="12">
        <f>COUNTIF($N$32:N37,"&gt;"&amp;J38)</f>
        <v>1</v>
      </c>
      <c r="Q38" s="13"/>
    </row>
    <row r="39" spans="1:17" ht="16.5" thickBot="1" x14ac:dyDescent="0.3">
      <c r="A39" s="2">
        <v>8</v>
      </c>
      <c r="B39" s="5">
        <v>12.5</v>
      </c>
      <c r="C39" s="7">
        <v>0.74</v>
      </c>
      <c r="D39" s="12">
        <v>5</v>
      </c>
      <c r="E39" s="13"/>
      <c r="F39" s="5">
        <v>0.41</v>
      </c>
      <c r="G39" s="12">
        <v>30</v>
      </c>
      <c r="H39" s="13"/>
      <c r="J39" s="10">
        <f t="shared" si="0"/>
        <v>12.583333333333334</v>
      </c>
      <c r="K39" s="11"/>
      <c r="L39" s="10">
        <f t="shared" si="1"/>
        <v>12.833333333333332</v>
      </c>
      <c r="M39" s="11"/>
      <c r="N39" s="10">
        <f t="shared" si="2"/>
        <v>13.333333333333332</v>
      </c>
      <c r="O39" s="11"/>
      <c r="P39" s="12">
        <f>COUNTIF($N$32:N38,"&gt;"&amp;J39)</f>
        <v>1</v>
      </c>
      <c r="Q39" s="13"/>
    </row>
    <row r="40" spans="1:17" ht="16.5" thickBot="1" x14ac:dyDescent="0.3">
      <c r="A40" s="2">
        <v>9</v>
      </c>
      <c r="B40" s="5">
        <v>13</v>
      </c>
      <c r="C40" s="7">
        <v>0.76</v>
      </c>
      <c r="D40" s="12">
        <v>5</v>
      </c>
      <c r="E40" s="13"/>
      <c r="F40" s="5">
        <v>0.98</v>
      </c>
      <c r="G40" s="12">
        <v>40</v>
      </c>
      <c r="H40" s="13"/>
      <c r="J40" s="10">
        <f t="shared" si="0"/>
        <v>13.083333333333334</v>
      </c>
      <c r="K40" s="11"/>
      <c r="L40" s="10">
        <f t="shared" si="1"/>
        <v>13.333333333333332</v>
      </c>
      <c r="M40" s="11"/>
      <c r="N40" s="10">
        <f t="shared" si="2"/>
        <v>13.999999999999998</v>
      </c>
      <c r="O40" s="11"/>
      <c r="P40" s="12">
        <f>COUNTIF($N$32:N39,"&gt;"&amp;J40)</f>
        <v>1</v>
      </c>
      <c r="Q40" s="13"/>
    </row>
    <row r="41" spans="1:17" ht="16.5" thickBot="1" x14ac:dyDescent="0.3">
      <c r="A41" s="2">
        <v>10</v>
      </c>
      <c r="B41" s="5">
        <v>13.5</v>
      </c>
      <c r="C41" s="7">
        <v>0.82</v>
      </c>
      <c r="D41" s="12">
        <v>5</v>
      </c>
      <c r="E41" s="13"/>
      <c r="F41" s="5">
        <v>0.14000000000000001</v>
      </c>
      <c r="G41" s="12">
        <v>25</v>
      </c>
      <c r="H41" s="13"/>
      <c r="J41" s="10">
        <f t="shared" si="0"/>
        <v>13.583333333333334</v>
      </c>
      <c r="K41" s="11"/>
      <c r="L41" s="10">
        <f t="shared" si="1"/>
        <v>13.999999999999998</v>
      </c>
      <c r="M41" s="11"/>
      <c r="N41" s="14">
        <f t="shared" si="2"/>
        <v>14.416666666666664</v>
      </c>
      <c r="O41" s="15"/>
      <c r="P41" s="12">
        <f>COUNTIF($N$32:N40,"&gt;"&amp;J41)</f>
        <v>1</v>
      </c>
      <c r="Q41" s="13"/>
    </row>
    <row r="43" spans="1:17" ht="15.75" thickBot="1" x14ac:dyDescent="0.3"/>
    <row r="44" spans="1:17" ht="16.5" thickBot="1" x14ac:dyDescent="0.3">
      <c r="A44" s="16" t="s">
        <v>18</v>
      </c>
      <c r="B44" s="17"/>
      <c r="C44" s="17"/>
      <c r="D44" s="18"/>
      <c r="E44" s="4">
        <f>AVERAGE(G32:H41)</f>
        <v>32.5</v>
      </c>
      <c r="F44" s="9" t="s">
        <v>20</v>
      </c>
    </row>
    <row r="45" spans="1:17" ht="16.5" thickBot="1" x14ac:dyDescent="0.3">
      <c r="A45" s="16" t="s">
        <v>19</v>
      </c>
      <c r="B45" s="17"/>
      <c r="C45" s="17"/>
      <c r="D45" s="18"/>
      <c r="E45" s="5">
        <f>N41-B32</f>
        <v>5.4166666666666643</v>
      </c>
      <c r="F45" s="9" t="s">
        <v>21</v>
      </c>
    </row>
  </sheetData>
  <mergeCells count="125">
    <mergeCell ref="A14:C14"/>
    <mergeCell ref="A15:B15"/>
    <mergeCell ref="C15:D15"/>
    <mergeCell ref="E15:F15"/>
    <mergeCell ref="G15:H15"/>
    <mergeCell ref="I15:J15"/>
    <mergeCell ref="A16:B16"/>
    <mergeCell ref="C16:D16"/>
    <mergeCell ref="E16:F16"/>
    <mergeCell ref="G16:H16"/>
    <mergeCell ref="I16:J16"/>
    <mergeCell ref="A17:B17"/>
    <mergeCell ref="C17:D17"/>
    <mergeCell ref="E17:F17"/>
    <mergeCell ref="G17:H17"/>
    <mergeCell ref="I17:J17"/>
    <mergeCell ref="A20:B20"/>
    <mergeCell ref="C20:D20"/>
    <mergeCell ref="E20:F20"/>
    <mergeCell ref="G20:H20"/>
    <mergeCell ref="I20:J20"/>
    <mergeCell ref="A23:C23"/>
    <mergeCell ref="A18:B18"/>
    <mergeCell ref="C18:D18"/>
    <mergeCell ref="E18:F18"/>
    <mergeCell ref="G18:H18"/>
    <mergeCell ref="I18:J18"/>
    <mergeCell ref="A19:B19"/>
    <mergeCell ref="C19:D19"/>
    <mergeCell ref="E19:F19"/>
    <mergeCell ref="G19:H19"/>
    <mergeCell ref="I19:J19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8:B28"/>
    <mergeCell ref="C28:D28"/>
    <mergeCell ref="E28:F28"/>
    <mergeCell ref="G28:H28"/>
    <mergeCell ref="I28:J28"/>
    <mergeCell ref="D31:E31"/>
    <mergeCell ref="G31:H31"/>
    <mergeCell ref="A26:B26"/>
    <mergeCell ref="C26:D26"/>
    <mergeCell ref="E26:F26"/>
    <mergeCell ref="G26:H26"/>
    <mergeCell ref="I26:J26"/>
    <mergeCell ref="A27:B27"/>
    <mergeCell ref="C27:D27"/>
    <mergeCell ref="E27:F27"/>
    <mergeCell ref="G27:H27"/>
    <mergeCell ref="I27:J27"/>
    <mergeCell ref="J31:K31"/>
    <mergeCell ref="L31:M31"/>
    <mergeCell ref="N31:O31"/>
    <mergeCell ref="P31:Q31"/>
    <mergeCell ref="J32:K32"/>
    <mergeCell ref="L32:M32"/>
    <mergeCell ref="N32:O32"/>
    <mergeCell ref="P32:Q32"/>
    <mergeCell ref="D38:E38"/>
    <mergeCell ref="G38:H38"/>
    <mergeCell ref="D35:E35"/>
    <mergeCell ref="G35:H35"/>
    <mergeCell ref="D36:E36"/>
    <mergeCell ref="G36:H36"/>
    <mergeCell ref="D37:E37"/>
    <mergeCell ref="G37:H37"/>
    <mergeCell ref="D32:E32"/>
    <mergeCell ref="G32:H32"/>
    <mergeCell ref="D33:E33"/>
    <mergeCell ref="G33:H33"/>
    <mergeCell ref="D34:E34"/>
    <mergeCell ref="G34:H34"/>
    <mergeCell ref="J33:K33"/>
    <mergeCell ref="L33:M33"/>
    <mergeCell ref="N33:O33"/>
    <mergeCell ref="P33:Q33"/>
    <mergeCell ref="J34:K34"/>
    <mergeCell ref="L34:M34"/>
    <mergeCell ref="N34:O34"/>
    <mergeCell ref="P34:Q34"/>
    <mergeCell ref="D41:E41"/>
    <mergeCell ref="G41:H41"/>
    <mergeCell ref="D39:E39"/>
    <mergeCell ref="G39:H39"/>
    <mergeCell ref="D40:E40"/>
    <mergeCell ref="G40:H40"/>
    <mergeCell ref="J37:K37"/>
    <mergeCell ref="L37:M37"/>
    <mergeCell ref="N37:O37"/>
    <mergeCell ref="P37:Q37"/>
    <mergeCell ref="J38:K38"/>
    <mergeCell ref="L38:M38"/>
    <mergeCell ref="N38:O38"/>
    <mergeCell ref="P38:Q38"/>
    <mergeCell ref="J35:K35"/>
    <mergeCell ref="L35:M35"/>
    <mergeCell ref="N35:O35"/>
    <mergeCell ref="P35:Q35"/>
    <mergeCell ref="J36:K36"/>
    <mergeCell ref="L36:M36"/>
    <mergeCell ref="N36:O36"/>
    <mergeCell ref="P36:Q36"/>
    <mergeCell ref="J41:K41"/>
    <mergeCell ref="L41:M41"/>
    <mergeCell ref="N41:O41"/>
    <mergeCell ref="P41:Q41"/>
    <mergeCell ref="A44:D44"/>
    <mergeCell ref="A45:D45"/>
    <mergeCell ref="J39:K39"/>
    <mergeCell ref="L39:M39"/>
    <mergeCell ref="N39:O39"/>
    <mergeCell ref="P39:Q39"/>
    <mergeCell ref="J40:K40"/>
    <mergeCell ref="L40:M40"/>
    <mergeCell ref="N40:O40"/>
    <mergeCell ref="P40:Q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2021-07-22T23:15:28Z</dcterms:modified>
</cp:coreProperties>
</file>