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7" i="1" l="1"/>
  <c r="V36" i="1" l="1"/>
  <c r="V38" i="1"/>
  <c r="V39" i="1"/>
  <c r="V40" i="1"/>
  <c r="V41" i="1"/>
  <c r="V42" i="1"/>
  <c r="V43" i="1"/>
  <c r="V44" i="1"/>
  <c r="V35" i="1"/>
  <c r="T36" i="1"/>
  <c r="T37" i="1"/>
  <c r="V37" i="1" s="1"/>
  <c r="T38" i="1"/>
  <c r="T39" i="1"/>
  <c r="T40" i="1"/>
  <c r="T41" i="1"/>
  <c r="T42" i="1"/>
  <c r="T43" i="1"/>
  <c r="T44" i="1"/>
  <c r="T35" i="1"/>
  <c r="R36" i="1"/>
  <c r="R37" i="1"/>
  <c r="R38" i="1"/>
  <c r="R39" i="1"/>
  <c r="R40" i="1"/>
  <c r="R41" i="1"/>
  <c r="R42" i="1"/>
  <c r="R43" i="1"/>
  <c r="R44" i="1"/>
  <c r="R35" i="1"/>
  <c r="P36" i="1"/>
  <c r="P37" i="1"/>
  <c r="P38" i="1"/>
  <c r="P39" i="1"/>
  <c r="P40" i="1"/>
  <c r="P41" i="1"/>
  <c r="P42" i="1"/>
  <c r="P43" i="1"/>
  <c r="P44" i="1"/>
  <c r="P35" i="1"/>
  <c r="N36" i="1"/>
  <c r="N37" i="1"/>
  <c r="N38" i="1"/>
  <c r="N39" i="1"/>
  <c r="N40" i="1"/>
  <c r="N41" i="1"/>
  <c r="N42" i="1"/>
  <c r="N43" i="1"/>
  <c r="N44" i="1"/>
  <c r="N35" i="1"/>
  <c r="K46" i="1"/>
  <c r="I46" i="1"/>
  <c r="G46" i="1"/>
  <c r="E46" i="1"/>
  <c r="C46" i="1"/>
  <c r="K36" i="1"/>
  <c r="K38" i="1"/>
  <c r="K39" i="1"/>
  <c r="K40" i="1"/>
  <c r="K41" i="1"/>
  <c r="K42" i="1"/>
  <c r="K43" i="1"/>
  <c r="K44" i="1"/>
  <c r="K35" i="1"/>
  <c r="I36" i="1"/>
  <c r="I37" i="1"/>
  <c r="I38" i="1"/>
  <c r="I39" i="1"/>
  <c r="I40" i="1"/>
  <c r="I41" i="1"/>
  <c r="I42" i="1"/>
  <c r="I43" i="1"/>
  <c r="I44" i="1"/>
  <c r="I35" i="1"/>
  <c r="G36" i="1"/>
  <c r="G37" i="1"/>
  <c r="G38" i="1"/>
  <c r="G39" i="1"/>
  <c r="G40" i="1"/>
  <c r="G41" i="1"/>
  <c r="G42" i="1"/>
  <c r="G43" i="1"/>
  <c r="G44" i="1"/>
  <c r="G35" i="1"/>
  <c r="E37" i="1"/>
  <c r="E38" i="1"/>
  <c r="E39" i="1"/>
  <c r="E40" i="1"/>
  <c r="E41" i="1"/>
  <c r="E42" i="1"/>
  <c r="E43" i="1"/>
  <c r="E44" i="1"/>
  <c r="E36" i="1"/>
  <c r="E26" i="1"/>
  <c r="G27" i="1" s="1"/>
  <c r="V46" i="1" l="1"/>
  <c r="E27" i="1"/>
  <c r="E28" i="1" l="1"/>
  <c r="G28" i="1"/>
  <c r="G29" i="1" l="1"/>
  <c r="E29" i="1"/>
  <c r="E30" i="1" l="1"/>
  <c r="G30" i="1"/>
  <c r="G31" i="1" l="1"/>
  <c r="E31" i="1"/>
</calcChain>
</file>

<file path=xl/sharedStrings.xml><?xml version="1.0" encoding="utf-8"?>
<sst xmlns="http://schemas.openxmlformats.org/spreadsheetml/2006/main" count="32" uniqueCount="24">
  <si>
    <t>Devuelve</t>
  </si>
  <si>
    <t>Compra:</t>
  </si>
  <si>
    <t>Venta:</t>
  </si>
  <si>
    <t>Devuelve:</t>
  </si>
  <si>
    <t>Demanda insatisf:</t>
  </si>
  <si>
    <t>$/unid</t>
  </si>
  <si>
    <t>Cantidad demandada por dia:</t>
  </si>
  <si>
    <t>Probabilidad</t>
  </si>
  <si>
    <t>Prob. Acumuladas</t>
  </si>
  <si>
    <t>"&gt;="rango inferior</t>
  </si>
  <si>
    <t>"&lt;"rango superior</t>
  </si>
  <si>
    <t>Cantidad</t>
  </si>
  <si>
    <t>Dia</t>
  </si>
  <si>
    <t>RD</t>
  </si>
  <si>
    <t>Pedido</t>
  </si>
  <si>
    <t>Vende</t>
  </si>
  <si>
    <t>Faltaron</t>
  </si>
  <si>
    <t>Demanda (dia)</t>
  </si>
  <si>
    <t>Gasta</t>
  </si>
  <si>
    <t>Ingresa</t>
  </si>
  <si>
    <t>Recupera</t>
  </si>
  <si>
    <t>Pierde</t>
  </si>
  <si>
    <t>Resultado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</si>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</sst>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2" fontId="3" fillId="5" borderId="4" xfId="0" applyNumberFormat="1" applyFont="1" applyFill="1" applyBorder="1" applyAlignment="1">
      <alignment horizontal="center"/>
    </xf>
    <xf numFmtId="2" fontId="3" fillId="5" borderId="5" xfId="0" applyNumberFormat="1" applyFont="1" applyFill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0" fillId="0" borderId="3" xfId="0" applyNumberFormat="1" applyFont="1" applyBorder="1" applyAlignment="1"/>
    <xf numFmtId="9" fontId="2" fillId="0" borderId="2" xfId="0" applyNumberFormat="1" applyFont="1" applyBorder="1" applyAlignment="1">
      <alignment horizontal="center"/>
    </xf>
    <xf numFmtId="9" fontId="0" fillId="0" borderId="3" xfId="0" applyNumberFormat="1" applyFont="1" applyBorder="1" applyAlignment="1"/>
    <xf numFmtId="164" fontId="2" fillId="0" borderId="2" xfId="0" applyNumberFormat="1" applyFont="1" applyBorder="1" applyAlignment="1">
      <alignment horizontal="center"/>
    </xf>
    <xf numFmtId="164" fontId="0" fillId="0" borderId="3" xfId="0" applyNumberFormat="1" applyFont="1" applyBorder="1" applyAlignment="1"/>
    <xf numFmtId="10" fontId="2" fillId="0" borderId="2" xfId="0" applyNumberFormat="1" applyFont="1" applyBorder="1" applyAlignment="1">
      <alignment horizontal="center"/>
    </xf>
    <xf numFmtId="10" fontId="0" fillId="0" borderId="3" xfId="0" applyNumberFormat="1" applyFont="1" applyBorder="1" applyAlignment="1"/>
    <xf numFmtId="10" fontId="2" fillId="0" borderId="4" xfId="1" applyNumberFormat="1" applyFont="1" applyBorder="1" applyAlignment="1">
      <alignment horizontal="center"/>
    </xf>
    <xf numFmtId="10" fontId="2" fillId="0" borderId="5" xfId="1" applyNumberFormat="1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3" borderId="5" xfId="0" applyFill="1" applyBorder="1" applyAlignment="1"/>
    <xf numFmtId="0" fontId="2" fillId="3" borderId="5" xfId="0" applyFont="1" applyFill="1" applyBorder="1" applyAlignment="1"/>
    <xf numFmtId="10" fontId="2" fillId="0" borderId="2" xfId="1" applyNumberFormat="1" applyFont="1" applyBorder="1" applyAlignment="1">
      <alignment horizontal="center"/>
    </xf>
    <xf numFmtId="10" fontId="0" fillId="0" borderId="3" xfId="1" applyNumberFormat="1" applyFont="1" applyBorder="1" applyAlignment="1"/>
    <xf numFmtId="0" fontId="3" fillId="2" borderId="4" xfId="0" applyFont="1" applyFill="1" applyBorder="1" applyAlignment="1"/>
    <xf numFmtId="0" fontId="0" fillId="2" borderId="5" xfId="0" applyFill="1" applyBorder="1" applyAlignment="1"/>
    <xf numFmtId="0" fontId="3" fillId="2" borderId="2" xfId="0" applyFont="1" applyFill="1" applyBorder="1" applyAlignment="1"/>
    <xf numFmtId="0" fontId="0" fillId="2" borderId="3" xfId="0" applyFill="1" applyBorder="1" applyAlignment="1"/>
    <xf numFmtId="0" fontId="3" fillId="0" borderId="0" xfId="0" applyFont="1" applyAlignment="1"/>
    <xf numFmtId="0" fontId="0" fillId="0" borderId="0" xfId="0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</xdr:col>
      <xdr:colOff>142875</xdr:colOff>
      <xdr:row>1</xdr:row>
      <xdr:rowOff>142875</xdr:rowOff>
    </xdr:to>
    <xdr:sp macro="" textlink="">
      <xdr:nvSpPr>
        <xdr:cNvPr id="2" name="CuadroTexto 1"/>
        <xdr:cNvSpPr txBox="1"/>
      </xdr:nvSpPr>
      <xdr:spPr>
        <a:xfrm>
          <a:off x="0" y="9525"/>
          <a:ext cx="13620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400" b="1"/>
            <a:t>Montecarlo</a:t>
          </a:r>
        </a:p>
      </xdr:txBody>
    </xdr:sp>
    <xdr:clientData/>
  </xdr:twoCellAnchor>
  <xdr:twoCellAnchor editAs="oneCell">
    <xdr:from>
      <xdr:col>0</xdr:col>
      <xdr:colOff>0</xdr:colOff>
      <xdr:row>1</xdr:row>
      <xdr:rowOff>180975</xdr:rowOff>
    </xdr:from>
    <xdr:to>
      <xdr:col>11</xdr:col>
      <xdr:colOff>574789</xdr:colOff>
      <xdr:row>16</xdr:row>
      <xdr:rowOff>27821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1475"/>
          <a:ext cx="7280389" cy="2704346"/>
        </a:xfrm>
        <a:prstGeom prst="rect">
          <a:avLst/>
        </a:prstGeom>
      </xdr:spPr>
    </xdr:pic>
    <xdr:clientData/>
  </xdr:twoCellAnchor>
  <xdr:twoCellAnchor>
    <xdr:from>
      <xdr:col>4</xdr:col>
      <xdr:colOff>600074</xdr:colOff>
      <xdr:row>17</xdr:row>
      <xdr:rowOff>47625</xdr:rowOff>
    </xdr:from>
    <xdr:to>
      <xdr:col>10</xdr:col>
      <xdr:colOff>38099</xdr:colOff>
      <xdr:row>21</xdr:row>
      <xdr:rowOff>76200</xdr:rowOff>
    </xdr:to>
    <xdr:sp macro="" textlink="">
      <xdr:nvSpPr>
        <xdr:cNvPr id="4" name="CuadroTexto 3"/>
        <xdr:cNvSpPr txBox="1"/>
      </xdr:nvSpPr>
      <xdr:spPr>
        <a:xfrm>
          <a:off x="3038474" y="3295650"/>
          <a:ext cx="3095625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/>
            <a:t>El periodo es &gt;=  a la cantidad demandada del dia</a:t>
          </a:r>
          <a:r>
            <a:rPr lang="es-AR" sz="1200" baseline="0"/>
            <a:t> anterior. </a:t>
          </a:r>
        </a:p>
        <a:p>
          <a:r>
            <a:rPr lang="es-AR" sz="1200" baseline="0"/>
            <a:t>La demanda inicial es de 22 periodicos.</a:t>
          </a:r>
        </a:p>
        <a:p>
          <a:r>
            <a:rPr lang="es-AR" sz="1200" baseline="0"/>
            <a:t>El tiempo de simulacion son 10 dias.</a:t>
          </a:r>
          <a:endParaRPr lang="es-AR" sz="12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W46"/>
  <sheetViews>
    <sheetView tabSelected="1" topLeftCell="A25" workbookViewId="0">
      <selection activeCell="K38" sqref="K38:L38"/>
    </sheetView>
  </sheetViews>
  <sheetFormatPr baseColWidth="10" defaultColWidth="9.140625" defaultRowHeight="15" x14ac:dyDescent="0.25"/>
  <sheetData>
    <row r="17" spans="1:10" ht="15.75" thickBot="1" x14ac:dyDescent="0.3"/>
    <row r="18" spans="1:10" ht="16.5" thickBot="1" x14ac:dyDescent="0.3">
      <c r="A18" s="28" t="s">
        <v>1</v>
      </c>
      <c r="B18" s="29"/>
      <c r="C18" s="2">
        <v>1</v>
      </c>
      <c r="D18" s="1" t="s">
        <v>5</v>
      </c>
    </row>
    <row r="19" spans="1:10" ht="16.5" thickBot="1" x14ac:dyDescent="0.3">
      <c r="A19" s="30" t="s">
        <v>2</v>
      </c>
      <c r="B19" s="31"/>
      <c r="C19" s="3">
        <v>1.2</v>
      </c>
      <c r="D19" s="1" t="s">
        <v>5</v>
      </c>
    </row>
    <row r="20" spans="1:10" ht="16.5" thickBot="1" x14ac:dyDescent="0.3">
      <c r="A20" s="30" t="s">
        <v>3</v>
      </c>
      <c r="B20" s="31"/>
      <c r="C20" s="3">
        <v>0.4</v>
      </c>
      <c r="D20" s="1" t="s">
        <v>5</v>
      </c>
    </row>
    <row r="21" spans="1:10" ht="16.5" thickBot="1" x14ac:dyDescent="0.3">
      <c r="A21" s="30" t="s">
        <v>4</v>
      </c>
      <c r="B21" s="31"/>
      <c r="C21" s="3">
        <v>-0.6</v>
      </c>
      <c r="D21" s="1" t="s">
        <v>5</v>
      </c>
    </row>
    <row r="24" spans="1:10" ht="16.5" thickBot="1" x14ac:dyDescent="0.3">
      <c r="A24" s="32" t="s">
        <v>6</v>
      </c>
      <c r="B24" s="33"/>
      <c r="C24" s="33"/>
      <c r="D24" s="33"/>
    </row>
    <row r="25" spans="1:10" ht="16.5" thickBot="1" x14ac:dyDescent="0.3">
      <c r="A25" s="23" t="s">
        <v>11</v>
      </c>
      <c r="B25" s="25"/>
      <c r="C25" s="23" t="s">
        <v>7</v>
      </c>
      <c r="D25" s="24"/>
      <c r="E25" s="23" t="s">
        <v>8</v>
      </c>
      <c r="F25" s="24"/>
      <c r="G25" s="23" t="s">
        <v>9</v>
      </c>
      <c r="H25" s="25"/>
      <c r="I25" s="23" t="s">
        <v>10</v>
      </c>
      <c r="J25" s="25"/>
    </row>
    <row r="26" spans="1:10" ht="16.5" thickBot="1" x14ac:dyDescent="0.3">
      <c r="A26" s="13">
        <v>30</v>
      </c>
      <c r="B26" s="14"/>
      <c r="C26" s="15">
        <v>0.05</v>
      </c>
      <c r="D26" s="16"/>
      <c r="E26" s="17">
        <f>C26</f>
        <v>0.05</v>
      </c>
      <c r="F26" s="18"/>
      <c r="G26" s="19">
        <v>0</v>
      </c>
      <c r="H26" s="20"/>
      <c r="I26" s="26">
        <v>4.99E-2</v>
      </c>
      <c r="J26" s="27"/>
    </row>
    <row r="27" spans="1:10" ht="16.5" thickBot="1" x14ac:dyDescent="0.3">
      <c r="A27" s="13">
        <v>31</v>
      </c>
      <c r="B27" s="14"/>
      <c r="C27" s="15">
        <v>0.15</v>
      </c>
      <c r="D27" s="16"/>
      <c r="E27" s="17">
        <f>E26+C27</f>
        <v>0.2</v>
      </c>
      <c r="F27" s="18"/>
      <c r="G27" s="19">
        <f>E26</f>
        <v>0.05</v>
      </c>
      <c r="H27" s="20"/>
      <c r="I27" s="21">
        <v>0.19989999999999999</v>
      </c>
      <c r="J27" s="22"/>
    </row>
    <row r="28" spans="1:10" ht="16.5" thickBot="1" x14ac:dyDescent="0.3">
      <c r="A28" s="13">
        <v>32</v>
      </c>
      <c r="B28" s="14"/>
      <c r="C28" s="15">
        <v>0.22</v>
      </c>
      <c r="D28" s="16"/>
      <c r="E28" s="17">
        <f>E27+C28</f>
        <v>0.42000000000000004</v>
      </c>
      <c r="F28" s="18"/>
      <c r="G28" s="19">
        <f>E27</f>
        <v>0.2</v>
      </c>
      <c r="H28" s="20"/>
      <c r="I28" s="21">
        <v>0.4199</v>
      </c>
      <c r="J28" s="22"/>
    </row>
    <row r="29" spans="1:10" ht="16.5" thickBot="1" x14ac:dyDescent="0.3">
      <c r="A29" s="13">
        <v>33</v>
      </c>
      <c r="B29" s="14"/>
      <c r="C29" s="15">
        <v>0.38</v>
      </c>
      <c r="D29" s="16"/>
      <c r="E29" s="17">
        <f>E28+C29</f>
        <v>0.8</v>
      </c>
      <c r="F29" s="18"/>
      <c r="G29" s="19">
        <f>E28</f>
        <v>0.42000000000000004</v>
      </c>
      <c r="H29" s="20"/>
      <c r="I29" s="21">
        <v>0.79990000000000006</v>
      </c>
      <c r="J29" s="22"/>
    </row>
    <row r="30" spans="1:10" ht="16.5" thickBot="1" x14ac:dyDescent="0.3">
      <c r="A30" s="13">
        <v>34</v>
      </c>
      <c r="B30" s="14"/>
      <c r="C30" s="15">
        <v>0.14000000000000001</v>
      </c>
      <c r="D30" s="16"/>
      <c r="E30" s="17">
        <f>E29+C30</f>
        <v>0.94000000000000006</v>
      </c>
      <c r="F30" s="18"/>
      <c r="G30" s="19">
        <f>E29</f>
        <v>0.8</v>
      </c>
      <c r="H30" s="20"/>
      <c r="I30" s="21">
        <v>0.93989999999999996</v>
      </c>
      <c r="J30" s="22"/>
    </row>
    <row r="31" spans="1:10" ht="16.5" thickBot="1" x14ac:dyDescent="0.3">
      <c r="A31" s="13">
        <v>35</v>
      </c>
      <c r="B31" s="14"/>
      <c r="C31" s="15">
        <v>0.06</v>
      </c>
      <c r="D31" s="16"/>
      <c r="E31" s="17">
        <f>E30+C31</f>
        <v>1</v>
      </c>
      <c r="F31" s="18"/>
      <c r="G31" s="19">
        <f>E30</f>
        <v>0.94000000000000006</v>
      </c>
      <c r="H31" s="20"/>
      <c r="I31" s="21">
        <v>0.99990000000000001</v>
      </c>
      <c r="J31" s="22"/>
    </row>
    <row r="33" spans="1:23" ht="15.75" thickBot="1" x14ac:dyDescent="0.3"/>
    <row r="34" spans="1:23" ht="16.5" thickBot="1" x14ac:dyDescent="0.3">
      <c r="A34" s="5" t="s">
        <v>12</v>
      </c>
      <c r="B34" s="6" t="s">
        <v>13</v>
      </c>
      <c r="C34" s="11" t="s">
        <v>17</v>
      </c>
      <c r="D34" s="12"/>
      <c r="E34" s="11" t="s">
        <v>14</v>
      </c>
      <c r="F34" s="12"/>
      <c r="G34" s="11" t="s">
        <v>15</v>
      </c>
      <c r="H34" s="12"/>
      <c r="I34" s="11" t="s">
        <v>0</v>
      </c>
      <c r="J34" s="12"/>
      <c r="K34" s="11" t="s">
        <v>16</v>
      </c>
      <c r="L34" s="12"/>
      <c r="N34" s="11" t="s">
        <v>18</v>
      </c>
      <c r="O34" s="12"/>
      <c r="P34" s="11" t="s">
        <v>19</v>
      </c>
      <c r="Q34" s="12"/>
      <c r="R34" s="11" t="s">
        <v>20</v>
      </c>
      <c r="S34" s="12"/>
      <c r="T34" s="11" t="s">
        <v>21</v>
      </c>
      <c r="U34" s="12"/>
      <c r="V34" s="11" t="s">
        <v>22</v>
      </c>
      <c r="W34" s="12"/>
    </row>
    <row r="35" spans="1:23" ht="16.5" thickBot="1" x14ac:dyDescent="0.3">
      <c r="A35" s="4">
        <v>1</v>
      </c>
      <c r="B35" s="2">
        <v>0.62</v>
      </c>
      <c r="C35" s="9">
        <v>33</v>
      </c>
      <c r="D35" s="10"/>
      <c r="E35" s="9">
        <v>22</v>
      </c>
      <c r="F35" s="10"/>
      <c r="G35" s="9">
        <f>IF(E35&lt;C35,E35,E35-(E35-C35))</f>
        <v>22</v>
      </c>
      <c r="H35" s="10"/>
      <c r="I35" s="9">
        <f>IF(E35&gt;C35,E35-C35,0)</f>
        <v>0</v>
      </c>
      <c r="J35" s="10"/>
      <c r="K35" s="9">
        <f>IF(C35&gt;E35,C35-E35,0)</f>
        <v>11</v>
      </c>
      <c r="L35" s="10"/>
      <c r="N35" s="9">
        <f>-E35*$C$18</f>
        <v>-22</v>
      </c>
      <c r="O35" s="10"/>
      <c r="P35" s="9">
        <f>G35*$C$19</f>
        <v>26.4</v>
      </c>
      <c r="Q35" s="10"/>
      <c r="R35" s="9">
        <f>I35*$C$20</f>
        <v>0</v>
      </c>
      <c r="S35" s="10"/>
      <c r="T35" s="9">
        <f>K35*$C$21</f>
        <v>-6.6</v>
      </c>
      <c r="U35" s="10"/>
      <c r="V35" s="9">
        <f>SUM(N35:U35)</f>
        <v>-2.2000000000000011</v>
      </c>
      <c r="W35" s="10"/>
    </row>
    <row r="36" spans="1:23" ht="16.5" thickBot="1" x14ac:dyDescent="0.3">
      <c r="A36" s="4">
        <v>2</v>
      </c>
      <c r="B36" s="3">
        <v>0.17</v>
      </c>
      <c r="C36" s="9">
        <v>31</v>
      </c>
      <c r="D36" s="10"/>
      <c r="E36" s="9">
        <f>C35</f>
        <v>33</v>
      </c>
      <c r="F36" s="10"/>
      <c r="G36" s="9">
        <f t="shared" ref="G36:G44" si="0">IF(E36&lt;C36,E36,E36-(E36-C36))</f>
        <v>31</v>
      </c>
      <c r="H36" s="10"/>
      <c r="I36" s="9">
        <f t="shared" ref="I36:I44" si="1">IF(E36&gt;C36,E36-C36,0)</f>
        <v>2</v>
      </c>
      <c r="J36" s="10"/>
      <c r="K36" s="9">
        <f t="shared" ref="K36:K44" si="2">IF(C36&gt;E36,C36-E36,0)</f>
        <v>0</v>
      </c>
      <c r="L36" s="10"/>
      <c r="N36" s="9">
        <f t="shared" ref="N36:N44" si="3">-E36*$C$18</f>
        <v>-33</v>
      </c>
      <c r="O36" s="10"/>
      <c r="P36" s="9">
        <f t="shared" ref="P36:P44" si="4">G36*$C$19</f>
        <v>37.199999999999996</v>
      </c>
      <c r="Q36" s="10"/>
      <c r="R36" s="9">
        <f t="shared" ref="R36:R44" si="5">I36*$C$20</f>
        <v>0.8</v>
      </c>
      <c r="S36" s="10"/>
      <c r="T36" s="9">
        <f t="shared" ref="T36:T44" si="6">K36*$C$21</f>
        <v>0</v>
      </c>
      <c r="U36" s="10"/>
      <c r="V36" s="9">
        <f t="shared" ref="V36:V44" si="7">SUM(N36:U36)</f>
        <v>4.9999999999999956</v>
      </c>
      <c r="W36" s="10"/>
    </row>
    <row r="37" spans="1:23" ht="16.5" thickBot="1" x14ac:dyDescent="0.3">
      <c r="A37" s="4">
        <v>3</v>
      </c>
      <c r="B37" s="3">
        <v>0.51</v>
      </c>
      <c r="C37" s="9">
        <v>33</v>
      </c>
      <c r="D37" s="10"/>
      <c r="E37" s="9">
        <f t="shared" ref="E37:E44" si="8">C36</f>
        <v>31</v>
      </c>
      <c r="F37" s="10"/>
      <c r="G37" s="9">
        <f t="shared" si="0"/>
        <v>31</v>
      </c>
      <c r="H37" s="10"/>
      <c r="I37" s="9">
        <f t="shared" si="1"/>
        <v>0</v>
      </c>
      <c r="J37" s="10"/>
      <c r="K37" s="9">
        <f>IF(C37&gt;E37,C37-E37,0)</f>
        <v>2</v>
      </c>
      <c r="L37" s="10"/>
      <c r="N37" s="9">
        <f t="shared" si="3"/>
        <v>-31</v>
      </c>
      <c r="O37" s="10"/>
      <c r="P37" s="9">
        <f t="shared" si="4"/>
        <v>37.199999999999996</v>
      </c>
      <c r="Q37" s="10"/>
      <c r="R37" s="9">
        <f t="shared" si="5"/>
        <v>0</v>
      </c>
      <c r="S37" s="10"/>
      <c r="T37" s="9">
        <f t="shared" si="6"/>
        <v>-1.2</v>
      </c>
      <c r="U37" s="10"/>
      <c r="V37" s="9">
        <f t="shared" si="7"/>
        <v>4.9999999999999956</v>
      </c>
      <c r="W37" s="10"/>
    </row>
    <row r="38" spans="1:23" ht="16.5" thickBot="1" x14ac:dyDescent="0.3">
      <c r="A38" s="4">
        <v>4</v>
      </c>
      <c r="B38" s="3">
        <v>0.13</v>
      </c>
      <c r="C38" s="9">
        <v>31</v>
      </c>
      <c r="D38" s="10"/>
      <c r="E38" s="9">
        <f t="shared" si="8"/>
        <v>33</v>
      </c>
      <c r="F38" s="10"/>
      <c r="G38" s="9">
        <f t="shared" si="0"/>
        <v>31</v>
      </c>
      <c r="H38" s="10"/>
      <c r="I38" s="9">
        <f t="shared" si="1"/>
        <v>2</v>
      </c>
      <c r="J38" s="10"/>
      <c r="K38" s="9">
        <f t="shared" si="2"/>
        <v>0</v>
      </c>
      <c r="L38" s="10"/>
      <c r="N38" s="9">
        <f t="shared" si="3"/>
        <v>-33</v>
      </c>
      <c r="O38" s="10"/>
      <c r="P38" s="9">
        <f t="shared" si="4"/>
        <v>37.199999999999996</v>
      </c>
      <c r="Q38" s="10"/>
      <c r="R38" s="9">
        <f t="shared" si="5"/>
        <v>0.8</v>
      </c>
      <c r="S38" s="10"/>
      <c r="T38" s="9">
        <f t="shared" si="6"/>
        <v>0</v>
      </c>
      <c r="U38" s="10"/>
      <c r="V38" s="9">
        <f t="shared" si="7"/>
        <v>4.9999999999999956</v>
      </c>
      <c r="W38" s="10"/>
    </row>
    <row r="39" spans="1:23" ht="16.5" thickBot="1" x14ac:dyDescent="0.3">
      <c r="A39" s="4">
        <v>5</v>
      </c>
      <c r="B39" s="3">
        <v>0.44</v>
      </c>
      <c r="C39" s="9">
        <v>33</v>
      </c>
      <c r="D39" s="10"/>
      <c r="E39" s="9">
        <f t="shared" si="8"/>
        <v>31</v>
      </c>
      <c r="F39" s="10"/>
      <c r="G39" s="9">
        <f t="shared" si="0"/>
        <v>31</v>
      </c>
      <c r="H39" s="10"/>
      <c r="I39" s="9">
        <f t="shared" si="1"/>
        <v>0</v>
      </c>
      <c r="J39" s="10"/>
      <c r="K39" s="9">
        <f t="shared" si="2"/>
        <v>2</v>
      </c>
      <c r="L39" s="10"/>
      <c r="N39" s="9">
        <f t="shared" si="3"/>
        <v>-31</v>
      </c>
      <c r="O39" s="10"/>
      <c r="P39" s="9">
        <f t="shared" si="4"/>
        <v>37.199999999999996</v>
      </c>
      <c r="Q39" s="10"/>
      <c r="R39" s="9">
        <f t="shared" si="5"/>
        <v>0</v>
      </c>
      <c r="S39" s="10"/>
      <c r="T39" s="9">
        <f t="shared" si="6"/>
        <v>-1.2</v>
      </c>
      <c r="U39" s="10"/>
      <c r="V39" s="9">
        <f t="shared" si="7"/>
        <v>4.9999999999999956</v>
      </c>
      <c r="W39" s="10"/>
    </row>
    <row r="40" spans="1:23" ht="16.5" thickBot="1" x14ac:dyDescent="0.3">
      <c r="A40" s="4">
        <v>6</v>
      </c>
      <c r="B40" s="3">
        <v>0.13</v>
      </c>
      <c r="C40" s="9">
        <v>31</v>
      </c>
      <c r="D40" s="10"/>
      <c r="E40" s="9">
        <f t="shared" si="8"/>
        <v>33</v>
      </c>
      <c r="F40" s="10"/>
      <c r="G40" s="9">
        <f t="shared" si="0"/>
        <v>31</v>
      </c>
      <c r="H40" s="10"/>
      <c r="I40" s="9">
        <f t="shared" si="1"/>
        <v>2</v>
      </c>
      <c r="J40" s="10"/>
      <c r="K40" s="9">
        <f t="shared" si="2"/>
        <v>0</v>
      </c>
      <c r="L40" s="10"/>
      <c r="N40" s="9">
        <f t="shared" si="3"/>
        <v>-33</v>
      </c>
      <c r="O40" s="10"/>
      <c r="P40" s="9">
        <f t="shared" si="4"/>
        <v>37.199999999999996</v>
      </c>
      <c r="Q40" s="10"/>
      <c r="R40" s="9">
        <f t="shared" si="5"/>
        <v>0.8</v>
      </c>
      <c r="S40" s="10"/>
      <c r="T40" s="9">
        <f t="shared" si="6"/>
        <v>0</v>
      </c>
      <c r="U40" s="10"/>
      <c r="V40" s="9">
        <f t="shared" si="7"/>
        <v>4.9999999999999956</v>
      </c>
      <c r="W40" s="10"/>
    </row>
    <row r="41" spans="1:23" ht="16.5" thickBot="1" x14ac:dyDescent="0.3">
      <c r="A41" s="4">
        <v>7</v>
      </c>
      <c r="B41" s="3">
        <v>0.86</v>
      </c>
      <c r="C41" s="9">
        <v>34</v>
      </c>
      <c r="D41" s="10"/>
      <c r="E41" s="9">
        <f t="shared" si="8"/>
        <v>31</v>
      </c>
      <c r="F41" s="10"/>
      <c r="G41" s="9">
        <f t="shared" si="0"/>
        <v>31</v>
      </c>
      <c r="H41" s="10"/>
      <c r="I41" s="9">
        <f t="shared" si="1"/>
        <v>0</v>
      </c>
      <c r="J41" s="10"/>
      <c r="K41" s="9">
        <f t="shared" si="2"/>
        <v>3</v>
      </c>
      <c r="L41" s="10"/>
      <c r="N41" s="9">
        <f t="shared" si="3"/>
        <v>-31</v>
      </c>
      <c r="O41" s="10"/>
      <c r="P41" s="9">
        <f t="shared" si="4"/>
        <v>37.199999999999996</v>
      </c>
      <c r="Q41" s="10"/>
      <c r="R41" s="9">
        <f t="shared" si="5"/>
        <v>0</v>
      </c>
      <c r="S41" s="10"/>
      <c r="T41" s="9">
        <f t="shared" si="6"/>
        <v>-1.7999999999999998</v>
      </c>
      <c r="U41" s="10"/>
      <c r="V41" s="9">
        <f t="shared" si="7"/>
        <v>4.3999999999999959</v>
      </c>
      <c r="W41" s="10"/>
    </row>
    <row r="42" spans="1:23" ht="16.5" thickBot="1" x14ac:dyDescent="0.3">
      <c r="A42" s="4">
        <v>8</v>
      </c>
      <c r="B42" s="3">
        <v>0.17</v>
      </c>
      <c r="C42" s="9">
        <v>31</v>
      </c>
      <c r="D42" s="10"/>
      <c r="E42" s="9">
        <f t="shared" si="8"/>
        <v>34</v>
      </c>
      <c r="F42" s="10"/>
      <c r="G42" s="9">
        <f t="shared" si="0"/>
        <v>31</v>
      </c>
      <c r="H42" s="10"/>
      <c r="I42" s="9">
        <f t="shared" si="1"/>
        <v>3</v>
      </c>
      <c r="J42" s="10"/>
      <c r="K42" s="9">
        <f t="shared" si="2"/>
        <v>0</v>
      </c>
      <c r="L42" s="10"/>
      <c r="N42" s="9">
        <f t="shared" si="3"/>
        <v>-34</v>
      </c>
      <c r="O42" s="10"/>
      <c r="P42" s="9">
        <f t="shared" si="4"/>
        <v>37.199999999999996</v>
      </c>
      <c r="Q42" s="10"/>
      <c r="R42" s="9">
        <f t="shared" si="5"/>
        <v>1.2000000000000002</v>
      </c>
      <c r="S42" s="10"/>
      <c r="T42" s="9">
        <f t="shared" si="6"/>
        <v>0</v>
      </c>
      <c r="U42" s="10"/>
      <c r="V42" s="9">
        <f t="shared" si="7"/>
        <v>4.3999999999999959</v>
      </c>
      <c r="W42" s="10"/>
    </row>
    <row r="43" spans="1:23" ht="16.5" thickBot="1" x14ac:dyDescent="0.3">
      <c r="A43" s="4">
        <v>9</v>
      </c>
      <c r="B43" s="3">
        <v>0.88</v>
      </c>
      <c r="C43" s="9">
        <v>34</v>
      </c>
      <c r="D43" s="10"/>
      <c r="E43" s="9">
        <f t="shared" si="8"/>
        <v>31</v>
      </c>
      <c r="F43" s="10"/>
      <c r="G43" s="9">
        <f t="shared" si="0"/>
        <v>31</v>
      </c>
      <c r="H43" s="10"/>
      <c r="I43" s="9">
        <f t="shared" si="1"/>
        <v>0</v>
      </c>
      <c r="J43" s="10"/>
      <c r="K43" s="9">
        <f t="shared" si="2"/>
        <v>3</v>
      </c>
      <c r="L43" s="10"/>
      <c r="N43" s="9">
        <f t="shared" si="3"/>
        <v>-31</v>
      </c>
      <c r="O43" s="10"/>
      <c r="P43" s="9">
        <f t="shared" si="4"/>
        <v>37.199999999999996</v>
      </c>
      <c r="Q43" s="10"/>
      <c r="R43" s="9">
        <f t="shared" si="5"/>
        <v>0</v>
      </c>
      <c r="S43" s="10"/>
      <c r="T43" s="9">
        <f t="shared" si="6"/>
        <v>-1.7999999999999998</v>
      </c>
      <c r="U43" s="10"/>
      <c r="V43" s="9">
        <f t="shared" si="7"/>
        <v>4.3999999999999959</v>
      </c>
      <c r="W43" s="10"/>
    </row>
    <row r="44" spans="1:23" ht="16.5" thickBot="1" x14ac:dyDescent="0.3">
      <c r="A44" s="4">
        <v>10</v>
      </c>
      <c r="B44" s="3">
        <v>0</v>
      </c>
      <c r="C44" s="9">
        <v>30</v>
      </c>
      <c r="D44" s="10"/>
      <c r="E44" s="9">
        <f t="shared" si="8"/>
        <v>34</v>
      </c>
      <c r="F44" s="10"/>
      <c r="G44" s="9">
        <f t="shared" si="0"/>
        <v>30</v>
      </c>
      <c r="H44" s="10"/>
      <c r="I44" s="9">
        <f t="shared" si="1"/>
        <v>4</v>
      </c>
      <c r="J44" s="10"/>
      <c r="K44" s="9">
        <f t="shared" si="2"/>
        <v>0</v>
      </c>
      <c r="L44" s="10"/>
      <c r="N44" s="9">
        <f t="shared" si="3"/>
        <v>-34</v>
      </c>
      <c r="O44" s="10"/>
      <c r="P44" s="9">
        <f t="shared" si="4"/>
        <v>36</v>
      </c>
      <c r="Q44" s="10"/>
      <c r="R44" s="9">
        <f t="shared" si="5"/>
        <v>1.6</v>
      </c>
      <c r="S44" s="10"/>
      <c r="T44" s="9">
        <f t="shared" si="6"/>
        <v>0</v>
      </c>
      <c r="U44" s="10"/>
      <c r="V44" s="9">
        <f t="shared" si="7"/>
        <v>3.6</v>
      </c>
      <c r="W44" s="10"/>
    </row>
    <row r="45" spans="1:23" ht="16.5" thickBot="1" x14ac:dyDescent="0.3">
      <c r="C45" s="7" t="s">
        <v>23</v>
      </c>
      <c r="D45" s="8"/>
      <c r="E45" s="7" t="s">
        <v>23</v>
      </c>
      <c r="F45" s="8"/>
      <c r="G45" s="7" t="s">
        <v>23</v>
      </c>
      <c r="H45" s="8"/>
      <c r="I45" s="7" t="s">
        <v>23</v>
      </c>
      <c r="J45" s="8"/>
      <c r="K45" s="7" t="s">
        <v>23</v>
      </c>
      <c r="L45" s="8"/>
      <c r="V45" s="7" t="s">
        <v>23</v>
      </c>
      <c r="W45" s="8"/>
    </row>
    <row r="46" spans="1:23" ht="16.5" thickBot="1" x14ac:dyDescent="0.3">
      <c r="C46" s="9">
        <f>AVERAGE(C35:D44)</f>
        <v>32.1</v>
      </c>
      <c r="D46" s="10"/>
      <c r="E46" s="9">
        <f>AVERAGE(E35:F44)</f>
        <v>31.3</v>
      </c>
      <c r="F46" s="10"/>
      <c r="G46" s="9">
        <f>AVERAGE(G35:H44)</f>
        <v>30</v>
      </c>
      <c r="H46" s="10"/>
      <c r="I46" s="9">
        <f>AVERAGE(I35:J44)</f>
        <v>1.3</v>
      </c>
      <c r="J46" s="10"/>
      <c r="K46" s="9">
        <f>AVERAGE(K35:L44)</f>
        <v>2.1</v>
      </c>
      <c r="L46" s="10"/>
      <c r="V46" s="9">
        <f>AVERAGE(V35:W44)</f>
        <v>3.9599999999999964</v>
      </c>
      <c r="W46" s="10"/>
    </row>
  </sheetData>
  <mergeCells count="162">
    <mergeCell ref="E25:F25"/>
    <mergeCell ref="G25:H25"/>
    <mergeCell ref="I25:J25"/>
    <mergeCell ref="A26:B26"/>
    <mergeCell ref="C26:D26"/>
    <mergeCell ref="E26:F26"/>
    <mergeCell ref="G26:H26"/>
    <mergeCell ref="I26:J26"/>
    <mergeCell ref="A18:B18"/>
    <mergeCell ref="A19:B19"/>
    <mergeCell ref="A20:B20"/>
    <mergeCell ref="A21:B21"/>
    <mergeCell ref="A24:D24"/>
    <mergeCell ref="A25:B25"/>
    <mergeCell ref="C25:D25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C34:D34"/>
    <mergeCell ref="E34:F34"/>
    <mergeCell ref="G34:H34"/>
    <mergeCell ref="I34:J34"/>
    <mergeCell ref="C40:D40"/>
    <mergeCell ref="C41:D41"/>
    <mergeCell ref="C42:D42"/>
    <mergeCell ref="C43:D43"/>
    <mergeCell ref="C44:D44"/>
    <mergeCell ref="E35:F35"/>
    <mergeCell ref="E36:F36"/>
    <mergeCell ref="E37:F37"/>
    <mergeCell ref="E38:F38"/>
    <mergeCell ref="E39:F39"/>
    <mergeCell ref="C35:D35"/>
    <mergeCell ref="C36:D36"/>
    <mergeCell ref="C37:D37"/>
    <mergeCell ref="C38:D38"/>
    <mergeCell ref="C39:D39"/>
    <mergeCell ref="E40:F40"/>
    <mergeCell ref="E41:F41"/>
    <mergeCell ref="E42:F42"/>
    <mergeCell ref="E43:F43"/>
    <mergeCell ref="E44:F4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I35:J35"/>
    <mergeCell ref="I36:J36"/>
    <mergeCell ref="I37:J37"/>
    <mergeCell ref="I38:J38"/>
    <mergeCell ref="I39:J39"/>
    <mergeCell ref="K43:L43"/>
    <mergeCell ref="K44:L44"/>
    <mergeCell ref="N34:O34"/>
    <mergeCell ref="N37:O37"/>
    <mergeCell ref="N38:O38"/>
    <mergeCell ref="N39:O39"/>
    <mergeCell ref="N40:O40"/>
    <mergeCell ref="I40:J40"/>
    <mergeCell ref="I41:J41"/>
    <mergeCell ref="I42:J42"/>
    <mergeCell ref="I43:J43"/>
    <mergeCell ref="I44:J44"/>
    <mergeCell ref="K35:L35"/>
    <mergeCell ref="K36:L36"/>
    <mergeCell ref="K37:L37"/>
    <mergeCell ref="K38:L38"/>
    <mergeCell ref="K39:L39"/>
    <mergeCell ref="K34:L34"/>
    <mergeCell ref="P34:Q34"/>
    <mergeCell ref="R34:S34"/>
    <mergeCell ref="T34:U34"/>
    <mergeCell ref="V34:W34"/>
    <mergeCell ref="N35:O35"/>
    <mergeCell ref="N36:O36"/>
    <mergeCell ref="K40:L40"/>
    <mergeCell ref="K41:L41"/>
    <mergeCell ref="K42:L42"/>
    <mergeCell ref="N41:O41"/>
    <mergeCell ref="N42:O42"/>
    <mergeCell ref="N43:O43"/>
    <mergeCell ref="N44:O44"/>
    <mergeCell ref="P35:Q35"/>
    <mergeCell ref="P36:Q36"/>
    <mergeCell ref="P37:Q37"/>
    <mergeCell ref="P38:Q38"/>
    <mergeCell ref="P39:Q39"/>
    <mergeCell ref="P40:Q40"/>
    <mergeCell ref="R44:S44"/>
    <mergeCell ref="T35:U35"/>
    <mergeCell ref="T36:U36"/>
    <mergeCell ref="T37:U37"/>
    <mergeCell ref="T38:U38"/>
    <mergeCell ref="T39:U39"/>
    <mergeCell ref="T40:U40"/>
    <mergeCell ref="P41:Q41"/>
    <mergeCell ref="P42:Q42"/>
    <mergeCell ref="P43:Q43"/>
    <mergeCell ref="P44:Q44"/>
    <mergeCell ref="R35:S35"/>
    <mergeCell ref="R36:S36"/>
    <mergeCell ref="R37:S37"/>
    <mergeCell ref="R38:S38"/>
    <mergeCell ref="R39:S39"/>
    <mergeCell ref="R40:S40"/>
    <mergeCell ref="V35:W35"/>
    <mergeCell ref="V36:W36"/>
    <mergeCell ref="V37:W37"/>
    <mergeCell ref="V38:W38"/>
    <mergeCell ref="V39:W39"/>
    <mergeCell ref="V40:W40"/>
    <mergeCell ref="R41:S41"/>
    <mergeCell ref="R42:S42"/>
    <mergeCell ref="R43:S43"/>
    <mergeCell ref="V41:W41"/>
    <mergeCell ref="V42:W42"/>
    <mergeCell ref="V43:W43"/>
    <mergeCell ref="V44:W44"/>
    <mergeCell ref="V45:W45"/>
    <mergeCell ref="V46:W46"/>
    <mergeCell ref="T41:U41"/>
    <mergeCell ref="T42:U42"/>
    <mergeCell ref="T43:U43"/>
    <mergeCell ref="T44:U44"/>
    <mergeCell ref="K45:L45"/>
    <mergeCell ref="K46:L46"/>
    <mergeCell ref="C45:D45"/>
    <mergeCell ref="C46:D46"/>
    <mergeCell ref="E45:F45"/>
    <mergeCell ref="E46:F46"/>
    <mergeCell ref="G45:H45"/>
    <mergeCell ref="G46:H46"/>
    <mergeCell ref="I45:J45"/>
    <mergeCell ref="I46:J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2021-07-22T23:15:31Z</dcterms:modified>
</cp:coreProperties>
</file>