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quin Vietto\Documents\UCC\3ro\Modelos y Simulacion\P2T2\Practico\5) Simulacion Montecarlo\Simulacion de linea\"/>
    </mc:Choice>
  </mc:AlternateContent>
  <bookViews>
    <workbookView xWindow="0" yWindow="0" windowWidth="2040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K3" i="1"/>
  <c r="J4" i="1"/>
  <c r="J3" i="1"/>
  <c r="C13" i="1"/>
  <c r="M16" i="1" l="1"/>
  <c r="N4" i="1"/>
  <c r="N5" i="1"/>
  <c r="L1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22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L5" i="1"/>
  <c r="L6" i="1" s="1"/>
  <c r="L7" i="1" s="1"/>
  <c r="L8" i="1" s="1"/>
  <c r="L9" i="1" s="1"/>
  <c r="L10" i="1" s="1"/>
  <c r="L11" i="1" s="1"/>
  <c r="L12" i="1" s="1"/>
  <c r="L13" i="1" s="1"/>
  <c r="L14" i="1" s="1"/>
  <c r="L16" i="1" s="1"/>
  <c r="L17" i="1" s="1"/>
  <c r="L18" i="1" s="1"/>
  <c r="L19" i="1" s="1"/>
  <c r="L20" i="1" s="1"/>
  <c r="L21" i="1" s="1"/>
  <c r="L22" i="1" s="1"/>
  <c r="L4" i="1"/>
  <c r="L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<sst xmlns="http://schemas.openxmlformats.org/spreadsheetml/2006/main" count="22" uniqueCount="21">
  <si>
    <t>Para Distribuciones Exponencial y Poisson</t>
  </si>
  <si>
    <t>[u/t]</t>
  </si>
  <si>
    <t>[autos/hora]</t>
  </si>
  <si>
    <t>Tiempo entre arribos Poison:</t>
  </si>
  <si>
    <t>Nº Auto</t>
  </si>
  <si>
    <t>Simulación:</t>
  </si>
  <si>
    <t>autos</t>
  </si>
  <si>
    <t>Horas entre arribos</t>
  </si>
  <si>
    <t>Minutos entre arribos</t>
  </si>
  <si>
    <t>Lugares con sombra disponibles</t>
  </si>
  <si>
    <t>Minuto de entrada</t>
  </si>
  <si>
    <t>a</t>
  </si>
  <si>
    <t>b</t>
  </si>
  <si>
    <t>Minutos en el super</t>
  </si>
  <si>
    <t>Tiempo de demora en el super (Min)</t>
  </si>
  <si>
    <t>Minuto de salida</t>
  </si>
  <si>
    <t>Encuentro lugar con sombra</t>
  </si>
  <si>
    <t>R</t>
  </si>
  <si>
    <t>𝜆</t>
  </si>
  <si>
    <t>Tiempos de demora Uniforme</t>
  </si>
  <si>
    <t>Probabilidad de encontrar un lugar con 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</si>
</sst>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left"/>
    </xf>
    <xf numFmtId="9" fontId="2" fillId="0" borderId="1" xfId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9" fontId="0" fillId="0" borderId="0" xfId="1" applyFont="1"/>
    <xf numFmtId="165" fontId="0" fillId="0" borderId="0" xfId="0" applyNumberFormat="1" applyBorder="1" applyAlignment="1">
      <alignment wrapText="1"/>
    </xf>
    <xf numFmtId="0" fontId="0" fillId="0" borderId="0" xfId="0" applyBorder="1"/>
    <xf numFmtId="166" fontId="0" fillId="0" borderId="0" xfId="0" applyNumberFormat="1" applyBorder="1"/>
    <xf numFmtId="9" fontId="0" fillId="0" borderId="0" xfId="1" applyFont="1" applyBorder="1"/>
    <xf numFmtId="0" fontId="0" fillId="0" borderId="0" xfId="0" applyFill="1"/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0" fontId="0" fillId="0" borderId="1" xfId="0" applyFill="1" applyBorder="1"/>
    <xf numFmtId="165" fontId="0" fillId="0" borderId="1" xfId="0" applyNumberFormat="1" applyFill="1" applyBorder="1"/>
    <xf numFmtId="9" fontId="2" fillId="0" borderId="3" xfId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164" fontId="1" fillId="0" borderId="1" xfId="1" applyNumberFormat="1" applyFont="1" applyBorder="1"/>
    <xf numFmtId="164" fontId="0" fillId="0" borderId="1" xfId="0" applyNumberFormat="1" applyFont="1" applyFill="1" applyBorder="1"/>
    <xf numFmtId="0" fontId="1" fillId="0" borderId="1" xfId="1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1" fontId="0" fillId="0" borderId="1" xfId="0" applyNumberFormat="1" applyFont="1" applyFill="1" applyBorder="1"/>
    <xf numFmtId="1" fontId="0" fillId="0" borderId="4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2" xfId="0" applyNumberFormat="1" applyFont="1" applyFill="1" applyBorder="1"/>
    <xf numFmtId="0" fontId="0" fillId="0" borderId="2" xfId="0" applyFont="1" applyFill="1" applyBorder="1"/>
    <xf numFmtId="0" fontId="2" fillId="0" borderId="0" xfId="0" applyFont="1" applyFill="1" applyBorder="1" applyAlignment="1">
      <alignment wrapText="1"/>
    </xf>
    <xf numFmtId="1" fontId="0" fillId="0" borderId="0" xfId="0" applyNumberFormat="1" applyFont="1" applyFill="1" applyBorder="1"/>
    <xf numFmtId="0" fontId="0" fillId="0" borderId="0" xfId="0" applyFill="1" applyAlignment="1">
      <alignment horizontal="center"/>
    </xf>
    <xf numFmtId="1" fontId="0" fillId="0" borderId="3" xfId="0" applyNumberFormat="1" applyFont="1" applyFill="1" applyBorder="1"/>
    <xf numFmtId="165" fontId="1" fillId="0" borderId="1" xfId="1" applyNumberFormat="1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right" indent="1"/>
    </xf>
    <xf numFmtId="0" fontId="0" fillId="2" borderId="0" xfId="0" applyFill="1"/>
    <xf numFmtId="10" fontId="0" fillId="2" borderId="0" xfId="0" applyNumberFormat="1" applyFill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9" fontId="2" fillId="0" borderId="0" xfId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9" fontId="2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17</xdr:row>
      <xdr:rowOff>137161</xdr:rowOff>
    </xdr:from>
    <xdr:to>
      <xdr:col>3</xdr:col>
      <xdr:colOff>343289</xdr:colOff>
      <xdr:row>24</xdr:row>
      <xdr:rowOff>251461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CDD896-DA17-42C6-90AE-E2EBE992F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3611881"/>
          <a:ext cx="3757049" cy="139446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17</xdr:row>
      <xdr:rowOff>167641</xdr:rowOff>
    </xdr:from>
    <xdr:to>
      <xdr:col>4</xdr:col>
      <xdr:colOff>1188720</xdr:colOff>
      <xdr:row>24</xdr:row>
      <xdr:rowOff>359889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A028B4-94CD-4471-9ECE-344F8CC6F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2880" y="3642361"/>
          <a:ext cx="1089660" cy="1472408"/>
        </a:xfrm>
        <a:prstGeom prst="rect">
          <a:avLst/>
        </a:prstGeom>
      </xdr:spPr>
    </xdr:pic>
    <xdr:clientData/>
  </xdr:twoCellAnchor>
  <xdr:twoCellAnchor editAs="oneCell">
    <xdr:from>
      <xdr:col>1</xdr:col>
      <xdr:colOff>23552</xdr:colOff>
      <xdr:row>7</xdr:row>
      <xdr:rowOff>123463</xdr:rowOff>
    </xdr:from>
    <xdr:to>
      <xdr:col>1</xdr:col>
      <xdr:colOff>1557017</xdr:colOff>
      <xdr:row>9</xdr:row>
      <xdr:rowOff>128713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2486060-6273-450E-B201-CAF28F0FC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7392" y="1573168"/>
          <a:ext cx="1533465" cy="5538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1851660</xdr:colOff>
      <xdr:row>7</xdr:row>
      <xdr:rowOff>114300</xdr:rowOff>
    </xdr:from>
    <xdr:to>
      <xdr:col>4</xdr:col>
      <xdr:colOff>146599</xdr:colOff>
      <xdr:row>10</xdr:row>
      <xdr:rowOff>25003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A0609F56-0B2A-4A42-A71A-AB2DDF65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88152" r="44279" b="474"/>
        <a:stretch>
          <a:fillRect/>
        </a:stretch>
      </xdr:blipFill>
      <xdr:spPr bwMode="auto">
        <a:xfrm>
          <a:off x="2095500" y="1577340"/>
          <a:ext cx="2135419" cy="459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E12" sqref="E12"/>
    </sheetView>
  </sheetViews>
  <sheetFormatPr baseColWidth="10" defaultRowHeight="15" x14ac:dyDescent="0.25"/>
  <cols>
    <col min="1" max="1" width="3.5703125" customWidth="1"/>
    <col min="2" max="2" width="39.42578125" customWidth="1"/>
    <col min="3" max="3" width="9.28515625" customWidth="1"/>
    <col min="4" max="4" width="7.28515625" customWidth="1"/>
    <col min="5" max="5" width="29" customWidth="1"/>
    <col min="6" max="6" width="5.140625" customWidth="1"/>
    <col min="7" max="7" width="4.28515625" customWidth="1"/>
    <col min="8" max="8" width="9.140625" bestFit="1" customWidth="1"/>
    <col min="9" max="10" width="10.140625" customWidth="1"/>
    <col min="11" max="11" width="10.140625" bestFit="1" customWidth="1"/>
    <col min="12" max="12" width="13.28515625" customWidth="1"/>
    <col min="13" max="13" width="16.7109375" customWidth="1"/>
    <col min="14" max="14" width="14.5703125" customWidth="1"/>
    <col min="15" max="15" width="14.7109375" customWidth="1"/>
    <col min="16" max="16" width="10.42578125" customWidth="1"/>
    <col min="17" max="17" width="8" bestFit="1" customWidth="1"/>
    <col min="18" max="18" width="8.140625" bestFit="1" customWidth="1"/>
    <col min="19" max="19" width="10.140625" bestFit="1" customWidth="1"/>
    <col min="20" max="20" width="3.5703125" customWidth="1"/>
  </cols>
  <sheetData>
    <row r="1" spans="1:19" x14ac:dyDescent="0.25">
      <c r="A1" s="14"/>
      <c r="B1" s="14"/>
      <c r="C1" s="14"/>
    </row>
    <row r="2" spans="1:19" s="2" customFormat="1" ht="43.15" customHeight="1" x14ac:dyDescent="0.25">
      <c r="A2" s="15"/>
      <c r="B2" s="16"/>
      <c r="C2" s="16"/>
      <c r="H2" s="3" t="s">
        <v>4</v>
      </c>
      <c r="I2" s="4" t="s">
        <v>17</v>
      </c>
      <c r="J2" s="4" t="s">
        <v>8</v>
      </c>
      <c r="K2" s="1" t="s">
        <v>7</v>
      </c>
      <c r="L2" s="15" t="s">
        <v>10</v>
      </c>
      <c r="M2" s="15" t="s">
        <v>14</v>
      </c>
      <c r="N2" s="23" t="s">
        <v>15</v>
      </c>
      <c r="O2" s="15" t="s">
        <v>9</v>
      </c>
      <c r="P2" s="15" t="s">
        <v>16</v>
      </c>
      <c r="Q2" s="15"/>
      <c r="R2" s="15"/>
      <c r="S2" s="15"/>
    </row>
    <row r="3" spans="1:19" x14ac:dyDescent="0.25">
      <c r="A3" s="17"/>
      <c r="B3" s="17" t="s">
        <v>0</v>
      </c>
      <c r="C3" s="38" t="s">
        <v>18</v>
      </c>
      <c r="H3" s="5">
        <v>1</v>
      </c>
      <c r="I3" s="6">
        <v>0.42259999999999998</v>
      </c>
      <c r="J3" s="40">
        <f>K3*60</f>
        <v>0.65906401410396265</v>
      </c>
      <c r="K3" s="24">
        <f>-(LN(1-I3)/$C$4)</f>
        <v>1.0984400235066045E-2</v>
      </c>
      <c r="L3" s="25">
        <f>J3</f>
        <v>0.65906401410396265</v>
      </c>
      <c r="M3" s="25">
        <f>$C$6+I3*($D$6-$C$6)</f>
        <v>19.225999999999999</v>
      </c>
      <c r="N3" s="41">
        <f>M3+L3</f>
        <v>19.885064014103961</v>
      </c>
      <c r="O3" s="29">
        <v>15</v>
      </c>
      <c r="P3" s="30">
        <v>1</v>
      </c>
      <c r="Q3" s="34"/>
      <c r="R3" s="31"/>
      <c r="S3" s="32"/>
    </row>
    <row r="4" spans="1:19" x14ac:dyDescent="0.25">
      <c r="A4" s="14"/>
      <c r="B4" s="18" t="s">
        <v>3</v>
      </c>
      <c r="C4" s="19">
        <v>50</v>
      </c>
      <c r="D4" s="10"/>
      <c r="E4" s="2" t="s">
        <v>2</v>
      </c>
      <c r="F4" s="2" t="s">
        <v>1</v>
      </c>
      <c r="H4" s="5">
        <v>2</v>
      </c>
      <c r="I4" s="6">
        <v>0.38329999999999997</v>
      </c>
      <c r="J4" s="40">
        <f>K4*60</f>
        <v>0.58004711638162787</v>
      </c>
      <c r="K4" s="24">
        <f t="shared" ref="K4:K22" si="0">-(LN(1-I4)/$C$4)</f>
        <v>9.6674519396937972E-3</v>
      </c>
      <c r="L4" s="25">
        <f>L3+J4</f>
        <v>1.2391111304855906</v>
      </c>
      <c r="M4" s="25">
        <f t="shared" ref="M4:M21" si="1">$C$6+I4*($D$6-$C$6)</f>
        <v>18.832999999999998</v>
      </c>
      <c r="N4" s="41">
        <f>M4+L4</f>
        <v>20.072111130485588</v>
      </c>
      <c r="O4" s="29">
        <v>14</v>
      </c>
      <c r="P4" s="30">
        <v>1</v>
      </c>
      <c r="Q4" s="34"/>
      <c r="R4" s="31"/>
      <c r="S4" s="32"/>
    </row>
    <row r="5" spans="1:19" x14ac:dyDescent="0.25">
      <c r="A5" s="14"/>
      <c r="C5" s="52" t="s">
        <v>11</v>
      </c>
      <c r="D5" s="52" t="s">
        <v>12</v>
      </c>
      <c r="H5" s="5">
        <v>3</v>
      </c>
      <c r="I5" s="6">
        <v>0.23300000000000001</v>
      </c>
      <c r="J5" s="40">
        <f t="shared" ref="J5:J22" si="2">K5*60</f>
        <v>0.31832217313785705</v>
      </c>
      <c r="K5" s="24">
        <f t="shared" si="0"/>
        <v>5.3053695522976172E-3</v>
      </c>
      <c r="L5" s="25">
        <f t="shared" ref="L5:L22" si="3">L4+J5</f>
        <v>1.5574333036234478</v>
      </c>
      <c r="M5" s="25">
        <f t="shared" si="1"/>
        <v>17.329999999999998</v>
      </c>
      <c r="N5" s="41">
        <f>M5+L5</f>
        <v>18.887433303623446</v>
      </c>
      <c r="O5" s="29">
        <v>13</v>
      </c>
      <c r="P5" s="30">
        <v>1</v>
      </c>
      <c r="Q5" s="34"/>
      <c r="R5" s="31"/>
      <c r="S5" s="32"/>
    </row>
    <row r="6" spans="1:19" x14ac:dyDescent="0.25">
      <c r="A6" s="14"/>
      <c r="B6" s="20" t="s">
        <v>19</v>
      </c>
      <c r="C6" s="21">
        <v>15</v>
      </c>
      <c r="D6" s="8">
        <v>25</v>
      </c>
      <c r="E6" s="7" t="s">
        <v>13</v>
      </c>
      <c r="H6" s="5">
        <v>4</v>
      </c>
      <c r="I6" s="6">
        <v>0.85419999999999996</v>
      </c>
      <c r="J6" s="40">
        <f t="shared" si="2"/>
        <v>2.3106233512890952</v>
      </c>
      <c r="K6" s="24">
        <f t="shared" si="0"/>
        <v>3.8510389188151584E-2</v>
      </c>
      <c r="L6" s="25">
        <f t="shared" si="3"/>
        <v>3.868056654912543</v>
      </c>
      <c r="M6" s="25">
        <f t="shared" si="1"/>
        <v>23.542000000000002</v>
      </c>
      <c r="N6" s="41">
        <f t="shared" ref="N6:N22" si="4">M6+L6</f>
        <v>27.410056654912545</v>
      </c>
      <c r="O6" s="29">
        <v>12</v>
      </c>
      <c r="P6" s="30">
        <v>1</v>
      </c>
      <c r="Q6" s="34"/>
      <c r="R6" s="31"/>
      <c r="S6" s="32"/>
    </row>
    <row r="7" spans="1:19" x14ac:dyDescent="0.25">
      <c r="B7" s="20" t="s">
        <v>5</v>
      </c>
      <c r="C7" s="20">
        <v>20</v>
      </c>
      <c r="D7" s="7"/>
      <c r="E7" s="7" t="s">
        <v>6</v>
      </c>
      <c r="H7" s="5">
        <v>5</v>
      </c>
      <c r="I7" s="6">
        <v>0.82199999999999995</v>
      </c>
      <c r="J7" s="40">
        <f t="shared" si="2"/>
        <v>2.0711660744280618</v>
      </c>
      <c r="K7" s="24">
        <f t="shared" si="0"/>
        <v>3.4519434573801029E-2</v>
      </c>
      <c r="L7" s="25">
        <f t="shared" si="3"/>
        <v>5.9392227293406048</v>
      </c>
      <c r="M7" s="25">
        <f t="shared" si="1"/>
        <v>23.22</v>
      </c>
      <c r="N7" s="41">
        <f t="shared" si="4"/>
        <v>29.159222729340605</v>
      </c>
      <c r="O7" s="29">
        <v>11</v>
      </c>
      <c r="P7" s="30">
        <v>1</v>
      </c>
      <c r="Q7" s="34"/>
      <c r="R7" s="31"/>
      <c r="S7" s="32"/>
    </row>
    <row r="8" spans="1:19" x14ac:dyDescent="0.25">
      <c r="H8" s="5">
        <v>6</v>
      </c>
      <c r="I8" s="6">
        <v>0.34549999999999997</v>
      </c>
      <c r="J8" s="40">
        <f t="shared" si="2"/>
        <v>0.5086604323586188</v>
      </c>
      <c r="K8" s="24">
        <f t="shared" si="0"/>
        <v>8.4776738726436464E-3</v>
      </c>
      <c r="L8" s="25">
        <f t="shared" si="3"/>
        <v>6.4478831616992238</v>
      </c>
      <c r="M8" s="25">
        <f t="shared" si="1"/>
        <v>18.454999999999998</v>
      </c>
      <c r="N8" s="41">
        <f t="shared" si="4"/>
        <v>24.902883161699222</v>
      </c>
      <c r="O8" s="29">
        <v>10</v>
      </c>
      <c r="P8" s="30">
        <v>1</v>
      </c>
      <c r="Q8" s="34"/>
      <c r="R8" s="31"/>
      <c r="S8" s="32"/>
    </row>
    <row r="9" spans="1:19" x14ac:dyDescent="0.25">
      <c r="H9" s="5">
        <v>7</v>
      </c>
      <c r="I9" s="6">
        <v>0.46179999999999999</v>
      </c>
      <c r="J9" s="40">
        <f t="shared" si="2"/>
        <v>0.74343004882719788</v>
      </c>
      <c r="K9" s="24">
        <f t="shared" si="0"/>
        <v>1.2390500813786631E-2</v>
      </c>
      <c r="L9" s="25">
        <f t="shared" si="3"/>
        <v>7.1913132105264221</v>
      </c>
      <c r="M9" s="25">
        <f t="shared" si="1"/>
        <v>19.618000000000002</v>
      </c>
      <c r="N9" s="41">
        <f t="shared" si="4"/>
        <v>26.809313210526426</v>
      </c>
      <c r="O9" s="29">
        <v>9</v>
      </c>
      <c r="P9" s="30">
        <v>1</v>
      </c>
      <c r="Q9" s="34"/>
      <c r="R9" s="31"/>
      <c r="S9" s="32"/>
    </row>
    <row r="10" spans="1:19" x14ac:dyDescent="0.25">
      <c r="H10" s="5">
        <v>8</v>
      </c>
      <c r="I10" s="6">
        <v>0.76119999999999999</v>
      </c>
      <c r="J10" s="40">
        <f t="shared" si="2"/>
        <v>1.7185546769564279</v>
      </c>
      <c r="K10" s="24">
        <f t="shared" si="0"/>
        <v>2.8642577949273797E-2</v>
      </c>
      <c r="L10" s="25">
        <f t="shared" si="3"/>
        <v>8.9098678874828501</v>
      </c>
      <c r="M10" s="25">
        <f t="shared" si="1"/>
        <v>22.612000000000002</v>
      </c>
      <c r="N10" s="41">
        <f t="shared" si="4"/>
        <v>31.521867887482852</v>
      </c>
      <c r="O10" s="29">
        <v>8</v>
      </c>
      <c r="P10" s="30">
        <v>1</v>
      </c>
      <c r="Q10" s="34"/>
      <c r="R10" s="31"/>
      <c r="S10" s="32"/>
    </row>
    <row r="11" spans="1:19" x14ac:dyDescent="0.25">
      <c r="H11" s="5">
        <v>9</v>
      </c>
      <c r="I11" s="6">
        <v>2.1499999999999998E-2</v>
      </c>
      <c r="J11" s="40">
        <f t="shared" si="2"/>
        <v>2.6081390575207312E-2</v>
      </c>
      <c r="K11" s="24">
        <f t="shared" si="0"/>
        <v>4.3468984292012187E-4</v>
      </c>
      <c r="L11" s="25">
        <f t="shared" si="3"/>
        <v>8.9359492780580574</v>
      </c>
      <c r="M11" s="25">
        <f t="shared" si="1"/>
        <v>15.215</v>
      </c>
      <c r="N11" s="41">
        <f t="shared" si="4"/>
        <v>24.150949278058057</v>
      </c>
      <c r="O11" s="29">
        <v>7</v>
      </c>
      <c r="P11" s="30">
        <v>1</v>
      </c>
      <c r="Q11" s="34"/>
      <c r="R11" s="31"/>
      <c r="S11" s="32"/>
    </row>
    <row r="12" spans="1:19" x14ac:dyDescent="0.25">
      <c r="H12" s="5">
        <v>10</v>
      </c>
      <c r="I12" s="6">
        <v>0.3846</v>
      </c>
      <c r="J12" s="40">
        <f t="shared" si="2"/>
        <v>0.58257937931303483</v>
      </c>
      <c r="K12" s="24">
        <f t="shared" si="0"/>
        <v>9.7096563218839142E-3</v>
      </c>
      <c r="L12" s="25">
        <f t="shared" si="3"/>
        <v>9.5185286573710925</v>
      </c>
      <c r="M12" s="25">
        <f t="shared" si="1"/>
        <v>18.846</v>
      </c>
      <c r="N12" s="41">
        <f t="shared" si="4"/>
        <v>28.364528657371093</v>
      </c>
      <c r="O12" s="29">
        <v>6</v>
      </c>
      <c r="P12" s="30">
        <v>1</v>
      </c>
      <c r="Q12" s="34"/>
      <c r="R12" s="31"/>
      <c r="S12" s="32"/>
    </row>
    <row r="13" spans="1:19" x14ac:dyDescent="0.25">
      <c r="B13" s="42" t="s">
        <v>20</v>
      </c>
      <c r="C13" s="43">
        <f>P23/H22</f>
        <v>0.95</v>
      </c>
      <c r="E13" s="11"/>
      <c r="H13" s="5">
        <v>11</v>
      </c>
      <c r="I13" s="6">
        <v>0.2485</v>
      </c>
      <c r="J13" s="40">
        <f t="shared" si="2"/>
        <v>0.34282088374692937</v>
      </c>
      <c r="K13" s="24">
        <f t="shared" si="0"/>
        <v>5.7136813957821561E-3</v>
      </c>
      <c r="L13" s="25">
        <f t="shared" si="3"/>
        <v>9.8613495411180221</v>
      </c>
      <c r="M13" s="25">
        <f t="shared" si="1"/>
        <v>17.484999999999999</v>
      </c>
      <c r="N13" s="41">
        <f t="shared" si="4"/>
        <v>27.346349541118023</v>
      </c>
      <c r="O13" s="29">
        <v>5</v>
      </c>
      <c r="P13" s="30">
        <v>1</v>
      </c>
      <c r="Q13" s="35"/>
      <c r="R13" s="33"/>
      <c r="S13" s="32"/>
    </row>
    <row r="14" spans="1:19" x14ac:dyDescent="0.25">
      <c r="B14" s="11"/>
      <c r="C14" s="12"/>
      <c r="D14" s="12"/>
      <c r="E14" s="11"/>
      <c r="H14" s="5">
        <v>12</v>
      </c>
      <c r="I14" s="6">
        <v>0.93730000000000002</v>
      </c>
      <c r="J14" s="40">
        <f t="shared" si="2"/>
        <v>3.3232725976119144</v>
      </c>
      <c r="K14" s="24">
        <f t="shared" si="0"/>
        <v>5.5387876626865243E-2</v>
      </c>
      <c r="L14" s="25">
        <f t="shared" si="3"/>
        <v>13.184622138729937</v>
      </c>
      <c r="M14" s="25">
        <f t="shared" si="1"/>
        <v>24.373000000000001</v>
      </c>
      <c r="N14" s="41">
        <f t="shared" si="4"/>
        <v>37.55762213872994</v>
      </c>
      <c r="O14" s="29">
        <v>4</v>
      </c>
      <c r="P14" s="30">
        <v>1</v>
      </c>
      <c r="Q14" s="35"/>
      <c r="R14" s="33"/>
      <c r="S14" s="32"/>
    </row>
    <row r="15" spans="1:19" x14ac:dyDescent="0.25">
      <c r="B15" s="11"/>
      <c r="C15" s="13"/>
      <c r="D15" s="13"/>
      <c r="E15" s="11"/>
      <c r="H15" s="5">
        <v>13</v>
      </c>
      <c r="I15" s="6">
        <v>1.8100000000000002E-2</v>
      </c>
      <c r="J15" s="40">
        <f t="shared" si="2"/>
        <v>2.1918970568271048E-2</v>
      </c>
      <c r="K15" s="24">
        <f t="shared" si="0"/>
        <v>3.653161761378508E-4</v>
      </c>
      <c r="L15" s="25">
        <f>L14+J15</f>
        <v>13.206541109298207</v>
      </c>
      <c r="M15" s="25">
        <f t="shared" si="1"/>
        <v>15.180999999999999</v>
      </c>
      <c r="N15" s="41">
        <f t="shared" si="4"/>
        <v>28.387541109298205</v>
      </c>
      <c r="O15" s="29">
        <v>3</v>
      </c>
      <c r="P15" s="30">
        <v>1</v>
      </c>
      <c r="Q15" s="35"/>
      <c r="R15" s="33"/>
      <c r="S15" s="32"/>
    </row>
    <row r="16" spans="1:19" x14ac:dyDescent="0.25">
      <c r="B16" s="11"/>
      <c r="C16" s="12"/>
      <c r="D16" s="12"/>
      <c r="E16" s="11"/>
      <c r="H16" s="5">
        <v>14</v>
      </c>
      <c r="I16" s="6">
        <v>0.73180000000000001</v>
      </c>
      <c r="J16" s="40">
        <f t="shared" si="2"/>
        <v>1.5792267697614708</v>
      </c>
      <c r="K16" s="24">
        <f t="shared" si="0"/>
        <v>2.6320446162691181E-2</v>
      </c>
      <c r="L16" s="25">
        <f t="shared" si="3"/>
        <v>14.785767879059678</v>
      </c>
      <c r="M16" s="25">
        <f>$C$6+I16*($D$6-$C$6)</f>
        <v>22.317999999999998</v>
      </c>
      <c r="N16" s="41">
        <f t="shared" si="4"/>
        <v>37.103767879059674</v>
      </c>
      <c r="O16" s="29">
        <v>2</v>
      </c>
      <c r="P16" s="30">
        <v>1</v>
      </c>
      <c r="Q16" s="35"/>
      <c r="R16" s="33"/>
      <c r="S16" s="32"/>
    </row>
    <row r="17" spans="2:19" x14ac:dyDescent="0.25">
      <c r="B17" s="11"/>
      <c r="C17" s="11"/>
      <c r="D17" s="11"/>
      <c r="E17" s="11"/>
      <c r="H17" s="5">
        <v>15</v>
      </c>
      <c r="I17" s="6">
        <v>0.53349999999999997</v>
      </c>
      <c r="J17" s="40">
        <f t="shared" si="2"/>
        <v>0.91499671043368613</v>
      </c>
      <c r="K17" s="24">
        <f t="shared" si="0"/>
        <v>1.5249945173894769E-2</v>
      </c>
      <c r="L17" s="25">
        <f t="shared" si="3"/>
        <v>15.700764589493364</v>
      </c>
      <c r="M17" s="25">
        <f t="shared" si="1"/>
        <v>20.335000000000001</v>
      </c>
      <c r="N17" s="41">
        <f t="shared" si="4"/>
        <v>36.035764589493368</v>
      </c>
      <c r="O17" s="29">
        <v>1</v>
      </c>
      <c r="P17" s="29">
        <v>1</v>
      </c>
      <c r="Q17" s="27"/>
      <c r="R17" s="27"/>
      <c r="S17" s="14"/>
    </row>
    <row r="18" spans="2:19" x14ac:dyDescent="0.25">
      <c r="H18" s="5">
        <v>16</v>
      </c>
      <c r="I18" s="6">
        <v>0.1124</v>
      </c>
      <c r="J18" s="40">
        <f t="shared" si="2"/>
        <v>0.14308090550843791</v>
      </c>
      <c r="K18" s="24">
        <f t="shared" si="0"/>
        <v>2.3846817584739651E-3</v>
      </c>
      <c r="L18" s="25">
        <f t="shared" si="3"/>
        <v>15.843845495001801</v>
      </c>
      <c r="M18" s="25">
        <f t="shared" si="1"/>
        <v>16.123999999999999</v>
      </c>
      <c r="N18" s="41">
        <f t="shared" si="4"/>
        <v>31.9678454950018</v>
      </c>
      <c r="O18" s="29">
        <v>0</v>
      </c>
      <c r="P18" s="29">
        <v>0</v>
      </c>
      <c r="Q18" s="28"/>
      <c r="R18" s="28"/>
    </row>
    <row r="19" spans="2:19" x14ac:dyDescent="0.25">
      <c r="H19" s="5">
        <v>17</v>
      </c>
      <c r="I19" s="6">
        <v>0.95640000000000003</v>
      </c>
      <c r="J19" s="40">
        <f t="shared" si="2"/>
        <v>3.7592377543525788</v>
      </c>
      <c r="K19" s="24">
        <f t="shared" si="0"/>
        <v>6.2653962572542979E-2</v>
      </c>
      <c r="L19" s="25">
        <f t="shared" si="3"/>
        <v>19.603083249354381</v>
      </c>
      <c r="M19" s="25">
        <f t="shared" si="1"/>
        <v>24.564</v>
      </c>
      <c r="N19" s="41">
        <f t="shared" si="4"/>
        <v>44.167083249354377</v>
      </c>
      <c r="O19" s="29">
        <v>1</v>
      </c>
      <c r="P19" s="29">
        <v>1</v>
      </c>
      <c r="Q19" s="28"/>
      <c r="R19" s="28"/>
    </row>
    <row r="20" spans="2:19" x14ac:dyDescent="0.25">
      <c r="H20" s="5">
        <v>18</v>
      </c>
      <c r="I20" s="22">
        <v>0.9546</v>
      </c>
      <c r="J20" s="40">
        <f t="shared" si="2"/>
        <v>3.7106918087218017</v>
      </c>
      <c r="K20" s="24">
        <f t="shared" si="0"/>
        <v>6.1844863478696693E-2</v>
      </c>
      <c r="L20" s="25">
        <f t="shared" si="3"/>
        <v>23.313775058076182</v>
      </c>
      <c r="M20" s="25">
        <f t="shared" si="1"/>
        <v>24.545999999999999</v>
      </c>
      <c r="N20" s="41">
        <f t="shared" si="4"/>
        <v>47.859775058076181</v>
      </c>
      <c r="O20" s="29">
        <v>2</v>
      </c>
      <c r="P20" s="29">
        <v>1</v>
      </c>
      <c r="Q20" s="28"/>
      <c r="R20" s="28"/>
    </row>
    <row r="21" spans="2:19" x14ac:dyDescent="0.25">
      <c r="C21" s="9"/>
      <c r="D21" s="9"/>
      <c r="E21" s="9"/>
      <c r="F21" s="9"/>
      <c r="G21" s="9"/>
      <c r="H21" s="5">
        <v>19</v>
      </c>
      <c r="I21" s="6">
        <v>0.1326</v>
      </c>
      <c r="J21" s="40">
        <f t="shared" si="2"/>
        <v>0.1707060570970455</v>
      </c>
      <c r="K21" s="24">
        <f t="shared" si="0"/>
        <v>2.8451009516174252E-3</v>
      </c>
      <c r="L21" s="25">
        <f t="shared" si="3"/>
        <v>23.484481115173228</v>
      </c>
      <c r="M21" s="25">
        <f t="shared" si="1"/>
        <v>16.326000000000001</v>
      </c>
      <c r="N21" s="41">
        <f t="shared" si="4"/>
        <v>39.810481115173232</v>
      </c>
      <c r="O21" s="29">
        <v>1</v>
      </c>
      <c r="P21" s="29">
        <v>1</v>
      </c>
      <c r="Q21" s="28"/>
      <c r="R21" s="28"/>
    </row>
    <row r="22" spans="2:19" x14ac:dyDescent="0.25">
      <c r="H22" s="5">
        <v>20</v>
      </c>
      <c r="I22" s="6">
        <v>0.74350000000000005</v>
      </c>
      <c r="J22" s="40">
        <f t="shared" si="2"/>
        <v>1.6327519372455757</v>
      </c>
      <c r="K22" s="24">
        <f t="shared" si="0"/>
        <v>2.7212532287426261E-2</v>
      </c>
      <c r="L22" s="25">
        <f t="shared" si="3"/>
        <v>25.117233052418804</v>
      </c>
      <c r="M22" s="25">
        <f>$C$6+I22*($D$6-$C$6)</f>
        <v>22.435000000000002</v>
      </c>
      <c r="N22" s="41">
        <f t="shared" si="4"/>
        <v>47.552233052418806</v>
      </c>
      <c r="O22" s="29">
        <v>2</v>
      </c>
      <c r="P22" s="29">
        <v>1</v>
      </c>
      <c r="Q22" s="28"/>
      <c r="R22" s="28"/>
    </row>
    <row r="23" spans="2:19" x14ac:dyDescent="0.25">
      <c r="P23" s="39">
        <v>19</v>
      </c>
    </row>
    <row r="25" spans="2:19" ht="30" x14ac:dyDescent="0.25">
      <c r="H25" s="44"/>
      <c r="I25" s="45"/>
      <c r="J25" s="45"/>
      <c r="K25" s="46"/>
      <c r="L25" s="36"/>
      <c r="M25" s="36"/>
      <c r="N25" s="23" t="s">
        <v>15</v>
      </c>
      <c r="O25" s="36"/>
      <c r="P25" s="36"/>
    </row>
    <row r="26" spans="2:19" x14ac:dyDescent="0.25">
      <c r="H26" s="47"/>
      <c r="I26" s="48"/>
      <c r="J26" s="49"/>
      <c r="K26" s="50"/>
      <c r="L26" s="31"/>
      <c r="M26" s="31"/>
      <c r="N26" s="26">
        <v>19.885064014103961</v>
      </c>
      <c r="O26" s="37"/>
      <c r="P26" s="31"/>
    </row>
    <row r="27" spans="2:19" x14ac:dyDescent="0.25">
      <c r="H27" s="47"/>
      <c r="I27" s="48"/>
      <c r="J27" s="49"/>
      <c r="K27" s="50"/>
      <c r="L27" s="31"/>
      <c r="M27" s="31"/>
      <c r="N27" s="26">
        <v>18.887433303623446</v>
      </c>
      <c r="O27" s="37"/>
      <c r="P27" s="31"/>
    </row>
    <row r="28" spans="2:19" x14ac:dyDescent="0.25">
      <c r="H28" s="47"/>
      <c r="I28" s="48"/>
      <c r="J28" s="49"/>
      <c r="K28" s="50"/>
      <c r="L28" s="31"/>
      <c r="M28" s="31"/>
      <c r="N28" s="26">
        <v>20.072111130485588</v>
      </c>
      <c r="O28" s="37"/>
      <c r="P28" s="31"/>
    </row>
    <row r="29" spans="2:19" x14ac:dyDescent="0.25">
      <c r="H29" s="47"/>
      <c r="I29" s="48"/>
      <c r="J29" s="49"/>
      <c r="K29" s="50"/>
      <c r="L29" s="31"/>
      <c r="M29" s="31"/>
      <c r="N29" s="26">
        <v>24.150949278058057</v>
      </c>
      <c r="O29" s="37"/>
      <c r="P29" s="31"/>
    </row>
    <row r="30" spans="2:19" x14ac:dyDescent="0.25">
      <c r="H30" s="47"/>
      <c r="I30" s="48"/>
      <c r="J30" s="49"/>
      <c r="K30" s="50"/>
      <c r="L30" s="31"/>
      <c r="M30" s="31"/>
      <c r="N30" s="26">
        <v>24.902883161699222</v>
      </c>
      <c r="O30" s="37"/>
      <c r="P30" s="31"/>
    </row>
    <row r="31" spans="2:19" x14ac:dyDescent="0.25">
      <c r="H31" s="47"/>
      <c r="I31" s="48"/>
      <c r="J31" s="49"/>
      <c r="K31" s="50"/>
      <c r="L31" s="31"/>
      <c r="M31" s="31"/>
      <c r="N31" s="26">
        <v>26.809313210526426</v>
      </c>
      <c r="O31" s="37"/>
      <c r="P31" s="31"/>
    </row>
    <row r="32" spans="2:19" x14ac:dyDescent="0.25">
      <c r="H32" s="47"/>
      <c r="I32" s="48"/>
      <c r="J32" s="49"/>
      <c r="K32" s="50"/>
      <c r="L32" s="31"/>
      <c r="M32" s="31"/>
      <c r="N32" s="26">
        <v>27.346349541118023</v>
      </c>
      <c r="O32" s="37"/>
      <c r="P32" s="31"/>
    </row>
    <row r="33" spans="8:16" x14ac:dyDescent="0.25">
      <c r="H33" s="47"/>
      <c r="I33" s="48"/>
      <c r="J33" s="49"/>
      <c r="K33" s="50"/>
      <c r="L33" s="31"/>
      <c r="M33" s="31"/>
      <c r="N33" s="26">
        <v>27.410056654912545</v>
      </c>
      <c r="O33" s="37"/>
      <c r="P33" s="31"/>
    </row>
    <row r="34" spans="8:16" x14ac:dyDescent="0.25">
      <c r="H34" s="47"/>
      <c r="I34" s="48"/>
      <c r="J34" s="49"/>
      <c r="K34" s="50"/>
      <c r="L34" s="31"/>
      <c r="M34" s="31"/>
      <c r="N34" s="26">
        <v>28.364528657371093</v>
      </c>
      <c r="O34" s="37"/>
      <c r="P34" s="31"/>
    </row>
    <row r="35" spans="8:16" x14ac:dyDescent="0.25">
      <c r="H35" s="47"/>
      <c r="I35" s="48"/>
      <c r="J35" s="49"/>
      <c r="K35" s="50"/>
      <c r="L35" s="31"/>
      <c r="M35" s="31"/>
      <c r="N35" s="26">
        <v>28.387541109298205</v>
      </c>
      <c r="O35" s="37"/>
      <c r="P35" s="31"/>
    </row>
    <row r="36" spans="8:16" x14ac:dyDescent="0.25">
      <c r="H36" s="47"/>
      <c r="I36" s="48"/>
      <c r="J36" s="49"/>
      <c r="K36" s="50"/>
      <c r="L36" s="31"/>
      <c r="M36" s="31"/>
      <c r="N36" s="26">
        <v>29.159222729340605</v>
      </c>
      <c r="O36" s="37"/>
      <c r="P36" s="31"/>
    </row>
    <row r="37" spans="8:16" x14ac:dyDescent="0.25">
      <c r="H37" s="47"/>
      <c r="I37" s="48"/>
      <c r="J37" s="49"/>
      <c r="K37" s="50"/>
      <c r="L37" s="31"/>
      <c r="M37" s="31"/>
      <c r="N37" s="26">
        <v>31.521867887482852</v>
      </c>
      <c r="O37" s="37"/>
      <c r="P37" s="31"/>
    </row>
    <row r="38" spans="8:16" x14ac:dyDescent="0.25">
      <c r="H38" s="47"/>
      <c r="I38" s="48"/>
      <c r="J38" s="49"/>
      <c r="K38" s="50"/>
      <c r="L38" s="31"/>
      <c r="M38" s="31"/>
      <c r="N38" s="26">
        <v>31.9678454950018</v>
      </c>
      <c r="O38" s="37"/>
      <c r="P38" s="31"/>
    </row>
    <row r="39" spans="8:16" x14ac:dyDescent="0.25">
      <c r="H39" s="47"/>
      <c r="I39" s="48"/>
      <c r="J39" s="49"/>
      <c r="K39" s="50"/>
      <c r="L39" s="31"/>
      <c r="M39" s="31"/>
      <c r="N39" s="26">
        <v>36.035764589493368</v>
      </c>
      <c r="O39" s="37"/>
      <c r="P39" s="31"/>
    </row>
    <row r="40" spans="8:16" x14ac:dyDescent="0.25">
      <c r="H40" s="47"/>
      <c r="I40" s="48"/>
      <c r="J40" s="49"/>
      <c r="K40" s="50"/>
      <c r="L40" s="31"/>
      <c r="M40" s="31"/>
      <c r="N40" s="26">
        <v>37.103767879059674</v>
      </c>
      <c r="O40" s="37"/>
      <c r="P40" s="31"/>
    </row>
    <row r="41" spans="8:16" x14ac:dyDescent="0.25">
      <c r="H41" s="47"/>
      <c r="I41" s="48"/>
      <c r="J41" s="49"/>
      <c r="K41" s="50"/>
      <c r="L41" s="31"/>
      <c r="M41" s="31"/>
      <c r="N41" s="26">
        <v>37.55762213872994</v>
      </c>
      <c r="O41" s="37"/>
      <c r="P41" s="31"/>
    </row>
    <row r="42" spans="8:16" x14ac:dyDescent="0.25">
      <c r="H42" s="47"/>
      <c r="I42" s="48"/>
      <c r="J42" s="49"/>
      <c r="K42" s="50"/>
      <c r="L42" s="31"/>
      <c r="M42" s="31"/>
      <c r="N42" s="26">
        <v>39.810481115173232</v>
      </c>
      <c r="O42" s="37"/>
      <c r="P42" s="31"/>
    </row>
    <row r="43" spans="8:16" x14ac:dyDescent="0.25">
      <c r="H43" s="47"/>
      <c r="I43" s="48"/>
      <c r="J43" s="49"/>
      <c r="K43" s="50"/>
      <c r="L43" s="31"/>
      <c r="M43" s="31"/>
      <c r="N43" s="26">
        <v>44.167083249354377</v>
      </c>
      <c r="O43" s="37"/>
      <c r="P43" s="31"/>
    </row>
    <row r="44" spans="8:16" x14ac:dyDescent="0.25">
      <c r="H44" s="47"/>
      <c r="I44" s="48"/>
      <c r="J44" s="49"/>
      <c r="K44" s="50"/>
      <c r="L44" s="31"/>
      <c r="M44" s="31"/>
      <c r="N44" s="26">
        <v>47.552233052418806</v>
      </c>
      <c r="O44" s="37"/>
      <c r="P44" s="31"/>
    </row>
    <row r="45" spans="8:16" x14ac:dyDescent="0.25">
      <c r="H45" s="47"/>
      <c r="I45" s="51"/>
      <c r="J45" s="49"/>
      <c r="K45" s="50"/>
      <c r="L45" s="31"/>
      <c r="M45" s="31"/>
      <c r="N45" s="26">
        <v>47.859775058076181</v>
      </c>
      <c r="O45" s="37"/>
      <c r="P45" s="31"/>
    </row>
    <row r="46" spans="8:16" x14ac:dyDescent="0.25">
      <c r="H46" s="11"/>
      <c r="I46" s="11"/>
      <c r="J46" s="11"/>
      <c r="K46" s="11"/>
      <c r="L46" s="11"/>
      <c r="M46" s="11"/>
      <c r="O46" s="11"/>
      <c r="P46" s="11"/>
    </row>
    <row r="47" spans="8:16" x14ac:dyDescent="0.25">
      <c r="O47" s="11"/>
      <c r="P47" s="11"/>
    </row>
    <row r="48" spans="8:16" x14ac:dyDescent="0.25">
      <c r="O48" s="11"/>
      <c r="P48" s="11"/>
    </row>
    <row r="49" spans="15:16" x14ac:dyDescent="0.25">
      <c r="O49" s="11"/>
      <c r="P49" s="11"/>
    </row>
    <row r="50" spans="15:16" x14ac:dyDescent="0.25">
      <c r="O50" s="11"/>
      <c r="P50" s="11"/>
    </row>
  </sheetData>
  <sortState ref="N27:N45">
    <sortCondition ref="N26:N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Joaquin Vietto</cp:lastModifiedBy>
  <dcterms:created xsi:type="dcterms:W3CDTF">2020-10-28T00:35:42Z</dcterms:created>
  <dcterms:modified xsi:type="dcterms:W3CDTF">2020-11-12T21:16:07Z</dcterms:modified>
</cp:coreProperties>
</file>