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Q25" i="1"/>
  <c r="O25" i="1"/>
  <c r="I25" i="1"/>
  <c r="G26" i="1"/>
  <c r="G25" i="1"/>
  <c r="E25" i="1"/>
  <c r="S25" i="1" l="1"/>
  <c r="K26" i="1" l="1"/>
  <c r="K25" i="1"/>
  <c r="Q26" i="1" l="1"/>
  <c r="S26" i="1" s="1"/>
  <c r="Q27" i="1"/>
  <c r="S27" i="1" s="1"/>
  <c r="Q28" i="1"/>
  <c r="Q29" i="1"/>
  <c r="Q30" i="1"/>
  <c r="S30" i="1" s="1"/>
  <c r="Q31" i="1"/>
  <c r="S31" i="1" s="1"/>
  <c r="Q32" i="1"/>
  <c r="Q33" i="1"/>
  <c r="Q34" i="1"/>
  <c r="O26" i="1"/>
  <c r="O27" i="1"/>
  <c r="O28" i="1"/>
  <c r="O29" i="1"/>
  <c r="O30" i="1"/>
  <c r="O31" i="1"/>
  <c r="O32" i="1"/>
  <c r="O33" i="1"/>
  <c r="O34" i="1"/>
  <c r="S29" i="1"/>
  <c r="S33" i="1"/>
  <c r="S34" i="1"/>
  <c r="G27" i="1"/>
  <c r="I27" i="1" s="1"/>
  <c r="G28" i="1"/>
  <c r="I28" i="1" s="1"/>
  <c r="K27" i="1"/>
  <c r="K28" i="1"/>
  <c r="G29" i="1" s="1"/>
  <c r="I26" i="1"/>
  <c r="S28" i="1"/>
  <c r="S32" i="1"/>
  <c r="E26" i="1"/>
  <c r="E27" i="1"/>
  <c r="E28" i="1"/>
  <c r="E29" i="1"/>
  <c r="E30" i="1"/>
  <c r="E31" i="1"/>
  <c r="E32" i="1"/>
  <c r="E33" i="1"/>
  <c r="E34" i="1"/>
  <c r="K29" i="1" l="1"/>
  <c r="G30" i="1" s="1"/>
  <c r="I29" i="1"/>
  <c r="K30" i="1" l="1"/>
  <c r="G31" i="1" s="1"/>
  <c r="I30" i="1"/>
  <c r="K31" i="1" l="1"/>
  <c r="G32" i="1" s="1"/>
  <c r="I31" i="1"/>
  <c r="I32" i="1" l="1"/>
  <c r="K32" i="1"/>
  <c r="G33" i="1" s="1"/>
  <c r="I33" i="1" l="1"/>
  <c r="K33" i="1"/>
  <c r="G34" i="1" s="1"/>
  <c r="I34" i="1" l="1"/>
  <c r="K34" i="1"/>
</calcChain>
</file>

<file path=xl/sharedStrings.xml><?xml version="1.0" encoding="utf-8"?>
<sst xmlns="http://schemas.openxmlformats.org/spreadsheetml/2006/main" count="26" uniqueCount="26">
  <si>
    <t>Dia</t>
  </si>
  <si>
    <t>RD</t>
  </si>
  <si>
    <t>D. Uniforme</t>
  </si>
  <si>
    <t>Min (a)</t>
  </si>
  <si>
    <t>Máx (b)</t>
  </si>
  <si>
    <t>Demanda semanal uniforme</t>
  </si>
  <si>
    <t>X=a+R(b-a) = 200+r(500-200)</t>
  </si>
  <si>
    <t>Ingreso unidades</t>
  </si>
  <si>
    <t>Demanda semanal</t>
  </si>
  <si>
    <t>Stock inicial</t>
  </si>
  <si>
    <t>Stock final</t>
  </si>
  <si>
    <t>Stock inicio de sem</t>
  </si>
  <si>
    <t>Costo pedido</t>
  </si>
  <si>
    <t>Costo del stock prom</t>
  </si>
  <si>
    <t>Costo total</t>
  </si>
  <si>
    <t>Costo pedido:</t>
  </si>
  <si>
    <t>$/unidad</t>
  </si>
  <si>
    <t>$/semana</t>
  </si>
  <si>
    <t>Costo por semana:</t>
  </si>
  <si>
    <t>Tiempo de simulacion:</t>
  </si>
  <si>
    <t>Costo total de la politica:</t>
  </si>
  <si>
    <t>Stock promedio de unidades:</t>
  </si>
  <si>
    <t>Stock promedio</t>
  </si>
  <si>
    <t>Costo promedio de inventario:</t>
  </si>
  <si>
    <t>Costo promedio del pedido:</t>
  </si>
  <si>
    <t>Demanda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</si>
</sst>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164" fontId="4" fillId="0" borderId="1" xfId="0" applyNumberFormat="1" applyFont="1" applyBorder="1"/>
    <xf numFmtId="44" fontId="4" fillId="0" borderId="1" xfId="1" applyFont="1" applyBorder="1"/>
    <xf numFmtId="0" fontId="3" fillId="5" borderId="6" xfId="0" applyFont="1" applyFill="1" applyBorder="1" applyAlignment="1"/>
    <xf numFmtId="0" fontId="0" fillId="5" borderId="8" xfId="0" applyFill="1" applyBorder="1" applyAlignment="1"/>
    <xf numFmtId="0" fontId="0" fillId="5" borderId="7" xfId="0" applyFill="1" applyBorder="1" applyAlignment="1"/>
    <xf numFmtId="0" fontId="3" fillId="4" borderId="6" xfId="0" applyFont="1" applyFill="1" applyBorder="1" applyAlignment="1"/>
    <xf numFmtId="0" fontId="2" fillId="4" borderId="8" xfId="0" applyFont="1" applyFill="1" applyBorder="1" applyAlignment="1"/>
    <xf numFmtId="0" fontId="2" fillId="4" borderId="7" xfId="0" applyFont="1" applyFill="1" applyBorder="1" applyAlignment="1"/>
    <xf numFmtId="44" fontId="4" fillId="0" borderId="6" xfId="1" applyFont="1" applyBorder="1" applyAlignment="1">
      <alignment horizontal="center"/>
    </xf>
    <xf numFmtId="44" fontId="4" fillId="0" borderId="7" xfId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3" fillId="0" borderId="11" xfId="0" applyFont="1" applyBorder="1" applyAlignment="1"/>
    <xf numFmtId="0" fontId="0" fillId="0" borderId="11" xfId="0" applyBorder="1" applyAlignment="1"/>
    <xf numFmtId="0" fontId="0" fillId="2" borderId="7" xfId="0" applyFill="1" applyBorder="1" applyAlignment="1"/>
    <xf numFmtId="0" fontId="3" fillId="3" borderId="3" xfId="0" applyFont="1" applyFill="1" applyBorder="1" applyAlignment="1"/>
    <xf numFmtId="0" fontId="4" fillId="3" borderId="4" xfId="0" applyFont="1" applyFill="1" applyBorder="1" applyAlignme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/>
    <xf numFmtId="0" fontId="4" fillId="0" borderId="7" xfId="0" applyFont="1" applyBorder="1" applyAlignment="1"/>
    <xf numFmtId="44" fontId="4" fillId="0" borderId="6" xfId="1" applyFont="1" applyBorder="1" applyAlignment="1"/>
    <xf numFmtId="44" fontId="4" fillId="0" borderId="8" xfId="1" applyFont="1" applyBorder="1" applyAlignment="1"/>
    <xf numFmtId="44" fontId="4" fillId="0" borderId="7" xfId="1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44" fontId="4" fillId="0" borderId="9" xfId="1" applyFont="1" applyBorder="1" applyAlignment="1"/>
    <xf numFmtId="44" fontId="4" fillId="0" borderId="11" xfId="1" applyFont="1" applyBorder="1" applyAlignment="1"/>
    <xf numFmtId="44" fontId="4" fillId="0" borderId="10" xfId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234467</xdr:colOff>
      <xdr:row>14</xdr:row>
      <xdr:rowOff>85724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30442" cy="2752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41"/>
  <sheetViews>
    <sheetView tabSelected="1" topLeftCell="A25" workbookViewId="0">
      <selection activeCell="K34" sqref="K34:L34"/>
    </sheetView>
  </sheetViews>
  <sheetFormatPr baseColWidth="10" defaultColWidth="9.140625" defaultRowHeight="15" x14ac:dyDescent="0.25"/>
  <cols>
    <col min="5" max="5" width="11.42578125" bestFit="1" customWidth="1"/>
    <col min="6" max="6" width="13" bestFit="1" customWidth="1"/>
  </cols>
  <sheetData>
    <row r="17" spans="1:20" ht="16.5" thickBot="1" x14ac:dyDescent="0.3">
      <c r="A17" s="28" t="s">
        <v>5</v>
      </c>
      <c r="B17" s="28"/>
      <c r="C17" s="28"/>
      <c r="D17" s="29"/>
    </row>
    <row r="18" spans="1:20" ht="16.5" thickBot="1" x14ac:dyDescent="0.3">
      <c r="A18" s="31" t="s">
        <v>2</v>
      </c>
      <c r="B18" s="32"/>
      <c r="C18" s="33" t="s">
        <v>6</v>
      </c>
      <c r="D18" s="34"/>
      <c r="E18" s="35"/>
      <c r="G18" s="12" t="s">
        <v>15</v>
      </c>
      <c r="H18" s="13"/>
      <c r="I18" s="14"/>
      <c r="J18" s="5">
        <v>35</v>
      </c>
      <c r="K18" s="4" t="s">
        <v>16</v>
      </c>
    </row>
    <row r="19" spans="1:20" ht="16.5" thickBot="1" x14ac:dyDescent="0.3">
      <c r="A19" s="36" t="s">
        <v>3</v>
      </c>
      <c r="B19" s="37"/>
      <c r="C19" s="38">
        <v>200</v>
      </c>
      <c r="D19" s="39"/>
      <c r="E19" s="40"/>
      <c r="G19" s="12" t="s">
        <v>18</v>
      </c>
      <c r="H19" s="13"/>
      <c r="I19" s="14"/>
      <c r="J19" s="5">
        <v>3</v>
      </c>
      <c r="K19" s="4" t="s">
        <v>17</v>
      </c>
    </row>
    <row r="20" spans="1:20" ht="16.5" thickBot="1" x14ac:dyDescent="0.3">
      <c r="A20" s="41" t="s">
        <v>4</v>
      </c>
      <c r="B20" s="42"/>
      <c r="C20" s="43">
        <v>500</v>
      </c>
      <c r="D20" s="44"/>
      <c r="E20" s="45"/>
      <c r="G20" s="12" t="s">
        <v>19</v>
      </c>
      <c r="H20" s="13"/>
      <c r="I20" s="14"/>
      <c r="J20" s="5">
        <v>10</v>
      </c>
    </row>
    <row r="23" spans="1:20" ht="15.75" thickBot="1" x14ac:dyDescent="0.3"/>
    <row r="24" spans="1:20" ht="16.5" thickBot="1" x14ac:dyDescent="0.3">
      <c r="A24" s="1" t="s">
        <v>0</v>
      </c>
      <c r="B24" s="1" t="s">
        <v>1</v>
      </c>
      <c r="C24" s="21" t="s">
        <v>7</v>
      </c>
      <c r="D24" s="30"/>
      <c r="E24" s="21" t="s">
        <v>8</v>
      </c>
      <c r="F24" s="22"/>
      <c r="G24" s="24" t="s">
        <v>11</v>
      </c>
      <c r="H24" s="25"/>
      <c r="I24" s="21" t="s">
        <v>9</v>
      </c>
      <c r="J24" s="22"/>
      <c r="K24" s="21" t="s">
        <v>10</v>
      </c>
      <c r="L24" s="22"/>
      <c r="M24" s="21" t="s">
        <v>12</v>
      </c>
      <c r="N24" s="22"/>
      <c r="O24" s="21" t="s">
        <v>22</v>
      </c>
      <c r="P24" s="23"/>
      <c r="Q24" s="24" t="s">
        <v>13</v>
      </c>
      <c r="R24" s="25"/>
      <c r="S24" s="21" t="s">
        <v>14</v>
      </c>
      <c r="T24" s="22"/>
    </row>
    <row r="25" spans="1:20" ht="16.5" thickBot="1" x14ac:dyDescent="0.3">
      <c r="A25" s="2">
        <v>1</v>
      </c>
      <c r="B25" s="3">
        <v>0.33</v>
      </c>
      <c r="C25" s="15">
        <v>350</v>
      </c>
      <c r="D25" s="16"/>
      <c r="E25" s="19">
        <f>$C$19+B25*($C$20-$C$19)</f>
        <v>299</v>
      </c>
      <c r="F25" s="20"/>
      <c r="G25" s="26">
        <f>C25</f>
        <v>350</v>
      </c>
      <c r="H25" s="27"/>
      <c r="I25" s="26">
        <f>C25+G25</f>
        <v>700</v>
      </c>
      <c r="J25" s="27"/>
      <c r="K25" s="26">
        <f>G25+C25-E25</f>
        <v>401</v>
      </c>
      <c r="L25" s="27"/>
      <c r="M25" s="15">
        <v>35</v>
      </c>
      <c r="N25" s="16"/>
      <c r="O25" s="17">
        <f>((C25+G25)+K25)/2</f>
        <v>550.5</v>
      </c>
      <c r="P25" s="18"/>
      <c r="Q25" s="19">
        <f>O25*3</f>
        <v>1651.5</v>
      </c>
      <c r="R25" s="20"/>
      <c r="S25" s="15">
        <f>M25+Q25</f>
        <v>1686.5</v>
      </c>
      <c r="T25" s="16"/>
    </row>
    <row r="26" spans="1:20" ht="16.5" thickBot="1" x14ac:dyDescent="0.3">
      <c r="A26" s="2">
        <v>2</v>
      </c>
      <c r="B26" s="3">
        <v>0.6</v>
      </c>
      <c r="C26" s="15">
        <v>350</v>
      </c>
      <c r="D26" s="16"/>
      <c r="E26" s="19">
        <f t="shared" ref="E26:E34" si="0">$C$19+B26*($C$20-$C$19)</f>
        <v>380</v>
      </c>
      <c r="F26" s="20"/>
      <c r="G26" s="26">
        <f>K25</f>
        <v>401</v>
      </c>
      <c r="H26" s="27"/>
      <c r="I26" s="26">
        <f t="shared" ref="I26:I34" si="1">C26+G26</f>
        <v>751</v>
      </c>
      <c r="J26" s="27"/>
      <c r="K26" s="26">
        <f>G26+C26-E26</f>
        <v>371</v>
      </c>
      <c r="L26" s="27"/>
      <c r="M26" s="15">
        <v>35</v>
      </c>
      <c r="N26" s="16"/>
      <c r="O26" s="17">
        <f t="shared" ref="O26:O34" si="2">((C26+G26)+K26)/2</f>
        <v>561</v>
      </c>
      <c r="P26" s="18"/>
      <c r="Q26" s="19">
        <f t="shared" ref="Q26:Q34" si="3">O26*3</f>
        <v>1683</v>
      </c>
      <c r="R26" s="20"/>
      <c r="S26" s="15">
        <f t="shared" ref="S26:S34" si="4">M26+Q26</f>
        <v>1718</v>
      </c>
      <c r="T26" s="16"/>
    </row>
    <row r="27" spans="1:20" ht="16.5" thickBot="1" x14ac:dyDescent="0.3">
      <c r="A27" s="2">
        <v>3</v>
      </c>
      <c r="B27" s="3">
        <v>0.18</v>
      </c>
      <c r="C27" s="15">
        <v>350</v>
      </c>
      <c r="D27" s="16"/>
      <c r="E27" s="19">
        <f t="shared" si="0"/>
        <v>254</v>
      </c>
      <c r="F27" s="20"/>
      <c r="G27" s="26">
        <f t="shared" ref="G27:G34" si="5">K26</f>
        <v>371</v>
      </c>
      <c r="H27" s="27"/>
      <c r="I27" s="26">
        <f t="shared" si="1"/>
        <v>721</v>
      </c>
      <c r="J27" s="27"/>
      <c r="K27" s="26">
        <f t="shared" ref="K27:K34" si="6">G27+C27-E27</f>
        <v>467</v>
      </c>
      <c r="L27" s="27"/>
      <c r="M27" s="15">
        <v>35</v>
      </c>
      <c r="N27" s="16"/>
      <c r="O27" s="17">
        <f t="shared" si="2"/>
        <v>594</v>
      </c>
      <c r="P27" s="18"/>
      <c r="Q27" s="19">
        <f t="shared" si="3"/>
        <v>1782</v>
      </c>
      <c r="R27" s="20"/>
      <c r="S27" s="15">
        <f t="shared" si="4"/>
        <v>1817</v>
      </c>
      <c r="T27" s="16"/>
    </row>
    <row r="28" spans="1:20" ht="16.5" thickBot="1" x14ac:dyDescent="0.3">
      <c r="A28" s="2">
        <v>4</v>
      </c>
      <c r="B28" s="3">
        <v>0.46</v>
      </c>
      <c r="C28" s="15">
        <v>350</v>
      </c>
      <c r="D28" s="16"/>
      <c r="E28" s="19">
        <f t="shared" si="0"/>
        <v>338</v>
      </c>
      <c r="F28" s="20"/>
      <c r="G28" s="26">
        <f t="shared" si="5"/>
        <v>467</v>
      </c>
      <c r="H28" s="27"/>
      <c r="I28" s="26">
        <f t="shared" si="1"/>
        <v>817</v>
      </c>
      <c r="J28" s="27"/>
      <c r="K28" s="26">
        <f t="shared" si="6"/>
        <v>479</v>
      </c>
      <c r="L28" s="27"/>
      <c r="M28" s="15">
        <v>35</v>
      </c>
      <c r="N28" s="16"/>
      <c r="O28" s="17">
        <f t="shared" si="2"/>
        <v>648</v>
      </c>
      <c r="P28" s="18"/>
      <c r="Q28" s="19">
        <f t="shared" si="3"/>
        <v>1944</v>
      </c>
      <c r="R28" s="20"/>
      <c r="S28" s="15">
        <f t="shared" si="4"/>
        <v>1979</v>
      </c>
      <c r="T28" s="16"/>
    </row>
    <row r="29" spans="1:20" ht="16.5" thickBot="1" x14ac:dyDescent="0.3">
      <c r="A29" s="2">
        <v>5</v>
      </c>
      <c r="B29" s="3">
        <v>0.97</v>
      </c>
      <c r="C29" s="15">
        <v>350</v>
      </c>
      <c r="D29" s="16"/>
      <c r="E29" s="19">
        <f t="shared" si="0"/>
        <v>491</v>
      </c>
      <c r="F29" s="20"/>
      <c r="G29" s="26">
        <f t="shared" si="5"/>
        <v>479</v>
      </c>
      <c r="H29" s="27"/>
      <c r="I29" s="26">
        <f t="shared" si="1"/>
        <v>829</v>
      </c>
      <c r="J29" s="27"/>
      <c r="K29" s="26">
        <f t="shared" si="6"/>
        <v>338</v>
      </c>
      <c r="L29" s="27"/>
      <c r="M29" s="15">
        <v>35</v>
      </c>
      <c r="N29" s="16"/>
      <c r="O29" s="17">
        <f t="shared" si="2"/>
        <v>583.5</v>
      </c>
      <c r="P29" s="18"/>
      <c r="Q29" s="19">
        <f t="shared" si="3"/>
        <v>1750.5</v>
      </c>
      <c r="R29" s="20"/>
      <c r="S29" s="15">
        <f t="shared" si="4"/>
        <v>1785.5</v>
      </c>
      <c r="T29" s="16"/>
    </row>
    <row r="30" spans="1:20" ht="16.5" thickBot="1" x14ac:dyDescent="0.3">
      <c r="A30" s="2">
        <v>6</v>
      </c>
      <c r="B30" s="3">
        <v>0.28999999999999998</v>
      </c>
      <c r="C30" s="15">
        <v>350</v>
      </c>
      <c r="D30" s="16"/>
      <c r="E30" s="19">
        <f t="shared" si="0"/>
        <v>287</v>
      </c>
      <c r="F30" s="20"/>
      <c r="G30" s="26">
        <f t="shared" si="5"/>
        <v>338</v>
      </c>
      <c r="H30" s="27"/>
      <c r="I30" s="26">
        <f t="shared" si="1"/>
        <v>688</v>
      </c>
      <c r="J30" s="27"/>
      <c r="K30" s="26">
        <f t="shared" si="6"/>
        <v>401</v>
      </c>
      <c r="L30" s="27"/>
      <c r="M30" s="15">
        <v>35</v>
      </c>
      <c r="N30" s="16"/>
      <c r="O30" s="17">
        <f t="shared" si="2"/>
        <v>544.5</v>
      </c>
      <c r="P30" s="18"/>
      <c r="Q30" s="19">
        <f t="shared" si="3"/>
        <v>1633.5</v>
      </c>
      <c r="R30" s="20"/>
      <c r="S30" s="15">
        <f t="shared" si="4"/>
        <v>1668.5</v>
      </c>
      <c r="T30" s="16"/>
    </row>
    <row r="31" spans="1:20" ht="16.5" thickBot="1" x14ac:dyDescent="0.3">
      <c r="A31" s="2">
        <v>7</v>
      </c>
      <c r="B31" s="3">
        <v>0.75</v>
      </c>
      <c r="C31" s="15">
        <v>350</v>
      </c>
      <c r="D31" s="16"/>
      <c r="E31" s="19">
        <f t="shared" si="0"/>
        <v>425</v>
      </c>
      <c r="F31" s="20"/>
      <c r="G31" s="26">
        <f t="shared" si="5"/>
        <v>401</v>
      </c>
      <c r="H31" s="27"/>
      <c r="I31" s="26">
        <f t="shared" si="1"/>
        <v>751</v>
      </c>
      <c r="J31" s="27"/>
      <c r="K31" s="26">
        <f t="shared" si="6"/>
        <v>326</v>
      </c>
      <c r="L31" s="27"/>
      <c r="M31" s="15">
        <v>35</v>
      </c>
      <c r="N31" s="16"/>
      <c r="O31" s="17">
        <f t="shared" si="2"/>
        <v>538.5</v>
      </c>
      <c r="P31" s="18"/>
      <c r="Q31" s="19">
        <f t="shared" si="3"/>
        <v>1615.5</v>
      </c>
      <c r="R31" s="20"/>
      <c r="S31" s="15">
        <f t="shared" si="4"/>
        <v>1650.5</v>
      </c>
      <c r="T31" s="16"/>
    </row>
    <row r="32" spans="1:20" ht="16.5" thickBot="1" x14ac:dyDescent="0.3">
      <c r="A32" s="2">
        <v>8</v>
      </c>
      <c r="B32" s="3">
        <v>0.84</v>
      </c>
      <c r="C32" s="15">
        <v>350</v>
      </c>
      <c r="D32" s="16"/>
      <c r="E32" s="19">
        <f t="shared" si="0"/>
        <v>452</v>
      </c>
      <c r="F32" s="20"/>
      <c r="G32" s="26">
        <f t="shared" si="5"/>
        <v>326</v>
      </c>
      <c r="H32" s="27"/>
      <c r="I32" s="26">
        <f t="shared" si="1"/>
        <v>676</v>
      </c>
      <c r="J32" s="27"/>
      <c r="K32" s="26">
        <f t="shared" si="6"/>
        <v>224</v>
      </c>
      <c r="L32" s="27"/>
      <c r="M32" s="15">
        <v>35</v>
      </c>
      <c r="N32" s="16"/>
      <c r="O32" s="17">
        <f t="shared" si="2"/>
        <v>450</v>
      </c>
      <c r="P32" s="18"/>
      <c r="Q32" s="19">
        <f t="shared" si="3"/>
        <v>1350</v>
      </c>
      <c r="R32" s="20"/>
      <c r="S32" s="15">
        <f t="shared" si="4"/>
        <v>1385</v>
      </c>
      <c r="T32" s="16"/>
    </row>
    <row r="33" spans="1:20" ht="16.5" thickBot="1" x14ac:dyDescent="0.3">
      <c r="A33" s="2">
        <v>9</v>
      </c>
      <c r="B33" s="3">
        <v>0.87</v>
      </c>
      <c r="C33" s="15">
        <v>350</v>
      </c>
      <c r="D33" s="16"/>
      <c r="E33" s="19">
        <f t="shared" si="0"/>
        <v>461</v>
      </c>
      <c r="F33" s="20"/>
      <c r="G33" s="26">
        <f t="shared" si="5"/>
        <v>224</v>
      </c>
      <c r="H33" s="27"/>
      <c r="I33" s="26">
        <f t="shared" si="1"/>
        <v>574</v>
      </c>
      <c r="J33" s="27"/>
      <c r="K33" s="26">
        <f t="shared" si="6"/>
        <v>113</v>
      </c>
      <c r="L33" s="27"/>
      <c r="M33" s="15">
        <v>35</v>
      </c>
      <c r="N33" s="16"/>
      <c r="O33" s="17">
        <f t="shared" si="2"/>
        <v>343.5</v>
      </c>
      <c r="P33" s="18"/>
      <c r="Q33" s="19">
        <f t="shared" si="3"/>
        <v>1030.5</v>
      </c>
      <c r="R33" s="20"/>
      <c r="S33" s="15">
        <f t="shared" si="4"/>
        <v>1065.5</v>
      </c>
      <c r="T33" s="16"/>
    </row>
    <row r="34" spans="1:20" ht="16.5" thickBot="1" x14ac:dyDescent="0.3">
      <c r="A34" s="2">
        <v>10</v>
      </c>
      <c r="B34" s="3">
        <v>0.82</v>
      </c>
      <c r="C34" s="15">
        <v>350</v>
      </c>
      <c r="D34" s="16"/>
      <c r="E34" s="19">
        <f t="shared" si="0"/>
        <v>446</v>
      </c>
      <c r="F34" s="20"/>
      <c r="G34" s="26">
        <f t="shared" si="5"/>
        <v>113</v>
      </c>
      <c r="H34" s="27"/>
      <c r="I34" s="26">
        <f t="shared" si="1"/>
        <v>463</v>
      </c>
      <c r="J34" s="27"/>
      <c r="K34" s="26">
        <f t="shared" si="6"/>
        <v>17</v>
      </c>
      <c r="L34" s="27"/>
      <c r="M34" s="15">
        <v>35</v>
      </c>
      <c r="N34" s="16"/>
      <c r="O34" s="17">
        <f t="shared" si="2"/>
        <v>240</v>
      </c>
      <c r="P34" s="18"/>
      <c r="Q34" s="19">
        <f t="shared" si="3"/>
        <v>720</v>
      </c>
      <c r="R34" s="20"/>
      <c r="S34" s="15">
        <f t="shared" si="4"/>
        <v>755</v>
      </c>
      <c r="T34" s="16"/>
    </row>
    <row r="36" spans="1:20" ht="15.75" thickBot="1" x14ac:dyDescent="0.3"/>
    <row r="37" spans="1:20" ht="16.5" thickBot="1" x14ac:dyDescent="0.3">
      <c r="B37" s="9" t="s">
        <v>20</v>
      </c>
      <c r="C37" s="10"/>
      <c r="D37" s="10"/>
      <c r="E37" s="11"/>
      <c r="F37" s="6">
        <f>SUM(S25:T34)</f>
        <v>15510.5</v>
      </c>
    </row>
    <row r="38" spans="1:20" ht="16.5" thickBot="1" x14ac:dyDescent="0.3">
      <c r="B38" s="9" t="s">
        <v>21</v>
      </c>
      <c r="C38" s="10"/>
      <c r="D38" s="10"/>
      <c r="E38" s="11"/>
      <c r="F38" s="5">
        <f>AVERAGE(O25:P34)</f>
        <v>505.35</v>
      </c>
    </row>
    <row r="39" spans="1:20" ht="16.5" thickBot="1" x14ac:dyDescent="0.3">
      <c r="B39" s="9" t="s">
        <v>23</v>
      </c>
      <c r="C39" s="10"/>
      <c r="D39" s="10"/>
      <c r="E39" s="11"/>
      <c r="F39" s="8">
        <f>AVERAGE(Q25:R34)</f>
        <v>1516.05</v>
      </c>
    </row>
    <row r="40" spans="1:20" ht="16.5" thickBot="1" x14ac:dyDescent="0.3">
      <c r="B40" s="9" t="s">
        <v>24</v>
      </c>
      <c r="C40" s="10"/>
      <c r="D40" s="10"/>
      <c r="E40" s="11"/>
      <c r="F40" s="6">
        <f>AVERAGE(M25:N34)</f>
        <v>35</v>
      </c>
    </row>
    <row r="41" spans="1:20" ht="16.5" thickBot="1" x14ac:dyDescent="0.3">
      <c r="B41" s="9" t="s">
        <v>25</v>
      </c>
      <c r="C41" s="10"/>
      <c r="D41" s="10"/>
      <c r="E41" s="11"/>
      <c r="F41" s="7">
        <f>AVERAGE(E25:F34)</f>
        <v>383.3</v>
      </c>
    </row>
  </sheetData>
  <mergeCells count="114">
    <mergeCell ref="A17:D17"/>
    <mergeCell ref="C24:D24"/>
    <mergeCell ref="C25:D25"/>
    <mergeCell ref="C26:D26"/>
    <mergeCell ref="C27:D27"/>
    <mergeCell ref="A18:B18"/>
    <mergeCell ref="C18:E18"/>
    <mergeCell ref="A19:B19"/>
    <mergeCell ref="C19:E19"/>
    <mergeCell ref="A20:B20"/>
    <mergeCell ref="C20:E20"/>
    <mergeCell ref="C34:D3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C28:D28"/>
    <mergeCell ref="C29:D29"/>
    <mergeCell ref="C30:D30"/>
    <mergeCell ref="C31:D31"/>
    <mergeCell ref="C32:D32"/>
    <mergeCell ref="C33:D33"/>
    <mergeCell ref="E33:F33"/>
    <mergeCell ref="E34:F34"/>
    <mergeCell ref="G24:H24"/>
    <mergeCell ref="I24:J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I25:J25"/>
    <mergeCell ref="I26:J26"/>
    <mergeCell ref="I27:J27"/>
    <mergeCell ref="I28:J28"/>
    <mergeCell ref="I29:J29"/>
    <mergeCell ref="I30:J30"/>
    <mergeCell ref="K31:L31"/>
    <mergeCell ref="K32:L32"/>
    <mergeCell ref="K33:L33"/>
    <mergeCell ref="K34:L34"/>
    <mergeCell ref="M24:N24"/>
    <mergeCell ref="M27:N27"/>
    <mergeCell ref="M30:N30"/>
    <mergeCell ref="M33:N33"/>
    <mergeCell ref="I31:J31"/>
    <mergeCell ref="I32:J32"/>
    <mergeCell ref="I33:J33"/>
    <mergeCell ref="I34:J34"/>
    <mergeCell ref="K24:L24"/>
    <mergeCell ref="K25:L25"/>
    <mergeCell ref="K26:L26"/>
    <mergeCell ref="K27:L27"/>
    <mergeCell ref="K28:L28"/>
    <mergeCell ref="K29:L29"/>
    <mergeCell ref="M31:N31"/>
    <mergeCell ref="O24:P24"/>
    <mergeCell ref="Q24:R24"/>
    <mergeCell ref="M25:N25"/>
    <mergeCell ref="O25:P25"/>
    <mergeCell ref="Q25:R25"/>
    <mergeCell ref="M26:N26"/>
    <mergeCell ref="O26:P26"/>
    <mergeCell ref="Q26:R26"/>
    <mergeCell ref="K30:L30"/>
    <mergeCell ref="O30:P30"/>
    <mergeCell ref="Q30:R30"/>
    <mergeCell ref="O31:P31"/>
    <mergeCell ref="Q31:R31"/>
    <mergeCell ref="M32:N32"/>
    <mergeCell ref="O32:P32"/>
    <mergeCell ref="Q32:R32"/>
    <mergeCell ref="O27:P27"/>
    <mergeCell ref="Q27:R27"/>
    <mergeCell ref="M28:N28"/>
    <mergeCell ref="O28:P28"/>
    <mergeCell ref="Q28:R28"/>
    <mergeCell ref="M29:N29"/>
    <mergeCell ref="O29:P29"/>
    <mergeCell ref="Q29:R29"/>
    <mergeCell ref="B40:E40"/>
    <mergeCell ref="B41:E41"/>
    <mergeCell ref="G18:I18"/>
    <mergeCell ref="G19:I19"/>
    <mergeCell ref="G20:I20"/>
    <mergeCell ref="B37:E37"/>
    <mergeCell ref="B38:E38"/>
    <mergeCell ref="B39:E39"/>
    <mergeCell ref="S29:T29"/>
    <mergeCell ref="S30:T30"/>
    <mergeCell ref="S31:T31"/>
    <mergeCell ref="S32:T32"/>
    <mergeCell ref="S33:T33"/>
    <mergeCell ref="S34:T34"/>
    <mergeCell ref="O33:P33"/>
    <mergeCell ref="Q33:R33"/>
    <mergeCell ref="M34:N34"/>
    <mergeCell ref="O34:P34"/>
    <mergeCell ref="Q34:R34"/>
    <mergeCell ref="S24:T24"/>
    <mergeCell ref="S25:T25"/>
    <mergeCell ref="S26:T26"/>
    <mergeCell ref="S27:T27"/>
    <mergeCell ref="S28:T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2020-11-14T22:12:38Z</dcterms:modified>
</cp:coreProperties>
</file>