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2"/>
  </bookViews>
  <sheets>
    <sheet name="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1" i="1"/>
  <c r="H25" i="1"/>
  <c r="I39" i="1" l="1"/>
  <c r="I36" i="1"/>
  <c r="J32" i="1"/>
  <c r="J33" i="1"/>
  <c r="J31" i="1"/>
  <c r="I33" i="1"/>
  <c r="I32" i="1"/>
  <c r="I31" i="1"/>
  <c r="H31" i="1"/>
  <c r="N25" i="1"/>
  <c r="M25" i="1"/>
  <c r="L27" i="1"/>
  <c r="L26" i="1"/>
  <c r="K26" i="1"/>
  <c r="K27" i="1"/>
  <c r="K25" i="1"/>
  <c r="J26" i="1"/>
  <c r="J25" i="1"/>
  <c r="I25" i="1"/>
  <c r="I27" i="1"/>
  <c r="H27" i="1"/>
  <c r="H26" i="1"/>
  <c r="J27" i="1"/>
  <c r="I26" i="1"/>
  <c r="H32" i="1" l="1"/>
  <c r="N27" i="1" l="1"/>
  <c r="N26" i="1"/>
  <c r="H33" i="1" l="1"/>
  <c r="K32" i="1"/>
  <c r="O26" i="1" s="1"/>
  <c r="M26" i="1"/>
  <c r="M27" i="1"/>
  <c r="I37" i="1"/>
  <c r="K31" i="1" l="1"/>
  <c r="O25" i="1" s="1"/>
  <c r="K33" i="1"/>
  <c r="O27" i="1" s="1"/>
</calcChain>
</file>

<file path=xl/sharedStrings.xml><?xml version="1.0" encoding="utf-8"?>
<sst xmlns="http://schemas.openxmlformats.org/spreadsheetml/2006/main" count="20" uniqueCount="19">
  <si>
    <t>Alfa = 0.7</t>
  </si>
  <si>
    <t>Compras</t>
  </si>
  <si>
    <t>Valor esperado</t>
  </si>
  <si>
    <t>Hurwicz - Optimismo relativo</t>
  </si>
  <si>
    <t>Wald - Pesimista</t>
  </si>
  <si>
    <t>Lagrange - Igual probabilidad</t>
  </si>
  <si>
    <t>Savage - Mínimo arrepentimiento</t>
  </si>
  <si>
    <t>W</t>
  </si>
  <si>
    <t>Arrepentimientos</t>
  </si>
  <si>
    <t>Productos</t>
  </si>
  <si>
    <t>H1 (50%)</t>
  </si>
  <si>
    <t>H2  (25%)</t>
  </si>
  <si>
    <t>H3  (25%)</t>
  </si>
  <si>
    <t>A</t>
  </si>
  <si>
    <t>B</t>
  </si>
  <si>
    <t>C</t>
  </si>
  <si>
    <t>Ganancia con inf perf</t>
  </si>
  <si>
    <t>Ganancia sin compra de inf perf</t>
  </si>
  <si>
    <t>Valor de la información perfecta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</si>
</sst>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9" x14ac:knownFonts="1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b/>
      <sz val="16"/>
      <color rgb="FFFFFFFF"/>
      <name val="Calibri"/>
      <family val="2"/>
    </font>
    <font>
      <b/>
      <sz val="11"/>
      <color rgb="FFFFFFFF"/>
      <name val="Calibri"/>
      <family val="2"/>
    </font>
    <font>
      <sz val="16"/>
      <color rgb="FF000000"/>
      <name val="Calibri"/>
    </font>
    <font>
      <sz val="16"/>
      <color rgb="FF00B050"/>
      <name val="Calibri"/>
      <family val="2"/>
    </font>
    <font>
      <sz val="16"/>
      <name val="Calibri"/>
      <family val="2"/>
    </font>
    <font>
      <b/>
      <sz val="11"/>
      <color rgb="FFFF0000"/>
      <name val="Calibri"/>
      <family val="2"/>
    </font>
    <font>
      <sz val="16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thick">
        <color rgb="FFFFFFFF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164" fontId="4" fillId="4" borderId="3" xfId="0" applyNumberFormat="1" applyFont="1" applyFill="1" applyBorder="1" applyAlignment="1">
      <alignment horizontal="left" vertical="center" wrapText="1" readingOrder="1"/>
    </xf>
    <xf numFmtId="164" fontId="4" fillId="3" borderId="3" xfId="0" applyNumberFormat="1" applyFont="1" applyFill="1" applyBorder="1" applyAlignment="1">
      <alignment horizontal="left" vertical="center" wrapText="1" readingOrder="1"/>
    </xf>
    <xf numFmtId="164" fontId="5" fillId="3" borderId="3" xfId="0" applyNumberFormat="1" applyFont="1" applyFill="1" applyBorder="1" applyAlignment="1">
      <alignment horizontal="left" vertical="center" wrapText="1" readingOrder="1"/>
    </xf>
    <xf numFmtId="0" fontId="4" fillId="5" borderId="4" xfId="0" applyFont="1" applyFill="1" applyBorder="1" applyAlignment="1">
      <alignment horizontal="left" vertical="center" wrapText="1" readingOrder="1"/>
    </xf>
    <xf numFmtId="164" fontId="4" fillId="5" borderId="4" xfId="0" applyNumberFormat="1" applyFont="1" applyFill="1" applyBorder="1" applyAlignment="1">
      <alignment horizontal="left" vertical="center" wrapText="1" readingOrder="1"/>
    </xf>
    <xf numFmtId="164" fontId="6" fillId="3" borderId="3" xfId="0" applyNumberFormat="1" applyFont="1" applyFill="1" applyBorder="1" applyAlignment="1">
      <alignment horizontal="left" vertical="center" wrapText="1" readingOrder="1"/>
    </xf>
    <xf numFmtId="0" fontId="4" fillId="3" borderId="4" xfId="0" applyFont="1" applyFill="1" applyBorder="1" applyAlignment="1">
      <alignment horizontal="left" vertical="center" wrapText="1" readingOrder="1"/>
    </xf>
    <xf numFmtId="164" fontId="4" fillId="3" borderId="4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horizontal="right"/>
    </xf>
    <xf numFmtId="164" fontId="0" fillId="0" borderId="5" xfId="0" applyNumberFormat="1" applyBorder="1"/>
    <xf numFmtId="164" fontId="4" fillId="7" borderId="4" xfId="0" applyNumberFormat="1" applyFont="1" applyFill="1" applyBorder="1" applyAlignment="1">
      <alignment horizontal="left" vertical="center" wrapText="1" readingOrder="1"/>
    </xf>
    <xf numFmtId="0" fontId="4" fillId="3" borderId="6" xfId="0" applyFont="1" applyFill="1" applyBorder="1" applyAlignment="1">
      <alignment horizontal="left" vertical="center" wrapText="1" readingOrder="1"/>
    </xf>
    <xf numFmtId="164" fontId="4" fillId="7" borderId="6" xfId="0" applyNumberFormat="1" applyFont="1" applyFill="1" applyBorder="1" applyAlignment="1">
      <alignment horizontal="left" vertical="center" wrapText="1" readingOrder="1"/>
    </xf>
    <xf numFmtId="0" fontId="0" fillId="0" borderId="5" xfId="0" applyBorder="1"/>
    <xf numFmtId="2" fontId="0" fillId="0" borderId="5" xfId="0" applyNumberFormat="1" applyBorder="1"/>
    <xf numFmtId="4" fontId="0" fillId="6" borderId="5" xfId="0" applyNumberFormat="1" applyFill="1" applyBorder="1"/>
    <xf numFmtId="0" fontId="2" fillId="2" borderId="7" xfId="0" applyFont="1" applyFill="1" applyBorder="1" applyAlignment="1">
      <alignment horizontal="left" vertical="center" wrapText="1" readingOrder="1"/>
    </xf>
    <xf numFmtId="164" fontId="4" fillId="3" borderId="8" xfId="0" applyNumberFormat="1" applyFont="1" applyFill="1" applyBorder="1" applyAlignment="1">
      <alignment horizontal="left" vertical="center" wrapText="1" readingOrder="1"/>
    </xf>
    <xf numFmtId="164" fontId="4" fillId="4" borderId="9" xfId="0" applyNumberFormat="1" applyFont="1" applyFill="1" applyBorder="1" applyAlignment="1">
      <alignment horizontal="left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164" fontId="5" fillId="3" borderId="11" xfId="0" applyNumberFormat="1" applyFont="1" applyFill="1" applyBorder="1" applyAlignment="1">
      <alignment horizontal="left" vertical="center" wrapText="1" readingOrder="1"/>
    </xf>
    <xf numFmtId="164" fontId="6" fillId="3" borderId="11" xfId="0" applyNumberFormat="1" applyFont="1" applyFill="1" applyBorder="1" applyAlignment="1">
      <alignment horizontal="left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164" fontId="5" fillId="3" borderId="13" xfId="0" applyNumberFormat="1" applyFont="1" applyFill="1" applyBorder="1" applyAlignment="1">
      <alignment horizontal="left" vertical="center" wrapText="1" readingOrder="1"/>
    </xf>
    <xf numFmtId="164" fontId="6" fillId="3" borderId="13" xfId="0" applyNumberFormat="1" applyFont="1" applyFill="1" applyBorder="1" applyAlignment="1">
      <alignment horizontal="left" vertical="center" wrapText="1" readingOrder="1"/>
    </xf>
    <xf numFmtId="164" fontId="6" fillId="3" borderId="14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/>
    </xf>
    <xf numFmtId="0" fontId="7" fillId="2" borderId="2" xfId="0" applyFont="1" applyFill="1" applyBorder="1" applyAlignment="1">
      <alignment horizontal="center" vertical="center" wrapText="1" readingOrder="1"/>
    </xf>
    <xf numFmtId="164" fontId="8" fillId="3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145256</xdr:colOff>
      <xdr:row>23</xdr:row>
      <xdr:rowOff>70248</xdr:rowOff>
    </xdr:from>
    <xdr:to>
      <xdr:col>5</xdr:col>
      <xdr:colOff>573881</xdr:colOff>
      <xdr:row>29</xdr:row>
      <xdr:rowOff>77382</xdr:rowOff>
    </xdr:to>
    <xdr:sp macro="" textlink="">
      <xdr:nvSpPr>
        <xdr:cNvPr id="2" name="Rectángulo 1"/>
        <xdr:cNvSpPr/>
      </xdr:nvSpPr>
      <xdr:spPr>
        <a:xfrm>
          <a:off x="391441" y="4261248"/>
          <a:ext cx="4068640" cy="178318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200"/>
            <a:t>FUNCIONES DE COMPENSACIONES</a:t>
          </a:r>
        </a:p>
        <a:p>
          <a:r>
            <a:rPr lang="es-ES" sz="1200"/>
            <a:t>1 Si Compra = Demanda</a:t>
          </a:r>
        </a:p>
        <a:p>
          <a:r>
            <a:rPr lang="es-ES" sz="1200"/>
            <a:t>Ganancias = 1,25 * Demanda – 0,8 * Compro</a:t>
          </a:r>
        </a:p>
        <a:p>
          <a:r>
            <a:rPr lang="es-ES" sz="1200"/>
            <a:t>2 Si Compra &gt; Demanda</a:t>
          </a:r>
        </a:p>
        <a:p>
          <a:r>
            <a:rPr lang="es-ES" sz="1200"/>
            <a:t>Ganancias = 1,25*Demanda + 0,60 (Compra – Demanda) – 0,8 * Compra</a:t>
          </a:r>
        </a:p>
        <a:p>
          <a:r>
            <a:rPr lang="es-ES" sz="1200"/>
            <a:t>3 Si Compra &lt; Demanda</a:t>
          </a:r>
        </a:p>
        <a:p>
          <a:r>
            <a:rPr lang="es-ES" sz="1200"/>
            <a:t>Ganancias = 1,25*Demanda – 0,8 Compra inicial – (0,8*1,1) (Demanda- Compra inicial)</a:t>
          </a:r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752212</xdr:colOff>
      <xdr:row>20</xdr:row>
      <xdr:rowOff>170976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90500"/>
          <a:ext cx="6982142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1:O39"/>
  <sheetViews>
    <sheetView showGridLines="0" tabSelected="1" zoomScale="70" zoomScaleNormal="70" workbookViewId="0">
      <selection activeCell="P31" sqref="P30:P31"/>
    </sheetView>
  </sheetViews>
  <sheetFormatPr baseColWidth="10" defaultRowHeight="14.4" x14ac:dyDescent="0.3"/>
  <cols>
    <col min="1" max="1" width="3.5546875" customWidth="1"/>
    <col min="2" max="2" width="13.5546875" bestFit="1" customWidth="1"/>
    <col min="3" max="3" width="12.6640625" bestFit="1" customWidth="1"/>
    <col min="4" max="5" width="13.44140625" bestFit="1" customWidth="1"/>
    <col min="7" max="7" width="15.33203125" customWidth="1"/>
    <col min="8" max="8" width="13.77734375" customWidth="1"/>
    <col min="9" max="9" width="20.109375" customWidth="1"/>
    <col min="10" max="10" width="13.44140625" customWidth="1"/>
    <col min="11" max="11" width="14.44140625" customWidth="1"/>
    <col min="12" max="12" width="16.88671875" bestFit="1" customWidth="1"/>
    <col min="13" max="13" width="16.88671875" customWidth="1"/>
    <col min="14" max="15" width="16.88671875" bestFit="1" customWidth="1"/>
  </cols>
  <sheetData>
    <row r="21" spans="7:15" x14ac:dyDescent="0.3">
      <c r="K21" s="31">
        <f>H25*H28+I25*I28+J25*J28</f>
        <v>76.449999999999989</v>
      </c>
    </row>
    <row r="23" spans="7:15" ht="15" thickBot="1" x14ac:dyDescent="0.35">
      <c r="L23" t="s">
        <v>0</v>
      </c>
    </row>
    <row r="24" spans="7:15" ht="43.8" thickBot="1" x14ac:dyDescent="0.35">
      <c r="G24" s="1" t="s">
        <v>1</v>
      </c>
      <c r="H24" s="2">
        <v>100</v>
      </c>
      <c r="I24" s="2">
        <v>200</v>
      </c>
      <c r="J24" s="21">
        <v>300</v>
      </c>
      <c r="K24" s="27" t="s">
        <v>2</v>
      </c>
      <c r="L24" s="24" t="s">
        <v>3</v>
      </c>
      <c r="M24" s="3" t="s">
        <v>4</v>
      </c>
      <c r="N24" s="32" t="s">
        <v>5</v>
      </c>
      <c r="O24" s="3" t="s">
        <v>6</v>
      </c>
    </row>
    <row r="25" spans="7:15" ht="22.2" thickTop="1" thickBot="1" x14ac:dyDescent="0.35">
      <c r="G25" s="4">
        <v>100</v>
      </c>
      <c r="H25" s="5">
        <f>1.25*H$24-0.8*$G25</f>
        <v>45</v>
      </c>
      <c r="I25" s="6">
        <f>1.25*I$24-0.8*$G25-(0.8*1.1)*(I$24-$G25)</f>
        <v>81.999999999999986</v>
      </c>
      <c r="J25" s="22">
        <f>1.25*J$24-0.8*$G25-(0.8*1.1)*(J$24-$G25)</f>
        <v>118.99999999999997</v>
      </c>
      <c r="K25" s="28">
        <f>SUMPRODUCT(H25:J25,$H$28:$J$28)</f>
        <v>76.449999999999989</v>
      </c>
      <c r="L25" s="25">
        <f>0.7*J25+0.3*H25</f>
        <v>96.799999999999969</v>
      </c>
      <c r="M25" s="7">
        <f>MIN(H25:J25)</f>
        <v>45</v>
      </c>
      <c r="N25" s="33">
        <f>AVERAGE(H25:J25)</f>
        <v>81.999999999999986</v>
      </c>
      <c r="O25" s="7">
        <f>K31</f>
        <v>16.000000000000028</v>
      </c>
    </row>
    <row r="26" spans="7:15" ht="22.2" thickTop="1" thickBot="1" x14ac:dyDescent="0.35">
      <c r="G26" s="8">
        <v>200</v>
      </c>
      <c r="H26" s="15">
        <f>1.25*H$24+0.6*($G26-H$24)-0.8*$G26</f>
        <v>25</v>
      </c>
      <c r="I26" s="5">
        <f>1.25*I$24-0.8*$G26</f>
        <v>90</v>
      </c>
      <c r="J26" s="22">
        <f>1.25*J$24-0.8*$G26-(0.8*1.1)*(J$24-$G26)</f>
        <v>126.99999999999999</v>
      </c>
      <c r="K26" s="29">
        <f t="shared" ref="K26:K27" si="0">SUMPRODUCT(H26:J26,$H$28:$J$28)</f>
        <v>74.650000000000006</v>
      </c>
      <c r="L26" s="26">
        <f>0.7*J26+0.3*H26</f>
        <v>96.399999999999991</v>
      </c>
      <c r="M26" s="10">
        <f t="shared" ref="M26:M27" si="1">MIN(H26:J26)</f>
        <v>25</v>
      </c>
      <c r="N26" s="33">
        <f t="shared" ref="N26" si="2">AVERAGE(H26:J26)</f>
        <v>80.666666666666671</v>
      </c>
      <c r="O26" s="10">
        <f t="shared" ref="O26:O27" si="3">K32</f>
        <v>20</v>
      </c>
    </row>
    <row r="27" spans="7:15" ht="22.2" thickTop="1" thickBot="1" x14ac:dyDescent="0.35">
      <c r="G27" s="16">
        <v>300</v>
      </c>
      <c r="H27" s="17">
        <f>1.25*H$24+0.6*($G27-H$24)-0.8*$G27</f>
        <v>5</v>
      </c>
      <c r="I27" s="17">
        <f>1.25*I$24+0.6*($G27-I$24)-0.8*$G27</f>
        <v>70</v>
      </c>
      <c r="J27" s="23">
        <f>1.25*J$24-0.8*$G27</f>
        <v>135</v>
      </c>
      <c r="K27" s="30">
        <f t="shared" si="0"/>
        <v>60.25</v>
      </c>
      <c r="L27" s="26">
        <f>0.7*J27+0.3*H27</f>
        <v>96</v>
      </c>
      <c r="M27" s="10">
        <f t="shared" si="1"/>
        <v>5</v>
      </c>
      <c r="N27" s="33">
        <f>AVERAGE(H27:J27)</f>
        <v>70</v>
      </c>
      <c r="O27" s="10">
        <f t="shared" si="3"/>
        <v>40</v>
      </c>
    </row>
    <row r="28" spans="7:15" x14ac:dyDescent="0.3">
      <c r="G28" s="18" t="s">
        <v>7</v>
      </c>
      <c r="H28" s="18">
        <v>0.35</v>
      </c>
      <c r="I28" s="18">
        <v>0.45</v>
      </c>
      <c r="J28" s="19">
        <v>0.2</v>
      </c>
    </row>
    <row r="29" spans="7:15" ht="15" thickBot="1" x14ac:dyDescent="0.35">
      <c r="G29" t="s">
        <v>8</v>
      </c>
    </row>
    <row r="30" spans="7:15" ht="32.25" customHeight="1" thickBot="1" x14ac:dyDescent="0.35">
      <c r="G30" s="1" t="s">
        <v>9</v>
      </c>
      <c r="H30" s="2" t="s">
        <v>10</v>
      </c>
      <c r="I30" s="2" t="s">
        <v>11</v>
      </c>
      <c r="J30" s="2" t="s">
        <v>12</v>
      </c>
      <c r="K30" s="3" t="s">
        <v>4</v>
      </c>
    </row>
    <row r="31" spans="7:15" ht="22.2" thickTop="1" thickBot="1" x14ac:dyDescent="0.35">
      <c r="G31" s="4" t="s">
        <v>13</v>
      </c>
      <c r="H31" s="6">
        <f>MAX(H$25:H$27)-H25</f>
        <v>0</v>
      </c>
      <c r="I31" s="6">
        <f>MAX(I$25:I$27)-I25</f>
        <v>8.0000000000000142</v>
      </c>
      <c r="J31" s="6">
        <f>MAX(J$25:J$27)-J25</f>
        <v>16.000000000000028</v>
      </c>
      <c r="K31" s="7">
        <f>MAX(H31:J31)</f>
        <v>16.000000000000028</v>
      </c>
    </row>
    <row r="32" spans="7:15" ht="22.2" thickTop="1" thickBot="1" x14ac:dyDescent="0.35">
      <c r="G32" s="8" t="s">
        <v>14</v>
      </c>
      <c r="H32" s="9">
        <f>MAX($H$25:$H$27)-H26</f>
        <v>20</v>
      </c>
      <c r="I32" s="6">
        <f>MAX(I$25:I$27)-I26</f>
        <v>0</v>
      </c>
      <c r="J32" s="6">
        <f t="shared" ref="J32:J33" si="4">MAX(J$25:J$27)-J26</f>
        <v>8.0000000000000142</v>
      </c>
      <c r="K32" s="6">
        <f t="shared" ref="K32:K33" si="5">MAX(H32:J32)</f>
        <v>20</v>
      </c>
    </row>
    <row r="33" spans="7:11" ht="22.2" thickTop="1" thickBot="1" x14ac:dyDescent="0.35">
      <c r="G33" s="11" t="s">
        <v>15</v>
      </c>
      <c r="H33" s="12">
        <f>MAX($H$25:$H$27)-H27</f>
        <v>40</v>
      </c>
      <c r="I33" s="6">
        <f>MAX(I$25:I$27)-I27</f>
        <v>20</v>
      </c>
      <c r="J33" s="6">
        <f t="shared" si="4"/>
        <v>0</v>
      </c>
      <c r="K33" s="6">
        <f t="shared" si="5"/>
        <v>40</v>
      </c>
    </row>
    <row r="36" spans="7:11" x14ac:dyDescent="0.3">
      <c r="H36" s="13" t="s">
        <v>16</v>
      </c>
      <c r="I36" s="14">
        <f>H25*H28+I26*I28+J27*J28</f>
        <v>83.25</v>
      </c>
    </row>
    <row r="37" spans="7:11" x14ac:dyDescent="0.3">
      <c r="H37" s="13" t="s">
        <v>17</v>
      </c>
      <c r="I37" s="14">
        <f>K25</f>
        <v>76.449999999999989</v>
      </c>
    </row>
    <row r="38" spans="7:11" x14ac:dyDescent="0.3">
      <c r="H38" s="13"/>
    </row>
    <row r="39" spans="7:11" x14ac:dyDescent="0.3">
      <c r="H39" s="13" t="s">
        <v>18</v>
      </c>
      <c r="I39" s="20">
        <f>I36-I37</f>
        <v>6.8000000000000114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2020-08-12T22:52:38Z</dcterms:created>
  <dcterms:modified xsi:type="dcterms:W3CDTF">2021-08-30T23:41:49Z</dcterms:modified>
</cp:coreProperties>
</file>