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5"/>
  </bookViews>
  <sheets>
    <sheet name="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45" i="1"/>
  <c r="E44" i="1"/>
  <c r="E43" i="1"/>
  <c r="E36" i="1"/>
  <c r="E33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9" i="1"/>
  <c r="D46" i="1"/>
  <c r="D45" i="1"/>
  <c r="D44" i="1"/>
  <c r="D43" i="1"/>
  <c r="D42" i="1"/>
  <c r="D40" i="1"/>
  <c r="D36" i="1"/>
  <c r="D34" i="1"/>
  <c r="D33" i="1"/>
  <c r="C65" i="1"/>
  <c r="C66" i="1"/>
  <c r="C67" i="1"/>
  <c r="C68" i="1"/>
  <c r="C64" i="1"/>
  <c r="C60" i="1"/>
  <c r="C61" i="1"/>
  <c r="C62" i="1"/>
  <c r="C63" i="1"/>
  <c r="C59" i="1"/>
  <c r="C55" i="1"/>
  <c r="C56" i="1"/>
  <c r="C57" i="1"/>
  <c r="C58" i="1"/>
  <c r="C54" i="1"/>
  <c r="C50" i="1"/>
  <c r="C51" i="1"/>
  <c r="C52" i="1"/>
  <c r="C53" i="1"/>
  <c r="C49" i="1"/>
  <c r="C46" i="1"/>
  <c r="C45" i="1"/>
  <c r="C44" i="1"/>
  <c r="C43" i="1"/>
  <c r="C42" i="1"/>
  <c r="C40" i="1"/>
  <c r="C34" i="1"/>
  <c r="C33" i="1"/>
  <c r="C28" i="1"/>
  <c r="C27" i="1"/>
  <c r="E42" i="1" l="1"/>
  <c r="E34" i="1"/>
  <c r="E40" i="1"/>
  <c r="D37" i="1"/>
  <c r="E37" i="1" s="1"/>
  <c r="E50" i="1" l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</calcChain>
</file>

<file path=xl/sharedStrings.xml><?xml version="1.0" encoding="utf-8"?>
<sst xmlns="http://schemas.openxmlformats.org/spreadsheetml/2006/main" count="30" uniqueCount="30">
  <si>
    <t>Distancia [m]</t>
  </si>
  <si>
    <t>Peso / caja [kg]</t>
  </si>
  <si>
    <t>Cajas/Año [Un.]</t>
  </si>
  <si>
    <t>Valores anualizados</t>
  </si>
  <si>
    <t>depende de la cantidad de cajas a transportar por viaje.</t>
  </si>
  <si>
    <t>Capacidad [cj]</t>
  </si>
  <si>
    <t>Capacidad [Kg]</t>
  </si>
  <si>
    <t>Tiempo de carga [min]</t>
  </si>
  <si>
    <t>Tiempo de descarga [min]</t>
  </si>
  <si>
    <t>Velocidad [m/min]</t>
  </si>
  <si>
    <t>$/Hr [USD]</t>
  </si>
  <si>
    <t>Amortización [años]</t>
  </si>
  <si>
    <t>Amortización anual [$/año]</t>
  </si>
  <si>
    <t>Peso anual [kg] =</t>
  </si>
  <si>
    <t>Distancia anual [m] =</t>
  </si>
  <si>
    <t xml:space="preserve">Hr de trabajo anual / H. = </t>
  </si>
  <si>
    <t>Min/viaje [min] =</t>
  </si>
  <si>
    <t>Costo anual en MO=</t>
  </si>
  <si>
    <t>Min requeridos /viaje=</t>
  </si>
  <si>
    <t>Viajes requeridos / año=</t>
  </si>
  <si>
    <t>Horas requeridas /viaje=</t>
  </si>
  <si>
    <t>Horas anuales en viajes=</t>
  </si>
  <si>
    <t>Opción C : Costo transporte automático</t>
  </si>
  <si>
    <t>Opción B : Costo transporte montacarga</t>
  </si>
  <si>
    <t>Opción A : Costo transporte carro manual</t>
  </si>
  <si>
    <t>CTA A</t>
  </si>
  <si>
    <t>CTA B</t>
  </si>
  <si>
    <t>CTA C</t>
  </si>
  <si>
    <t>Año</t>
  </si>
  <si>
    <t>Compra carro/Transp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</si>
</sst>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right" wrapText="1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Costos</a:t>
            </a:r>
            <a:r>
              <a:rPr lang="es-ES" baseline="0"/>
              <a:t> totales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'3'!$C$48</c:f>
              <c:strCache>
                <c:ptCount val="1"/>
                <c:pt idx="0">
                  <c:v>CTA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'3'!$C$49:$C$68</c:f>
              <c:numCache>
                <c:formatCode>0.00</c:formatCode>
                <c:ptCount val="20"/>
                <c:pt idx="0">
                  <c:v>1245</c:v>
                </c:pt>
                <c:pt idx="1">
                  <c:v>2365</c:v>
                </c:pt>
                <c:pt idx="2">
                  <c:v>3485</c:v>
                </c:pt>
                <c:pt idx="3">
                  <c:v>4605</c:v>
                </c:pt>
                <c:pt idx="4">
                  <c:v>5725</c:v>
                </c:pt>
                <c:pt idx="5">
                  <c:v>6970</c:v>
                </c:pt>
                <c:pt idx="6">
                  <c:v>8090</c:v>
                </c:pt>
                <c:pt idx="7">
                  <c:v>9210</c:v>
                </c:pt>
                <c:pt idx="8">
                  <c:v>10330</c:v>
                </c:pt>
                <c:pt idx="9">
                  <c:v>11450</c:v>
                </c:pt>
                <c:pt idx="10">
                  <c:v>12695</c:v>
                </c:pt>
                <c:pt idx="11">
                  <c:v>13815</c:v>
                </c:pt>
                <c:pt idx="12">
                  <c:v>14935</c:v>
                </c:pt>
                <c:pt idx="13">
                  <c:v>16055</c:v>
                </c:pt>
                <c:pt idx="14">
                  <c:v>17175</c:v>
                </c:pt>
                <c:pt idx="15">
                  <c:v>18420</c:v>
                </c:pt>
                <c:pt idx="16">
                  <c:v>19540</c:v>
                </c:pt>
                <c:pt idx="17">
                  <c:v>20660</c:v>
                </c:pt>
                <c:pt idx="18">
                  <c:v>21780</c:v>
                </c:pt>
                <c:pt idx="19">
                  <c:v>22900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'3'!$D$48</c:f>
              <c:strCache>
                <c:ptCount val="1"/>
                <c:pt idx="0">
                  <c:v>CTA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'3'!$D$49:$D$68</c:f>
              <c:numCache>
                <c:formatCode>General</c:formatCode>
                <c:ptCount val="20"/>
                <c:pt idx="0">
                  <c:v>4820</c:v>
                </c:pt>
                <c:pt idx="1">
                  <c:v>5640</c:v>
                </c:pt>
                <c:pt idx="2">
                  <c:v>6460</c:v>
                </c:pt>
                <c:pt idx="3">
                  <c:v>7280</c:v>
                </c:pt>
                <c:pt idx="4">
                  <c:v>8100</c:v>
                </c:pt>
                <c:pt idx="5">
                  <c:v>8920</c:v>
                </c:pt>
                <c:pt idx="6">
                  <c:v>9740</c:v>
                </c:pt>
                <c:pt idx="7">
                  <c:v>10560</c:v>
                </c:pt>
                <c:pt idx="8">
                  <c:v>11380</c:v>
                </c:pt>
                <c:pt idx="9">
                  <c:v>12200</c:v>
                </c:pt>
                <c:pt idx="10">
                  <c:v>13020</c:v>
                </c:pt>
                <c:pt idx="11">
                  <c:v>13840</c:v>
                </c:pt>
                <c:pt idx="12">
                  <c:v>14660</c:v>
                </c:pt>
                <c:pt idx="13">
                  <c:v>15480</c:v>
                </c:pt>
                <c:pt idx="14">
                  <c:v>16300</c:v>
                </c:pt>
                <c:pt idx="15">
                  <c:v>17120</c:v>
                </c:pt>
                <c:pt idx="16">
                  <c:v>17940</c:v>
                </c:pt>
                <c:pt idx="17">
                  <c:v>18760</c:v>
                </c:pt>
                <c:pt idx="18">
                  <c:v>19580</c:v>
                </c:pt>
                <c:pt idx="19">
                  <c:v>20400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'3'!$E$48</c:f>
              <c:strCache>
                <c:ptCount val="1"/>
                <c:pt idx="0">
                  <c:v>CTA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'3'!$E$49:$E$68</c:f>
              <c:numCache>
                <c:formatCode>0.00</c:formatCode>
                <c:ptCount val="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6832"/>
        <c:axId val="113787392"/>
      </c:lineChart>
      <c:catAx>
        <c:axId val="1137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87392"/>
        <c:crosses val="autoZero"/>
        <c:auto val="1"/>
        <c:lblAlgn val="ctr"/>
        <c:lblOffset val="100"/>
        <c:noMultiLvlLbl val="0"/>
      </c:catAx>
      <c:valAx>
        <c:axId val="1137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108948</xdr:colOff>
      <xdr:row>48</xdr:row>
      <xdr:rowOff>5863</xdr:rowOff>
    </xdr:from>
    <xdr:to>
      <xdr:col>14</xdr:col>
      <xdr:colOff>718038</xdr:colOff>
      <xdr:row>62</xdr:row>
      <xdr:rowOff>82063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128059</xdr:colOff>
      <xdr:row>29</xdr:row>
      <xdr:rowOff>174572</xdr:rowOff>
    </xdr:from>
    <xdr:to>
      <xdr:col>12</xdr:col>
      <xdr:colOff>160420</xdr:colOff>
      <xdr:row>39</xdr:row>
      <xdr:rowOff>51289</xdr:rowOff>
    </xdr:to>
    <xdr:sp macro="" textlink="">
      <xdr:nvSpPr>
        <xdr:cNvPr id="17" name="CuadroTexto 16"/>
        <xdr:cNvSpPr txBox="1"/>
      </xdr:nvSpPr>
      <xdr:spPr>
        <a:xfrm>
          <a:off x="5552296" y="5699072"/>
          <a:ext cx="5471637" cy="21627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A &lt; 5 Años</a:t>
          </a:r>
        </a:p>
        <a:p>
          <a:r>
            <a:rPr lang="es-ES" sz="1100"/>
            <a:t>CTA1 = inv inicial + Costo MO anual * Años</a:t>
          </a:r>
        </a:p>
        <a:p>
          <a:r>
            <a:rPr lang="es-ES" sz="1100"/>
            <a:t>CTA1 = 125 + 1120X 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5 Años</a:t>
          </a:r>
          <a:endParaRPr lang="es-ES">
            <a:solidFill>
              <a:srgbClr val="FF0000"/>
            </a:solidFill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inicial*2 + Costo MO anual * 5)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MO anual * (Años-5)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(125*2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*5) + (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*(X-5))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10 Años</a:t>
          </a:r>
          <a:endParaRPr lang="es-E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inicial*3 + Costo MO anual * 10)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Costo MO anual * (Años-10)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(125*3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*10) + (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1120*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(X-10))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15 Años</a:t>
          </a:r>
          <a:endParaRPr lang="es-E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inicial*4 + Costo MO anual * 15)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Costo MO anual * (Años-15)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(125*4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*15) + (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1120*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(X-10)</a:t>
          </a:r>
          <a:endParaRPr lang="es-ES">
            <a:effectLst/>
          </a:endParaRPr>
        </a:p>
        <a:p>
          <a:endParaRPr lang="es-ES">
            <a:effectLst/>
          </a:endParaRPr>
        </a:p>
        <a:p>
          <a:endParaRPr lang="es-ES">
            <a:effectLst/>
          </a:endParaRPr>
        </a:p>
      </xdr:txBody>
    </xdr:sp>
    <xdr:clientData/>
  </xdr:twoCellAnchor>
  <xdr:twoCellAnchor>
    <xdr:from>
      <xdr:col>5</xdr:col>
      <xdr:colOff>107992</xdr:colOff>
      <xdr:row>39</xdr:row>
      <xdr:rowOff>138893</xdr:rowOff>
    </xdr:from>
    <xdr:to>
      <xdr:col>10</xdr:col>
      <xdr:colOff>541421</xdr:colOff>
      <xdr:row>43</xdr:row>
      <xdr:rowOff>95250</xdr:rowOff>
    </xdr:to>
    <xdr:sp macro="" textlink="">
      <xdr:nvSpPr>
        <xdr:cNvPr id="18" name="CuadroTexto 17"/>
        <xdr:cNvSpPr txBox="1"/>
      </xdr:nvSpPr>
      <xdr:spPr>
        <a:xfrm>
          <a:off x="5532229" y="7949393"/>
          <a:ext cx="4348705" cy="718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B &lt; 20 Años</a:t>
          </a:r>
        </a:p>
        <a:p>
          <a:r>
            <a:rPr lang="es-ES" sz="1100"/>
            <a:t>CTA1 =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 inicial + </a:t>
          </a:r>
          <a:r>
            <a:rPr lang="es-ES" sz="1100"/>
            <a:t>Costo MO anual * Años 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CTA1 = 4000 + 820X</a:t>
          </a:r>
          <a:endParaRPr lang="es-ES">
            <a:effectLst/>
          </a:endParaRPr>
        </a:p>
      </xdr:txBody>
    </xdr:sp>
    <xdr:clientData/>
  </xdr:twoCellAnchor>
  <xdr:twoCellAnchor>
    <xdr:from>
      <xdr:col>5</xdr:col>
      <xdr:colOff>115318</xdr:colOff>
      <xdr:row>43</xdr:row>
      <xdr:rowOff>186361</xdr:rowOff>
    </xdr:from>
    <xdr:to>
      <xdr:col>10</xdr:col>
      <xdr:colOff>551448</xdr:colOff>
      <xdr:row>47</xdr:row>
      <xdr:rowOff>109904</xdr:rowOff>
    </xdr:to>
    <xdr:sp macro="" textlink="">
      <xdr:nvSpPr>
        <xdr:cNvPr id="19" name="CuadroTexto 18"/>
        <xdr:cNvSpPr txBox="1"/>
      </xdr:nvSpPr>
      <xdr:spPr>
        <a:xfrm>
          <a:off x="5539555" y="8758861"/>
          <a:ext cx="4351406" cy="685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C &lt; 20 Años</a:t>
          </a:r>
        </a:p>
        <a:p>
          <a:r>
            <a:rPr lang="es-ES" sz="1100"/>
            <a:t>CTA1 =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 inicial 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CTA1 = 10000</a:t>
          </a:r>
          <a:endParaRPr lang="es-ES">
            <a:effectLst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842596</xdr:colOff>
      <xdr:row>20</xdr:row>
      <xdr:rowOff>14971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35" y="190500"/>
          <a:ext cx="4879730" cy="3634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8"/>
  <sheetViews>
    <sheetView tabSelected="1" zoomScale="130" zoomScaleNormal="130" workbookViewId="0">
      <selection activeCell="H14" sqref="H14"/>
    </sheetView>
  </sheetViews>
  <sheetFormatPr baseColWidth="10" defaultRowHeight="15" x14ac:dyDescent="0.25"/>
  <cols>
    <col min="1" max="1" width="3.42578125" customWidth="1"/>
    <col min="2" max="2" width="25.5703125" customWidth="1"/>
    <col min="3" max="5" width="17.42578125" customWidth="1"/>
    <col min="6" max="6" width="13" customWidth="1"/>
  </cols>
  <sheetData>
    <row r="3" spans="2:6" x14ac:dyDescent="0.25">
      <c r="B3" s="1"/>
      <c r="C3" s="1"/>
      <c r="D3" s="1"/>
      <c r="E3" s="1"/>
      <c r="F3" s="1"/>
    </row>
    <row r="4" spans="2:6" x14ac:dyDescent="0.25">
      <c r="B4" s="1"/>
      <c r="C4" s="2"/>
      <c r="D4" s="2"/>
      <c r="E4" s="2"/>
      <c r="F4" s="2"/>
    </row>
    <row r="5" spans="2:6" x14ac:dyDescent="0.25">
      <c r="B5" s="2"/>
      <c r="C5" s="2"/>
      <c r="D5" s="2"/>
      <c r="E5" s="2"/>
      <c r="F5" s="2"/>
    </row>
    <row r="6" spans="2:6" x14ac:dyDescent="0.25">
      <c r="B6" s="2"/>
      <c r="C6" s="2"/>
      <c r="D6" s="2"/>
      <c r="E6" s="2"/>
      <c r="F6" s="2"/>
    </row>
    <row r="7" spans="2:6" x14ac:dyDescent="0.25">
      <c r="B7" s="2"/>
      <c r="C7" s="2"/>
      <c r="D7" s="2"/>
      <c r="E7" s="2"/>
      <c r="F7" s="2"/>
    </row>
    <row r="8" spans="2:6" x14ac:dyDescent="0.25">
      <c r="B8" s="2"/>
      <c r="C8" s="2"/>
      <c r="D8" s="2"/>
      <c r="E8" s="2"/>
      <c r="F8" s="2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  <c r="F10" s="2"/>
    </row>
    <row r="11" spans="2:6" x14ac:dyDescent="0.25">
      <c r="B11" s="2"/>
      <c r="C11" s="2"/>
      <c r="D11" s="2"/>
      <c r="E11" s="2"/>
      <c r="F11" s="2"/>
    </row>
    <row r="12" spans="2:6" x14ac:dyDescent="0.25">
      <c r="B12" s="2"/>
      <c r="C12" s="2"/>
      <c r="D12" s="2"/>
      <c r="E12" s="2"/>
      <c r="F12" s="2"/>
    </row>
    <row r="13" spans="2:6" x14ac:dyDescent="0.25">
      <c r="B13" s="2"/>
      <c r="C13" s="2"/>
      <c r="D13" s="2"/>
      <c r="E13" s="2"/>
      <c r="F13" s="2"/>
    </row>
    <row r="14" spans="2:6" x14ac:dyDescent="0.25">
      <c r="B14" s="2"/>
      <c r="C14" s="2"/>
      <c r="D14" s="2"/>
      <c r="E14" s="2"/>
      <c r="F14" s="2"/>
    </row>
    <row r="22" spans="2:6" x14ac:dyDescent="0.25">
      <c r="B22" t="s">
        <v>0</v>
      </c>
      <c r="C22" s="4">
        <v>50</v>
      </c>
    </row>
    <row r="23" spans="2:6" x14ac:dyDescent="0.25">
      <c r="B23" t="s">
        <v>1</v>
      </c>
      <c r="C23" s="4">
        <v>10</v>
      </c>
    </row>
    <row r="24" spans="2:6" x14ac:dyDescent="0.25">
      <c r="B24" t="s">
        <v>2</v>
      </c>
      <c r="C24" s="4">
        <v>10000</v>
      </c>
    </row>
    <row r="25" spans="2:6" x14ac:dyDescent="0.25">
      <c r="B25" s="5" t="s">
        <v>3</v>
      </c>
      <c r="C25" s="4"/>
    </row>
    <row r="26" spans="2:6" x14ac:dyDescent="0.25">
      <c r="B26" t="s">
        <v>14</v>
      </c>
      <c r="C26" s="4" t="s">
        <v>4</v>
      </c>
    </row>
    <row r="27" spans="2:6" x14ac:dyDescent="0.25">
      <c r="B27" t="s">
        <v>13</v>
      </c>
      <c r="C27" s="4">
        <f>C24*C23</f>
        <v>100000</v>
      </c>
    </row>
    <row r="28" spans="2:6" x14ac:dyDescent="0.25">
      <c r="B28" t="s">
        <v>15</v>
      </c>
      <c r="C28" s="4">
        <f>8*5*4*12</f>
        <v>1920</v>
      </c>
    </row>
    <row r="29" spans="2:6" x14ac:dyDescent="0.25">
      <c r="C29" s="4"/>
    </row>
    <row r="30" spans="2:6" ht="45" x14ac:dyDescent="0.25">
      <c r="C30" s="10" t="s">
        <v>24</v>
      </c>
      <c r="D30" s="10" t="s">
        <v>23</v>
      </c>
      <c r="E30" s="10" t="s">
        <v>22</v>
      </c>
      <c r="F30" s="10"/>
    </row>
    <row r="31" spans="2:6" x14ac:dyDescent="0.25">
      <c r="B31" t="s">
        <v>5</v>
      </c>
      <c r="C31" s="6">
        <v>5</v>
      </c>
      <c r="D31" s="6">
        <v>20</v>
      </c>
      <c r="E31" s="6">
        <v>1</v>
      </c>
      <c r="F31" s="6"/>
    </row>
    <row r="32" spans="2:6" x14ac:dyDescent="0.25">
      <c r="B32" t="s">
        <v>6</v>
      </c>
      <c r="C32" s="6">
        <v>50</v>
      </c>
      <c r="D32" s="6">
        <v>200</v>
      </c>
      <c r="E32" s="6">
        <v>10</v>
      </c>
      <c r="F32" s="6"/>
    </row>
    <row r="33" spans="1:6" x14ac:dyDescent="0.25">
      <c r="B33" t="s">
        <v>7</v>
      </c>
      <c r="C33" s="6">
        <f>(30/60)*5</f>
        <v>2.5</v>
      </c>
      <c r="D33" s="6">
        <f>(30/60)*20</f>
        <v>10</v>
      </c>
      <c r="E33" s="21">
        <f>15/60</f>
        <v>0.25</v>
      </c>
      <c r="F33" s="6"/>
    </row>
    <row r="34" spans="1:6" x14ac:dyDescent="0.25">
      <c r="B34" t="s">
        <v>8</v>
      </c>
      <c r="C34" s="6">
        <f>(30/60)*5</f>
        <v>2.5</v>
      </c>
      <c r="D34" s="6">
        <f>(30/60)*20</f>
        <v>10</v>
      </c>
      <c r="E34" s="21">
        <f>15/60</f>
        <v>0.25</v>
      </c>
      <c r="F34" s="6"/>
    </row>
    <row r="35" spans="1:6" x14ac:dyDescent="0.25">
      <c r="B35" t="s">
        <v>9</v>
      </c>
      <c r="C35" s="6">
        <v>50</v>
      </c>
      <c r="D35" s="6">
        <v>200</v>
      </c>
      <c r="E35" s="6">
        <v>350</v>
      </c>
      <c r="F35" s="6"/>
    </row>
    <row r="36" spans="1:6" x14ac:dyDescent="0.25">
      <c r="B36" t="s">
        <v>16</v>
      </c>
      <c r="C36" s="6">
        <v>1</v>
      </c>
      <c r="D36" s="6">
        <f>(1/200)*50</f>
        <v>0.25</v>
      </c>
      <c r="E36" s="21">
        <f>(1/350)*50</f>
        <v>0.14285714285714285</v>
      </c>
      <c r="F36" s="8"/>
    </row>
    <row r="37" spans="1:6" x14ac:dyDescent="0.25">
      <c r="B37" t="s">
        <v>10</v>
      </c>
      <c r="C37" s="6">
        <v>4.8</v>
      </c>
      <c r="D37" s="6">
        <f>C37</f>
        <v>4.8</v>
      </c>
      <c r="E37" s="6">
        <f>D37</f>
        <v>4.8</v>
      </c>
      <c r="F37" s="6"/>
    </row>
    <row r="38" spans="1:6" x14ac:dyDescent="0.25">
      <c r="B38" t="s">
        <v>29</v>
      </c>
      <c r="C38" s="6">
        <v>125</v>
      </c>
      <c r="D38" s="6">
        <v>4000</v>
      </c>
      <c r="E38" s="6">
        <v>10000</v>
      </c>
      <c r="F38" s="6"/>
    </row>
    <row r="39" spans="1:6" x14ac:dyDescent="0.25">
      <c r="B39" t="s">
        <v>11</v>
      </c>
      <c r="C39" s="6">
        <v>5</v>
      </c>
      <c r="D39" s="6">
        <v>20</v>
      </c>
      <c r="E39" s="6">
        <v>20</v>
      </c>
      <c r="F39" s="6"/>
    </row>
    <row r="40" spans="1:6" x14ac:dyDescent="0.25">
      <c r="B40" t="s">
        <v>12</v>
      </c>
      <c r="C40" s="6">
        <f>C38/C39</f>
        <v>25</v>
      </c>
      <c r="D40" s="6">
        <f>D38/D39</f>
        <v>200</v>
      </c>
      <c r="E40" s="6">
        <f>E38/E39</f>
        <v>500</v>
      </c>
      <c r="F40" s="6"/>
    </row>
    <row r="41" spans="1:6" x14ac:dyDescent="0.25">
      <c r="C41" s="6"/>
      <c r="D41" s="6"/>
      <c r="E41" s="6"/>
      <c r="F41" s="6"/>
    </row>
    <row r="42" spans="1:6" x14ac:dyDescent="0.25">
      <c r="B42" t="s">
        <v>19</v>
      </c>
      <c r="C42" s="6">
        <f>C24/C31</f>
        <v>2000</v>
      </c>
      <c r="D42" s="6">
        <f>C24/D31</f>
        <v>500</v>
      </c>
      <c r="E42" s="6">
        <f>C24/E31</f>
        <v>10000</v>
      </c>
      <c r="F42" s="6"/>
    </row>
    <row r="43" spans="1:6" x14ac:dyDescent="0.25">
      <c r="B43" t="s">
        <v>18</v>
      </c>
      <c r="C43" s="6">
        <f>(C33+C36+C34+C36)</f>
        <v>7</v>
      </c>
      <c r="D43" s="8">
        <f>(D33+D36+D34+D36)</f>
        <v>20.5</v>
      </c>
      <c r="E43" s="8">
        <f>(E33+E36+E34+E36)</f>
        <v>0.78571428571428559</v>
      </c>
      <c r="F43" s="12"/>
    </row>
    <row r="44" spans="1:6" x14ac:dyDescent="0.25">
      <c r="B44" t="s">
        <v>20</v>
      </c>
      <c r="C44" s="8">
        <f>C43/60</f>
        <v>0.11666666666666667</v>
      </c>
      <c r="D44" s="8">
        <f>D43/60</f>
        <v>0.34166666666666667</v>
      </c>
      <c r="E44" s="8">
        <f>E43/60</f>
        <v>1.3095238095238094E-2</v>
      </c>
      <c r="F44" s="8"/>
    </row>
    <row r="45" spans="1:6" x14ac:dyDescent="0.25">
      <c r="A45" s="3"/>
      <c r="B45" t="s">
        <v>21</v>
      </c>
      <c r="C45" s="8">
        <f>C44*C42</f>
        <v>233.33333333333334</v>
      </c>
      <c r="D45" s="8">
        <f>D44*D42</f>
        <v>170.83333333333334</v>
      </c>
      <c r="E45" s="8">
        <f>E44*E42</f>
        <v>130.95238095238093</v>
      </c>
      <c r="F45" s="8"/>
    </row>
    <row r="46" spans="1:6" x14ac:dyDescent="0.25">
      <c r="B46" t="s">
        <v>17</v>
      </c>
      <c r="C46" s="8">
        <f>C45*C37</f>
        <v>1120</v>
      </c>
      <c r="D46" s="8">
        <f>D45*D37</f>
        <v>820</v>
      </c>
      <c r="E46" s="8">
        <v>0</v>
      </c>
      <c r="F46" s="8"/>
    </row>
    <row r="47" spans="1:6" x14ac:dyDescent="0.25">
      <c r="C47" s="6"/>
      <c r="D47" s="6"/>
      <c r="E47" s="6"/>
      <c r="F47" s="6"/>
    </row>
    <row r="48" spans="1:6" s="13" customFormat="1" x14ac:dyDescent="0.25">
      <c r="B48" s="20" t="s">
        <v>28</v>
      </c>
      <c r="C48" s="9" t="s">
        <v>25</v>
      </c>
      <c r="D48" s="9" t="s">
        <v>26</v>
      </c>
      <c r="E48" s="9" t="s">
        <v>27</v>
      </c>
      <c r="F48" s="14"/>
    </row>
    <row r="49" spans="2:6" x14ac:dyDescent="0.25">
      <c r="B49" s="3">
        <v>1</v>
      </c>
      <c r="C49" s="11">
        <f>125+1120*B49</f>
        <v>1245</v>
      </c>
      <c r="D49" s="7">
        <f xml:space="preserve"> 4000 + 820*B49</f>
        <v>4820</v>
      </c>
      <c r="E49" s="11">
        <v>10000</v>
      </c>
      <c r="F49" s="11"/>
    </row>
    <row r="50" spans="2:6" x14ac:dyDescent="0.25">
      <c r="B50" s="3">
        <v>2</v>
      </c>
      <c r="C50" s="11">
        <f t="shared" ref="C50:C53" si="0">125+1120*B50</f>
        <v>2365</v>
      </c>
      <c r="D50" s="7">
        <f t="shared" ref="D50:D68" si="1" xml:space="preserve"> 4000 + 820*B50</f>
        <v>5640</v>
      </c>
      <c r="E50" s="8">
        <f>E49</f>
        <v>10000</v>
      </c>
      <c r="F50" s="8"/>
    </row>
    <row r="51" spans="2:6" x14ac:dyDescent="0.25">
      <c r="B51" s="3">
        <v>3</v>
      </c>
      <c r="C51" s="11">
        <f t="shared" si="0"/>
        <v>3485</v>
      </c>
      <c r="D51" s="7">
        <f t="shared" si="1"/>
        <v>6460</v>
      </c>
      <c r="E51" s="8">
        <f t="shared" ref="E51:E68" si="2">E50</f>
        <v>10000</v>
      </c>
      <c r="F51" s="8"/>
    </row>
    <row r="52" spans="2:6" x14ac:dyDescent="0.25">
      <c r="B52" s="3">
        <v>4</v>
      </c>
      <c r="C52" s="11">
        <f t="shared" si="0"/>
        <v>4605</v>
      </c>
      <c r="D52" s="7">
        <f t="shared" si="1"/>
        <v>7280</v>
      </c>
      <c r="E52" s="8">
        <f t="shared" si="2"/>
        <v>10000</v>
      </c>
      <c r="F52" s="8"/>
    </row>
    <row r="53" spans="2:6" x14ac:dyDescent="0.25">
      <c r="B53" s="3">
        <v>5</v>
      </c>
      <c r="C53" s="11">
        <f t="shared" si="0"/>
        <v>5725</v>
      </c>
      <c r="D53" s="7">
        <f t="shared" si="1"/>
        <v>8100</v>
      </c>
      <c r="E53" s="8">
        <f t="shared" si="2"/>
        <v>10000</v>
      </c>
      <c r="F53" s="8"/>
    </row>
    <row r="54" spans="2:6" x14ac:dyDescent="0.25">
      <c r="B54" s="3">
        <v>6</v>
      </c>
      <c r="C54" s="17">
        <f>125*2+1120*5+1120*(B54-5)</f>
        <v>6970</v>
      </c>
      <c r="D54" s="7">
        <f t="shared" si="1"/>
        <v>8920</v>
      </c>
      <c r="E54" s="8">
        <f t="shared" si="2"/>
        <v>10000</v>
      </c>
      <c r="F54" s="8"/>
    </row>
    <row r="55" spans="2:6" x14ac:dyDescent="0.25">
      <c r="B55" s="3">
        <v>7</v>
      </c>
      <c r="C55" s="17">
        <f t="shared" ref="C55:C58" si="3">125*2+1120*5+1120*(B55-5)</f>
        <v>8090</v>
      </c>
      <c r="D55" s="7">
        <f t="shared" si="1"/>
        <v>9740</v>
      </c>
      <c r="E55" s="8">
        <f t="shared" si="2"/>
        <v>10000</v>
      </c>
      <c r="F55" s="8"/>
    </row>
    <row r="56" spans="2:6" x14ac:dyDescent="0.25">
      <c r="B56" s="3">
        <v>8</v>
      </c>
      <c r="C56" s="18">
        <f t="shared" si="3"/>
        <v>9210</v>
      </c>
      <c r="D56" s="22">
        <f t="shared" si="1"/>
        <v>10560</v>
      </c>
      <c r="E56" s="23">
        <f t="shared" si="2"/>
        <v>10000</v>
      </c>
      <c r="F56" s="8"/>
    </row>
    <row r="57" spans="2:6" x14ac:dyDescent="0.25">
      <c r="B57" s="3">
        <v>9</v>
      </c>
      <c r="C57" s="24">
        <f t="shared" si="3"/>
        <v>10330</v>
      </c>
      <c r="D57" s="22">
        <f t="shared" si="1"/>
        <v>11380</v>
      </c>
      <c r="E57" s="19">
        <f t="shared" si="2"/>
        <v>10000</v>
      </c>
      <c r="F57" s="8"/>
    </row>
    <row r="58" spans="2:6" x14ac:dyDescent="0.25">
      <c r="B58" s="3">
        <v>10</v>
      </c>
      <c r="C58" s="17">
        <f t="shared" si="3"/>
        <v>11450</v>
      </c>
      <c r="D58" s="7">
        <f t="shared" si="1"/>
        <v>12200</v>
      </c>
      <c r="E58" s="8">
        <f t="shared" si="2"/>
        <v>10000</v>
      </c>
      <c r="F58" s="8"/>
    </row>
    <row r="59" spans="2:6" x14ac:dyDescent="0.25">
      <c r="B59" s="3">
        <v>11</v>
      </c>
      <c r="C59" s="11">
        <f>125*3+1120*10+1120*(B59-10)</f>
        <v>12695</v>
      </c>
      <c r="D59" s="7">
        <f t="shared" si="1"/>
        <v>13020</v>
      </c>
      <c r="E59" s="8">
        <f t="shared" si="2"/>
        <v>10000</v>
      </c>
      <c r="F59" s="8"/>
    </row>
    <row r="60" spans="2:6" x14ac:dyDescent="0.25">
      <c r="B60" s="3">
        <v>12</v>
      </c>
      <c r="C60" s="11">
        <f t="shared" ref="C60:C63" si="4">125*3+1120*10+1120*(B60-10)</f>
        <v>13815</v>
      </c>
      <c r="D60" s="7">
        <f t="shared" si="1"/>
        <v>13840</v>
      </c>
      <c r="E60" s="8">
        <f t="shared" si="2"/>
        <v>10000</v>
      </c>
      <c r="F60" s="8"/>
    </row>
    <row r="61" spans="2:6" x14ac:dyDescent="0.25">
      <c r="B61" s="3">
        <v>13</v>
      </c>
      <c r="C61" s="11">
        <f t="shared" si="4"/>
        <v>14935</v>
      </c>
      <c r="D61" s="7">
        <f t="shared" si="1"/>
        <v>14660</v>
      </c>
      <c r="E61" s="8">
        <f t="shared" si="2"/>
        <v>10000</v>
      </c>
      <c r="F61" s="8"/>
    </row>
    <row r="62" spans="2:6" x14ac:dyDescent="0.25">
      <c r="B62" s="3">
        <v>14</v>
      </c>
      <c r="C62" s="11">
        <f t="shared" si="4"/>
        <v>16055</v>
      </c>
      <c r="D62" s="7">
        <f t="shared" si="1"/>
        <v>15480</v>
      </c>
      <c r="E62" s="8">
        <f t="shared" si="2"/>
        <v>10000</v>
      </c>
      <c r="F62" s="8"/>
    </row>
    <row r="63" spans="2:6" x14ac:dyDescent="0.25">
      <c r="B63" s="3">
        <v>15</v>
      </c>
      <c r="C63" s="11">
        <f t="shared" si="4"/>
        <v>17175</v>
      </c>
      <c r="D63" s="7">
        <f t="shared" si="1"/>
        <v>16300</v>
      </c>
      <c r="E63" s="8">
        <f t="shared" si="2"/>
        <v>10000</v>
      </c>
      <c r="F63" s="8"/>
    </row>
    <row r="64" spans="2:6" x14ac:dyDescent="0.25">
      <c r="B64" s="3">
        <v>16</v>
      </c>
      <c r="C64" s="17">
        <f>125*4+1120*15+1120*(B64-15)</f>
        <v>18420</v>
      </c>
      <c r="D64" s="7">
        <f t="shared" si="1"/>
        <v>17120</v>
      </c>
      <c r="E64" s="8">
        <f t="shared" si="2"/>
        <v>10000</v>
      </c>
      <c r="F64" s="8"/>
    </row>
    <row r="65" spans="2:6" x14ac:dyDescent="0.25">
      <c r="B65" s="3">
        <v>17</v>
      </c>
      <c r="C65" s="17">
        <f t="shared" ref="C65:C68" si="5">125*4+1120*15+1120*(B65-15)</f>
        <v>19540</v>
      </c>
      <c r="D65" s="7">
        <f t="shared" si="1"/>
        <v>17940</v>
      </c>
      <c r="E65" s="8">
        <f t="shared" si="2"/>
        <v>10000</v>
      </c>
      <c r="F65" s="8"/>
    </row>
    <row r="66" spans="2:6" x14ac:dyDescent="0.25">
      <c r="B66" s="3">
        <v>18</v>
      </c>
      <c r="C66" s="17">
        <f t="shared" si="5"/>
        <v>20660</v>
      </c>
      <c r="D66" s="7">
        <f t="shared" si="1"/>
        <v>18760</v>
      </c>
      <c r="E66" s="8">
        <f t="shared" si="2"/>
        <v>10000</v>
      </c>
      <c r="F66" s="8"/>
    </row>
    <row r="67" spans="2:6" x14ac:dyDescent="0.25">
      <c r="B67" s="3">
        <v>19</v>
      </c>
      <c r="C67" s="17">
        <f t="shared" si="5"/>
        <v>21780</v>
      </c>
      <c r="D67" s="7">
        <f t="shared" si="1"/>
        <v>19580</v>
      </c>
      <c r="E67" s="8">
        <f t="shared" si="2"/>
        <v>10000</v>
      </c>
      <c r="F67" s="8"/>
    </row>
    <row r="68" spans="2:6" x14ac:dyDescent="0.25">
      <c r="B68" s="3">
        <v>20</v>
      </c>
      <c r="C68" s="17">
        <f t="shared" si="5"/>
        <v>22900</v>
      </c>
      <c r="D68" s="7">
        <f t="shared" si="1"/>
        <v>20400</v>
      </c>
      <c r="E68" s="8">
        <f t="shared" si="2"/>
        <v>10000</v>
      </c>
      <c r="F68" s="8"/>
    </row>
    <row r="69" spans="2:6" x14ac:dyDescent="0.25">
      <c r="B69" s="1"/>
      <c r="C69" s="16"/>
      <c r="D69" s="15"/>
      <c r="E69" s="11"/>
      <c r="F69" s="8"/>
    </row>
    <row r="70" spans="2:6" x14ac:dyDescent="0.25">
      <c r="B70" s="1"/>
      <c r="C70" s="16"/>
      <c r="D70" s="8"/>
      <c r="E70" s="8"/>
      <c r="F70" s="8"/>
    </row>
    <row r="71" spans="2:6" x14ac:dyDescent="0.25">
      <c r="B71" s="1"/>
      <c r="C71" s="16"/>
      <c r="D71" s="8"/>
      <c r="E71" s="8"/>
      <c r="F71" s="8"/>
    </row>
    <row r="72" spans="2:6" x14ac:dyDescent="0.25">
      <c r="B72" s="1"/>
      <c r="C72" s="16"/>
      <c r="D72" s="8"/>
      <c r="E72" s="8"/>
      <c r="F72" s="8"/>
    </row>
    <row r="73" spans="2:6" x14ac:dyDescent="0.25">
      <c r="B73" s="1"/>
      <c r="C73" s="16"/>
      <c r="D73" s="8"/>
      <c r="E73" s="8"/>
      <c r="F73" s="8"/>
    </row>
    <row r="74" spans="2:6" x14ac:dyDescent="0.25">
      <c r="B74" s="1"/>
      <c r="C74" s="16"/>
      <c r="D74" s="8"/>
      <c r="E74" s="8"/>
      <c r="F74" s="8"/>
    </row>
    <row r="75" spans="2:6" x14ac:dyDescent="0.25">
      <c r="B75" s="1"/>
      <c r="C75" s="16"/>
      <c r="D75" s="8"/>
      <c r="E75" s="8"/>
      <c r="F75" s="8"/>
    </row>
    <row r="76" spans="2:6" x14ac:dyDescent="0.25">
      <c r="B76" s="1"/>
      <c r="C76" s="16"/>
      <c r="D76" s="8"/>
      <c r="E76" s="8"/>
      <c r="F76" s="8"/>
    </row>
    <row r="77" spans="2:6" x14ac:dyDescent="0.25">
      <c r="B77" s="1"/>
      <c r="C77" s="16"/>
      <c r="D77" s="8"/>
      <c r="E77" s="8"/>
      <c r="F77" s="8"/>
    </row>
    <row r="78" spans="2:6" x14ac:dyDescent="0.25">
      <c r="B78" s="1"/>
      <c r="C78" s="16"/>
      <c r="D78" s="8"/>
      <c r="E78" s="8"/>
      <c r="F78" s="8"/>
    </row>
    <row r="79" spans="2:6" x14ac:dyDescent="0.25">
      <c r="B79" s="1"/>
      <c r="C79" s="16"/>
      <c r="D79" s="8"/>
      <c r="E79" s="8"/>
      <c r="F79" s="8"/>
    </row>
    <row r="80" spans="2:6" x14ac:dyDescent="0.25">
      <c r="B80" s="1"/>
      <c r="C80" s="16"/>
      <c r="D80" s="8"/>
      <c r="E80" s="8"/>
      <c r="F80" s="8"/>
    </row>
    <row r="81" spans="2:6" x14ac:dyDescent="0.25">
      <c r="B81" s="1"/>
      <c r="C81" s="16"/>
      <c r="D81" s="8"/>
      <c r="E81" s="8"/>
      <c r="F81" s="8"/>
    </row>
    <row r="82" spans="2:6" x14ac:dyDescent="0.25">
      <c r="B82" s="1"/>
      <c r="C82" s="16"/>
      <c r="D82" s="8"/>
      <c r="E82" s="8"/>
      <c r="F82" s="8"/>
    </row>
    <row r="83" spans="2:6" x14ac:dyDescent="0.25">
      <c r="B83" s="1"/>
      <c r="C83" s="16"/>
      <c r="D83" s="8"/>
      <c r="E83" s="8"/>
      <c r="F83" s="8"/>
    </row>
    <row r="84" spans="2:6" x14ac:dyDescent="0.25">
      <c r="B84" s="1"/>
      <c r="C84" s="16"/>
      <c r="D84" s="8"/>
      <c r="E84" s="8"/>
      <c r="F84" s="8"/>
    </row>
    <row r="85" spans="2:6" x14ac:dyDescent="0.25">
      <c r="B85" s="1"/>
      <c r="C85" s="16"/>
      <c r="D85" s="8"/>
      <c r="E85" s="8"/>
      <c r="F85" s="8"/>
    </row>
    <row r="86" spans="2:6" x14ac:dyDescent="0.25">
      <c r="B86" s="1"/>
      <c r="C86" s="16"/>
      <c r="D86" s="8"/>
      <c r="E86" s="8"/>
      <c r="F86" s="8"/>
    </row>
    <row r="87" spans="2:6" x14ac:dyDescent="0.25">
      <c r="B87" s="1"/>
      <c r="C87" s="16"/>
      <c r="D87" s="8"/>
      <c r="E87" s="8"/>
      <c r="F87" s="8"/>
    </row>
    <row r="88" spans="2:6" x14ac:dyDescent="0.25">
      <c r="B88" s="1"/>
      <c r="C88" s="16"/>
      <c r="D88" s="8"/>
      <c r="E88" s="8"/>
      <c r="F88" s="8"/>
    </row>
    <row r="89" spans="2:6" x14ac:dyDescent="0.25">
      <c r="B89" s="1"/>
      <c r="C89" s="16"/>
      <c r="D89" s="8"/>
      <c r="E89" s="8"/>
      <c r="F89" s="8"/>
    </row>
    <row r="90" spans="2:6" x14ac:dyDescent="0.25">
      <c r="B90" s="1"/>
      <c r="C90" s="16"/>
      <c r="D90" s="8"/>
      <c r="E90" s="8"/>
      <c r="F90" s="8"/>
    </row>
    <row r="91" spans="2:6" x14ac:dyDescent="0.25">
      <c r="B91" s="1"/>
      <c r="C91" s="16"/>
      <c r="D91" s="8"/>
      <c r="E91" s="8"/>
      <c r="F91" s="8"/>
    </row>
    <row r="92" spans="2:6" x14ac:dyDescent="0.25">
      <c r="B92" s="1"/>
      <c r="C92" s="16"/>
      <c r="D92" s="8"/>
      <c r="E92" s="8"/>
      <c r="F92" s="8"/>
    </row>
    <row r="93" spans="2:6" x14ac:dyDescent="0.25">
      <c r="B93" s="1"/>
      <c r="C93" s="16"/>
      <c r="D93" s="8"/>
      <c r="E93" s="8"/>
      <c r="F93" s="8"/>
    </row>
    <row r="94" spans="2:6" x14ac:dyDescent="0.25">
      <c r="B94" s="1"/>
      <c r="C94" s="16"/>
      <c r="D94" s="8"/>
      <c r="E94" s="8"/>
      <c r="F94" s="8"/>
    </row>
    <row r="95" spans="2:6" x14ac:dyDescent="0.25">
      <c r="B95" s="1"/>
      <c r="C95" s="16"/>
      <c r="D95" s="8"/>
      <c r="E95" s="8"/>
      <c r="F95" s="8"/>
    </row>
    <row r="96" spans="2:6" x14ac:dyDescent="0.25">
      <c r="B96" s="1"/>
      <c r="C96" s="16"/>
      <c r="D96" s="8"/>
      <c r="E96" s="8"/>
      <c r="F96" s="8"/>
    </row>
    <row r="97" spans="2:6" x14ac:dyDescent="0.25">
      <c r="B97" s="1"/>
      <c r="C97" s="16"/>
      <c r="D97" s="8"/>
      <c r="E97" s="8"/>
      <c r="F97" s="8"/>
    </row>
    <row r="98" spans="2:6" x14ac:dyDescent="0.25">
      <c r="B98" s="1"/>
      <c r="C98" s="16"/>
      <c r="D98" s="8"/>
      <c r="E98" s="8"/>
      <c r="F98" s="8"/>
    </row>
    <row r="99" spans="2:6" x14ac:dyDescent="0.25">
      <c r="B99" s="1"/>
      <c r="C99" s="16"/>
      <c r="D99" s="8"/>
      <c r="E99" s="8"/>
      <c r="F99" s="8"/>
    </row>
    <row r="100" spans="2:6" x14ac:dyDescent="0.25">
      <c r="B100" s="1"/>
      <c r="C100" s="16"/>
      <c r="D100" s="8"/>
      <c r="E100" s="8"/>
      <c r="F100" s="8"/>
    </row>
    <row r="101" spans="2:6" x14ac:dyDescent="0.25">
      <c r="B101" s="1"/>
      <c r="C101" s="16"/>
      <c r="D101" s="8"/>
      <c r="E101" s="8"/>
      <c r="F101" s="8"/>
    </row>
    <row r="102" spans="2:6" x14ac:dyDescent="0.25">
      <c r="B102" s="1"/>
      <c r="C102" s="16"/>
      <c r="D102" s="8"/>
      <c r="E102" s="8"/>
      <c r="F102" s="8"/>
    </row>
    <row r="103" spans="2:6" x14ac:dyDescent="0.25">
      <c r="B103" s="1"/>
      <c r="C103" s="16"/>
      <c r="D103" s="8"/>
      <c r="E103" s="8"/>
      <c r="F103" s="8"/>
    </row>
    <row r="104" spans="2:6" x14ac:dyDescent="0.25">
      <c r="B104" s="1"/>
      <c r="C104" s="16"/>
      <c r="D104" s="8"/>
      <c r="E104" s="8"/>
      <c r="F104" s="8"/>
    </row>
    <row r="105" spans="2:6" x14ac:dyDescent="0.25">
      <c r="B105" s="1"/>
      <c r="C105" s="16"/>
      <c r="D105" s="8"/>
      <c r="E105" s="8"/>
      <c r="F105" s="8"/>
    </row>
    <row r="106" spans="2:6" x14ac:dyDescent="0.25">
      <c r="B106" s="1"/>
      <c r="C106" s="16"/>
      <c r="D106" s="8"/>
      <c r="E106" s="8"/>
      <c r="F106" s="8"/>
    </row>
    <row r="107" spans="2:6" x14ac:dyDescent="0.25">
      <c r="B107" s="1"/>
      <c r="C107" s="16"/>
      <c r="D107" s="8"/>
      <c r="E107" s="8"/>
      <c r="F107" s="8"/>
    </row>
    <row r="108" spans="2:6" x14ac:dyDescent="0.25">
      <c r="B108" s="1"/>
      <c r="C108" s="16"/>
      <c r="D108" s="8"/>
      <c r="E108" s="8"/>
      <c r="F108" s="8"/>
    </row>
    <row r="109" spans="2:6" x14ac:dyDescent="0.25">
      <c r="B109" s="1"/>
      <c r="C109" s="16"/>
      <c r="D109" s="8"/>
      <c r="E109" s="8"/>
      <c r="F109" s="8"/>
    </row>
    <row r="110" spans="2:6" x14ac:dyDescent="0.25">
      <c r="B110" s="1"/>
      <c r="C110" s="16"/>
      <c r="D110" s="8"/>
      <c r="E110" s="8"/>
      <c r="F110" s="8"/>
    </row>
    <row r="111" spans="2:6" x14ac:dyDescent="0.25">
      <c r="B111" s="1"/>
      <c r="C111" s="16"/>
      <c r="D111" s="8"/>
      <c r="E111" s="8"/>
      <c r="F111" s="8"/>
    </row>
    <row r="112" spans="2:6" x14ac:dyDescent="0.25">
      <c r="B112" s="1"/>
      <c r="C112" s="16"/>
      <c r="D112" s="8"/>
      <c r="E112" s="8"/>
      <c r="F112" s="8"/>
    </row>
    <row r="113" spans="2:6" x14ac:dyDescent="0.25">
      <c r="B113" s="1"/>
      <c r="C113" s="16"/>
      <c r="D113" s="8"/>
      <c r="E113" s="8"/>
      <c r="F113" s="8"/>
    </row>
    <row r="114" spans="2:6" x14ac:dyDescent="0.25">
      <c r="B114" s="1"/>
      <c r="C114" s="16"/>
      <c r="D114" s="8"/>
      <c r="E114" s="8"/>
      <c r="F114" s="8"/>
    </row>
    <row r="115" spans="2:6" x14ac:dyDescent="0.25">
      <c r="B115" s="1"/>
      <c r="C115" s="16"/>
      <c r="D115" s="8"/>
      <c r="E115" s="8"/>
      <c r="F115" s="8"/>
    </row>
    <row r="116" spans="2:6" x14ac:dyDescent="0.25">
      <c r="B116" s="1"/>
      <c r="C116" s="16"/>
      <c r="D116" s="8"/>
      <c r="E116" s="8"/>
      <c r="F116" s="8"/>
    </row>
    <row r="117" spans="2:6" x14ac:dyDescent="0.25">
      <c r="B117" s="1"/>
      <c r="C117" s="16"/>
      <c r="D117" s="8"/>
      <c r="E117" s="8"/>
      <c r="F117" s="8"/>
    </row>
    <row r="118" spans="2:6" x14ac:dyDescent="0.25">
      <c r="B118" s="1"/>
      <c r="C118" s="16"/>
      <c r="D118" s="8"/>
      <c r="E118" s="8"/>
      <c r="F118" s="8"/>
    </row>
    <row r="119" spans="2:6" x14ac:dyDescent="0.25">
      <c r="B119" s="1"/>
      <c r="C119" s="16"/>
      <c r="D119" s="8"/>
      <c r="E119" s="8"/>
      <c r="F119" s="8"/>
    </row>
    <row r="120" spans="2:6" x14ac:dyDescent="0.25">
      <c r="B120" s="1"/>
      <c r="C120" s="16"/>
      <c r="D120" s="8"/>
      <c r="E120" s="8"/>
      <c r="F120" s="8"/>
    </row>
    <row r="121" spans="2:6" x14ac:dyDescent="0.25">
      <c r="B121" s="1"/>
      <c r="C121" s="16"/>
      <c r="D121" s="8"/>
      <c r="E121" s="8"/>
      <c r="F121" s="8"/>
    </row>
    <row r="122" spans="2:6" x14ac:dyDescent="0.25">
      <c r="B122" s="1"/>
      <c r="C122" s="16"/>
      <c r="D122" s="8"/>
      <c r="E122" s="8"/>
      <c r="F122" s="8"/>
    </row>
    <row r="123" spans="2:6" x14ac:dyDescent="0.25">
      <c r="B123" s="1"/>
      <c r="C123" s="16"/>
      <c r="D123" s="8"/>
      <c r="E123" s="8"/>
      <c r="F123" s="8"/>
    </row>
    <row r="124" spans="2:6" x14ac:dyDescent="0.25">
      <c r="B124" s="1"/>
      <c r="C124" s="16"/>
      <c r="D124" s="8"/>
      <c r="E124" s="8"/>
      <c r="F124" s="8"/>
    </row>
    <row r="125" spans="2:6" x14ac:dyDescent="0.25">
      <c r="B125" s="1"/>
      <c r="C125" s="16"/>
      <c r="D125" s="8"/>
      <c r="E125" s="8"/>
      <c r="F125" s="8"/>
    </row>
    <row r="126" spans="2:6" x14ac:dyDescent="0.25">
      <c r="B126" s="1"/>
      <c r="C126" s="16"/>
      <c r="D126" s="8"/>
      <c r="E126" s="8"/>
      <c r="F126" s="8"/>
    </row>
    <row r="127" spans="2:6" x14ac:dyDescent="0.25">
      <c r="B127" s="1"/>
      <c r="C127" s="16"/>
      <c r="D127" s="8"/>
      <c r="E127" s="8"/>
      <c r="F127" s="8"/>
    </row>
    <row r="128" spans="2:6" x14ac:dyDescent="0.25">
      <c r="B128" s="1"/>
      <c r="C128" s="16"/>
      <c r="D128" s="8"/>
      <c r="E128" s="8"/>
      <c r="F128" s="8"/>
    </row>
    <row r="129" spans="2:6" x14ac:dyDescent="0.25">
      <c r="B129" s="1"/>
      <c r="C129" s="16"/>
      <c r="D129" s="8"/>
      <c r="E129" s="8"/>
      <c r="F129" s="8"/>
    </row>
    <row r="130" spans="2:6" x14ac:dyDescent="0.25">
      <c r="B130" s="1"/>
      <c r="C130" s="16"/>
      <c r="D130" s="8"/>
      <c r="E130" s="8"/>
      <c r="F130" s="8"/>
    </row>
    <row r="131" spans="2:6" x14ac:dyDescent="0.25">
      <c r="B131" s="1"/>
      <c r="C131" s="16"/>
      <c r="D131" s="8"/>
      <c r="E131" s="8"/>
      <c r="F131" s="8"/>
    </row>
    <row r="132" spans="2:6" x14ac:dyDescent="0.25">
      <c r="B132" s="1"/>
      <c r="C132" s="16"/>
      <c r="D132" s="8"/>
      <c r="E132" s="8"/>
      <c r="F132" s="8"/>
    </row>
    <row r="133" spans="2:6" x14ac:dyDescent="0.25">
      <c r="B133" s="1"/>
      <c r="C133" s="16"/>
      <c r="D133" s="8"/>
      <c r="E133" s="8"/>
      <c r="F133" s="8"/>
    </row>
    <row r="134" spans="2:6" x14ac:dyDescent="0.25">
      <c r="B134" s="1"/>
      <c r="C134" s="16"/>
      <c r="D134" s="8"/>
      <c r="E134" s="8"/>
      <c r="F134" s="8"/>
    </row>
    <row r="135" spans="2:6" x14ac:dyDescent="0.25">
      <c r="B135" s="1"/>
      <c r="C135" s="16"/>
      <c r="D135" s="8"/>
      <c r="E135" s="8"/>
      <c r="F135" s="8"/>
    </row>
    <row r="136" spans="2:6" x14ac:dyDescent="0.25">
      <c r="B136" s="1"/>
      <c r="C136" s="16"/>
      <c r="D136" s="8"/>
      <c r="E136" s="8"/>
      <c r="F136" s="8"/>
    </row>
    <row r="137" spans="2:6" x14ac:dyDescent="0.25">
      <c r="B137" s="1"/>
      <c r="C137" s="16"/>
      <c r="D137" s="8"/>
      <c r="E137" s="8"/>
      <c r="F137" s="8"/>
    </row>
    <row r="138" spans="2:6" x14ac:dyDescent="0.25">
      <c r="B138" s="1"/>
      <c r="C138" s="16"/>
      <c r="D138" s="8"/>
      <c r="E138" s="8"/>
      <c r="F138" s="8"/>
    </row>
    <row r="139" spans="2:6" x14ac:dyDescent="0.25">
      <c r="B139" s="1"/>
      <c r="C139" s="16"/>
      <c r="D139" s="8"/>
      <c r="E139" s="8"/>
      <c r="F139" s="8"/>
    </row>
    <row r="140" spans="2:6" x14ac:dyDescent="0.25">
      <c r="B140" s="1"/>
      <c r="C140" s="16"/>
      <c r="D140" s="8"/>
      <c r="E140" s="8"/>
      <c r="F140" s="8"/>
    </row>
    <row r="141" spans="2:6" x14ac:dyDescent="0.25">
      <c r="B141" s="1"/>
      <c r="C141" s="16"/>
      <c r="D141" s="8"/>
      <c r="E141" s="8"/>
      <c r="F141" s="8"/>
    </row>
    <row r="142" spans="2:6" x14ac:dyDescent="0.25">
      <c r="B142" s="1"/>
      <c r="C142" s="16"/>
      <c r="D142" s="8"/>
      <c r="E142" s="8"/>
      <c r="F142" s="8"/>
    </row>
    <row r="143" spans="2:6" x14ac:dyDescent="0.25">
      <c r="B143" s="1"/>
      <c r="C143" s="16"/>
      <c r="D143" s="8"/>
      <c r="E143" s="8"/>
      <c r="F143" s="8"/>
    </row>
    <row r="144" spans="2:6" x14ac:dyDescent="0.25">
      <c r="B144" s="1"/>
      <c r="C144" s="16"/>
      <c r="D144" s="8"/>
      <c r="E144" s="8"/>
      <c r="F144" s="8"/>
    </row>
    <row r="145" spans="2:6" x14ac:dyDescent="0.25">
      <c r="B145" s="1"/>
      <c r="C145" s="16"/>
      <c r="D145" s="8"/>
      <c r="E145" s="8"/>
      <c r="F145" s="8"/>
    </row>
    <row r="146" spans="2:6" x14ac:dyDescent="0.25">
      <c r="B146" s="1"/>
      <c r="C146" s="16"/>
      <c r="D146" s="8"/>
      <c r="E146" s="8"/>
      <c r="F146" s="8"/>
    </row>
    <row r="147" spans="2:6" x14ac:dyDescent="0.25">
      <c r="B147" s="1"/>
      <c r="C147" s="16"/>
      <c r="D147" s="8"/>
      <c r="E147" s="8"/>
      <c r="F147" s="8"/>
    </row>
    <row r="148" spans="2:6" x14ac:dyDescent="0.25">
      <c r="B148" s="1"/>
      <c r="C148" s="16"/>
      <c r="D148" s="8"/>
      <c r="E148" s="8"/>
      <c r="F148" s="8"/>
    </row>
    <row r="149" spans="2:6" x14ac:dyDescent="0.25">
      <c r="B149" s="1"/>
      <c r="C149" s="16"/>
      <c r="D149" s="8"/>
      <c r="E149" s="8"/>
      <c r="F149" s="8"/>
    </row>
    <row r="150" spans="2:6" x14ac:dyDescent="0.25">
      <c r="B150" s="1"/>
      <c r="C150" s="16"/>
      <c r="D150" s="8"/>
      <c r="E150" s="8"/>
      <c r="F150" s="8"/>
    </row>
    <row r="151" spans="2:6" x14ac:dyDescent="0.25">
      <c r="B151" s="1"/>
      <c r="C151" s="16"/>
      <c r="D151" s="8"/>
      <c r="E151" s="8"/>
      <c r="F151" s="8"/>
    </row>
    <row r="152" spans="2:6" x14ac:dyDescent="0.25">
      <c r="B152" s="1"/>
      <c r="C152" s="16"/>
      <c r="D152" s="8"/>
      <c r="E152" s="8"/>
      <c r="F152" s="8"/>
    </row>
    <row r="153" spans="2:6" x14ac:dyDescent="0.25">
      <c r="B153" s="1"/>
      <c r="C153" s="16"/>
      <c r="D153" s="8"/>
      <c r="E153" s="8"/>
      <c r="F153" s="8"/>
    </row>
    <row r="154" spans="2:6" x14ac:dyDescent="0.25">
      <c r="B154" s="1"/>
      <c r="C154" s="16"/>
      <c r="D154" s="8"/>
      <c r="E154" s="8"/>
      <c r="F154" s="8"/>
    </row>
    <row r="155" spans="2:6" x14ac:dyDescent="0.25">
      <c r="B155" s="1"/>
      <c r="C155" s="16"/>
      <c r="D155" s="8"/>
      <c r="E155" s="8"/>
      <c r="F155" s="8"/>
    </row>
    <row r="156" spans="2:6" x14ac:dyDescent="0.25">
      <c r="B156" s="1"/>
      <c r="C156" s="16"/>
      <c r="D156" s="8"/>
      <c r="E156" s="8"/>
      <c r="F156" s="8"/>
    </row>
    <row r="157" spans="2:6" x14ac:dyDescent="0.25">
      <c r="B157" s="1"/>
      <c r="C157" s="16"/>
      <c r="D157" s="8"/>
      <c r="E157" s="8"/>
      <c r="F157" s="8"/>
    </row>
    <row r="158" spans="2:6" x14ac:dyDescent="0.25">
      <c r="B158" s="1"/>
      <c r="C158" s="16"/>
      <c r="D158" s="8"/>
      <c r="E158" s="8"/>
      <c r="F158" s="8"/>
    </row>
    <row r="159" spans="2:6" x14ac:dyDescent="0.25">
      <c r="B159" s="1"/>
      <c r="C159" s="16"/>
      <c r="D159" s="8"/>
      <c r="E159" s="8"/>
      <c r="F159" s="8"/>
    </row>
    <row r="160" spans="2:6" x14ac:dyDescent="0.25">
      <c r="B160" s="1"/>
      <c r="C160" s="16"/>
      <c r="D160" s="8"/>
      <c r="E160" s="8"/>
      <c r="F160" s="8"/>
    </row>
    <row r="161" spans="2:6" x14ac:dyDescent="0.25">
      <c r="B161" s="1"/>
      <c r="C161" s="16"/>
      <c r="D161" s="8"/>
      <c r="E161" s="8"/>
      <c r="F161" s="8"/>
    </row>
    <row r="162" spans="2:6" x14ac:dyDescent="0.25">
      <c r="B162" s="1"/>
      <c r="C162" s="16"/>
      <c r="D162" s="8"/>
      <c r="E162" s="8"/>
      <c r="F162" s="8"/>
    </row>
    <row r="163" spans="2:6" x14ac:dyDescent="0.25">
      <c r="B163" s="1"/>
      <c r="C163" s="16"/>
      <c r="D163" s="8"/>
      <c r="E163" s="8"/>
      <c r="F163" s="8"/>
    </row>
    <row r="164" spans="2:6" x14ac:dyDescent="0.25">
      <c r="B164" s="1"/>
      <c r="C164" s="16"/>
      <c r="D164" s="8"/>
      <c r="E164" s="8"/>
      <c r="F164" s="8"/>
    </row>
    <row r="165" spans="2:6" x14ac:dyDescent="0.25">
      <c r="B165" s="1"/>
      <c r="C165" s="16"/>
      <c r="D165" s="8"/>
      <c r="E165" s="8"/>
      <c r="F165" s="8"/>
    </row>
    <row r="166" spans="2:6" x14ac:dyDescent="0.25">
      <c r="B166" s="1"/>
      <c r="C166" s="16"/>
      <c r="D166" s="8"/>
      <c r="E166" s="8"/>
      <c r="F166" s="8"/>
    </row>
    <row r="167" spans="2:6" x14ac:dyDescent="0.25">
      <c r="B167" s="1"/>
      <c r="C167" s="16"/>
      <c r="D167" s="8"/>
      <c r="E167" s="8"/>
      <c r="F167" s="8"/>
    </row>
    <row r="168" spans="2:6" x14ac:dyDescent="0.25">
      <c r="B168" s="1"/>
      <c r="C168" s="16"/>
      <c r="D168" s="8"/>
      <c r="E168" s="8"/>
      <c r="F168" s="8"/>
    </row>
    <row r="169" spans="2:6" x14ac:dyDescent="0.25">
      <c r="B169" s="1"/>
      <c r="C169" s="16"/>
      <c r="D169" s="8"/>
      <c r="E169" s="8"/>
      <c r="F169" s="8"/>
    </row>
    <row r="170" spans="2:6" x14ac:dyDescent="0.25">
      <c r="B170" s="1"/>
      <c r="C170" s="16"/>
      <c r="D170" s="8"/>
      <c r="E170" s="8"/>
      <c r="F170" s="8"/>
    </row>
    <row r="171" spans="2:6" x14ac:dyDescent="0.25">
      <c r="B171" s="1"/>
      <c r="C171" s="16"/>
      <c r="D171" s="8"/>
      <c r="E171" s="8"/>
      <c r="F171" s="8"/>
    </row>
    <row r="172" spans="2:6" x14ac:dyDescent="0.25">
      <c r="B172" s="1"/>
      <c r="C172" s="16"/>
      <c r="D172" s="8"/>
      <c r="E172" s="8"/>
      <c r="F172" s="8"/>
    </row>
    <row r="173" spans="2:6" x14ac:dyDescent="0.25">
      <c r="B173" s="1"/>
      <c r="C173" s="16"/>
      <c r="D173" s="8"/>
      <c r="E173" s="8"/>
      <c r="F173" s="8"/>
    </row>
    <row r="174" spans="2:6" x14ac:dyDescent="0.25">
      <c r="B174" s="1"/>
      <c r="C174" s="16"/>
      <c r="D174" s="8"/>
      <c r="E174" s="8"/>
      <c r="F174" s="8"/>
    </row>
    <row r="175" spans="2:6" x14ac:dyDescent="0.25">
      <c r="B175" s="1"/>
      <c r="C175" s="16"/>
      <c r="D175" s="8"/>
      <c r="E175" s="8"/>
      <c r="F175" s="8"/>
    </row>
    <row r="176" spans="2:6" x14ac:dyDescent="0.25">
      <c r="B176" s="1"/>
      <c r="C176" s="16"/>
      <c r="D176" s="8"/>
      <c r="E176" s="8"/>
      <c r="F176" s="8"/>
    </row>
    <row r="177" spans="2:6" x14ac:dyDescent="0.25">
      <c r="B177" s="1"/>
      <c r="C177" s="16"/>
      <c r="D177" s="8"/>
      <c r="E177" s="8"/>
      <c r="F177" s="8"/>
    </row>
    <row r="178" spans="2:6" x14ac:dyDescent="0.25">
      <c r="B178" s="1"/>
      <c r="C178" s="16"/>
      <c r="D178" s="8"/>
      <c r="E178" s="8"/>
      <c r="F178" s="8"/>
    </row>
    <row r="179" spans="2:6" x14ac:dyDescent="0.25">
      <c r="B179" s="1"/>
      <c r="C179" s="16"/>
      <c r="D179" s="8"/>
      <c r="E179" s="8"/>
      <c r="F179" s="8"/>
    </row>
    <row r="180" spans="2:6" x14ac:dyDescent="0.25">
      <c r="B180" s="1"/>
      <c r="C180" s="16"/>
      <c r="D180" s="8"/>
      <c r="E180" s="8"/>
      <c r="F180" s="8"/>
    </row>
    <row r="181" spans="2:6" x14ac:dyDescent="0.25">
      <c r="B181" s="1"/>
      <c r="C181" s="16"/>
      <c r="D181" s="8"/>
      <c r="E181" s="8"/>
      <c r="F181" s="8"/>
    </row>
    <row r="182" spans="2:6" x14ac:dyDescent="0.25">
      <c r="B182" s="1"/>
      <c r="C182" s="16"/>
      <c r="D182" s="8"/>
      <c r="E182" s="8"/>
      <c r="F182" s="8"/>
    </row>
    <row r="183" spans="2:6" x14ac:dyDescent="0.25">
      <c r="B183" s="1"/>
      <c r="C183" s="16"/>
      <c r="D183" s="8"/>
      <c r="E183" s="8"/>
      <c r="F183" s="8"/>
    </row>
    <row r="184" spans="2:6" x14ac:dyDescent="0.25">
      <c r="B184" s="1"/>
      <c r="C184" s="16"/>
      <c r="D184" s="8"/>
      <c r="E184" s="8"/>
      <c r="F184" s="8"/>
    </row>
    <row r="185" spans="2:6" x14ac:dyDescent="0.25">
      <c r="B185" s="1"/>
      <c r="C185" s="16"/>
      <c r="D185" s="8"/>
      <c r="E185" s="8"/>
      <c r="F185" s="8"/>
    </row>
    <row r="186" spans="2:6" x14ac:dyDescent="0.25">
      <c r="B186" s="1"/>
      <c r="C186" s="16"/>
      <c r="D186" s="8"/>
      <c r="E186" s="8"/>
      <c r="F186" s="8"/>
    </row>
    <row r="187" spans="2:6" x14ac:dyDescent="0.25">
      <c r="B187" s="1"/>
      <c r="C187" s="16"/>
      <c r="D187" s="8"/>
      <c r="E187" s="8"/>
      <c r="F187" s="8"/>
    </row>
    <row r="188" spans="2:6" x14ac:dyDescent="0.25">
      <c r="B188" s="1"/>
      <c r="C188" s="16"/>
      <c r="D188" s="8"/>
      <c r="E188" s="8"/>
      <c r="F188" s="8"/>
    </row>
    <row r="189" spans="2:6" x14ac:dyDescent="0.25">
      <c r="B189" s="1"/>
      <c r="C189" s="16"/>
      <c r="D189" s="8"/>
      <c r="E189" s="8"/>
      <c r="F189" s="8"/>
    </row>
    <row r="190" spans="2:6" x14ac:dyDescent="0.25">
      <c r="B190" s="1"/>
      <c r="C190" s="16"/>
      <c r="D190" s="8"/>
      <c r="E190" s="8"/>
      <c r="F190" s="8"/>
    </row>
    <row r="191" spans="2:6" x14ac:dyDescent="0.25">
      <c r="B191" s="1"/>
      <c r="C191" s="16"/>
      <c r="D191" s="8"/>
      <c r="E191" s="8"/>
      <c r="F191" s="8"/>
    </row>
    <row r="192" spans="2:6" x14ac:dyDescent="0.25">
      <c r="B192" s="1"/>
      <c r="C192" s="16"/>
      <c r="D192" s="8"/>
      <c r="E192" s="8"/>
      <c r="F192" s="8"/>
    </row>
    <row r="193" spans="2:6" x14ac:dyDescent="0.25">
      <c r="B193" s="1"/>
      <c r="C193" s="16"/>
      <c r="D193" s="8"/>
      <c r="E193" s="8"/>
      <c r="F193" s="8"/>
    </row>
    <row r="194" spans="2:6" x14ac:dyDescent="0.25">
      <c r="B194" s="1"/>
      <c r="C194" s="16"/>
      <c r="D194" s="8"/>
      <c r="E194" s="8"/>
      <c r="F194" s="8"/>
    </row>
    <row r="195" spans="2:6" x14ac:dyDescent="0.25">
      <c r="B195" s="1"/>
      <c r="C195" s="16"/>
      <c r="D195" s="8"/>
      <c r="E195" s="8"/>
      <c r="F195" s="8"/>
    </row>
    <row r="196" spans="2:6" x14ac:dyDescent="0.25">
      <c r="B196" s="1"/>
      <c r="C196" s="16"/>
      <c r="D196" s="8"/>
      <c r="E196" s="8"/>
      <c r="F196" s="8"/>
    </row>
    <row r="197" spans="2:6" x14ac:dyDescent="0.25">
      <c r="B197" s="1"/>
      <c r="C197" s="16"/>
      <c r="D197" s="8"/>
      <c r="E197" s="8"/>
      <c r="F197" s="8"/>
    </row>
    <row r="198" spans="2:6" x14ac:dyDescent="0.25">
      <c r="B198" s="1"/>
      <c r="C198" s="16"/>
      <c r="D198" s="8"/>
      <c r="E198" s="8"/>
      <c r="F198" s="8"/>
    </row>
    <row r="199" spans="2:6" x14ac:dyDescent="0.25">
      <c r="B199" s="1"/>
      <c r="C199" s="16"/>
      <c r="D199" s="8"/>
      <c r="E199" s="8"/>
      <c r="F199" s="8"/>
    </row>
    <row r="200" spans="2:6" x14ac:dyDescent="0.25">
      <c r="B200" s="1"/>
      <c r="C200" s="16"/>
      <c r="D200" s="8"/>
      <c r="E200" s="8"/>
      <c r="F200" s="8"/>
    </row>
    <row r="201" spans="2:6" x14ac:dyDescent="0.25">
      <c r="B201" s="1"/>
      <c r="C201" s="16"/>
      <c r="D201" s="8"/>
      <c r="E201" s="8"/>
      <c r="F201" s="8"/>
    </row>
    <row r="202" spans="2:6" x14ac:dyDescent="0.25">
      <c r="B202" s="1"/>
      <c r="C202" s="16"/>
      <c r="D202" s="8"/>
      <c r="E202" s="8"/>
      <c r="F202" s="8"/>
    </row>
    <row r="203" spans="2:6" x14ac:dyDescent="0.25">
      <c r="B203" s="1"/>
      <c r="C203" s="16"/>
      <c r="D203" s="8"/>
      <c r="E203" s="8"/>
      <c r="F203" s="8"/>
    </row>
    <row r="204" spans="2:6" x14ac:dyDescent="0.25">
      <c r="B204" s="1"/>
      <c r="C204" s="16"/>
      <c r="D204" s="8"/>
      <c r="E204" s="8"/>
      <c r="F204" s="8"/>
    </row>
    <row r="205" spans="2:6" x14ac:dyDescent="0.25">
      <c r="B205" s="1"/>
      <c r="C205" s="16"/>
      <c r="D205" s="8"/>
      <c r="E205" s="8"/>
      <c r="F205" s="8"/>
    </row>
    <row r="206" spans="2:6" x14ac:dyDescent="0.25">
      <c r="B206" s="1"/>
      <c r="C206" s="16"/>
      <c r="D206" s="8"/>
      <c r="E206" s="8"/>
      <c r="F206" s="8"/>
    </row>
    <row r="207" spans="2:6" x14ac:dyDescent="0.25">
      <c r="B207" s="1"/>
      <c r="C207" s="16"/>
      <c r="D207" s="8"/>
      <c r="E207" s="8"/>
      <c r="F207" s="8"/>
    </row>
    <row r="208" spans="2:6" x14ac:dyDescent="0.25">
      <c r="B208" s="1"/>
      <c r="C208" s="16"/>
      <c r="D208" s="8"/>
      <c r="E208" s="8"/>
      <c r="F208" s="8"/>
    </row>
    <row r="209" spans="2:6" x14ac:dyDescent="0.25">
      <c r="B209" s="1"/>
      <c r="C209" s="16"/>
      <c r="D209" s="8"/>
      <c r="E209" s="8"/>
      <c r="F209" s="8"/>
    </row>
    <row r="210" spans="2:6" x14ac:dyDescent="0.25">
      <c r="B210" s="1"/>
      <c r="C210" s="16"/>
      <c r="D210" s="8"/>
      <c r="E210" s="8"/>
      <c r="F210" s="8"/>
    </row>
    <row r="211" spans="2:6" x14ac:dyDescent="0.25">
      <c r="B211" s="1"/>
      <c r="C211" s="16"/>
      <c r="D211" s="8"/>
      <c r="E211" s="8"/>
      <c r="F211" s="8"/>
    </row>
    <row r="212" spans="2:6" x14ac:dyDescent="0.25">
      <c r="B212" s="1"/>
      <c r="C212" s="16"/>
      <c r="D212" s="8"/>
      <c r="E212" s="8"/>
      <c r="F212" s="8"/>
    </row>
    <row r="213" spans="2:6" x14ac:dyDescent="0.25">
      <c r="B213" s="1"/>
      <c r="C213" s="16"/>
      <c r="D213" s="8"/>
      <c r="E213" s="8"/>
      <c r="F213" s="8"/>
    </row>
    <row r="214" spans="2:6" x14ac:dyDescent="0.25">
      <c r="B214" s="1"/>
      <c r="C214" s="16"/>
      <c r="D214" s="8"/>
      <c r="E214" s="8"/>
      <c r="F214" s="8"/>
    </row>
    <row r="215" spans="2:6" x14ac:dyDescent="0.25">
      <c r="B215" s="1"/>
      <c r="C215" s="16"/>
      <c r="D215" s="8"/>
      <c r="E215" s="8"/>
      <c r="F215" s="8"/>
    </row>
    <row r="216" spans="2:6" x14ac:dyDescent="0.25">
      <c r="B216" s="1"/>
      <c r="C216" s="16"/>
      <c r="D216" s="8"/>
      <c r="E216" s="8"/>
      <c r="F216" s="8"/>
    </row>
    <row r="217" spans="2:6" x14ac:dyDescent="0.25">
      <c r="B217" s="1"/>
      <c r="C217" s="16"/>
      <c r="D217" s="8"/>
      <c r="E217" s="8"/>
      <c r="F217" s="8"/>
    </row>
    <row r="218" spans="2:6" x14ac:dyDescent="0.25">
      <c r="B218" s="1"/>
      <c r="C218" s="16"/>
      <c r="D218" s="8"/>
      <c r="E218" s="8"/>
      <c r="F218" s="8"/>
    </row>
    <row r="219" spans="2:6" x14ac:dyDescent="0.25">
      <c r="B219" s="1"/>
      <c r="C219" s="16"/>
      <c r="D219" s="8"/>
      <c r="E219" s="8"/>
      <c r="F219" s="8"/>
    </row>
    <row r="220" spans="2:6" x14ac:dyDescent="0.25">
      <c r="B220" s="1"/>
      <c r="C220" s="16"/>
      <c r="D220" s="8"/>
      <c r="E220" s="8"/>
      <c r="F220" s="8"/>
    </row>
    <row r="221" spans="2:6" x14ac:dyDescent="0.25">
      <c r="B221" s="1"/>
      <c r="C221" s="16"/>
      <c r="D221" s="8"/>
      <c r="E221" s="8"/>
      <c r="F221" s="8"/>
    </row>
    <row r="222" spans="2:6" x14ac:dyDescent="0.25">
      <c r="B222" s="1"/>
      <c r="C222" s="16"/>
      <c r="D222" s="8"/>
      <c r="E222" s="8"/>
      <c r="F222" s="8"/>
    </row>
    <row r="223" spans="2:6" x14ac:dyDescent="0.25">
      <c r="B223" s="1"/>
      <c r="C223" s="16"/>
      <c r="D223" s="8"/>
      <c r="E223" s="8"/>
      <c r="F223" s="8"/>
    </row>
    <row r="224" spans="2:6" x14ac:dyDescent="0.25">
      <c r="B224" s="1"/>
      <c r="C224" s="16"/>
      <c r="D224" s="8"/>
      <c r="E224" s="8"/>
      <c r="F224" s="8"/>
    </row>
    <row r="225" spans="2:6" x14ac:dyDescent="0.25">
      <c r="B225" s="1"/>
      <c r="C225" s="16"/>
      <c r="D225" s="8"/>
      <c r="E225" s="8"/>
      <c r="F225" s="8"/>
    </row>
    <row r="226" spans="2:6" x14ac:dyDescent="0.25">
      <c r="B226" s="1"/>
      <c r="C226" s="16"/>
      <c r="D226" s="8"/>
      <c r="E226" s="8"/>
      <c r="F226" s="8"/>
    </row>
    <row r="227" spans="2:6" x14ac:dyDescent="0.25">
      <c r="B227" s="1"/>
      <c r="C227" s="16"/>
      <c r="D227" s="8"/>
      <c r="E227" s="8"/>
      <c r="F227" s="8"/>
    </row>
    <row r="228" spans="2:6" x14ac:dyDescent="0.25">
      <c r="B228" s="1"/>
      <c r="C228" s="16"/>
      <c r="D228" s="8"/>
      <c r="E228" s="8"/>
      <c r="F228" s="8"/>
    </row>
    <row r="229" spans="2:6" x14ac:dyDescent="0.25">
      <c r="B229" s="1"/>
      <c r="C229" s="16"/>
      <c r="D229" s="8"/>
      <c r="E229" s="8"/>
      <c r="F229" s="8"/>
    </row>
    <row r="230" spans="2:6" x14ac:dyDescent="0.25">
      <c r="B230" s="1"/>
      <c r="C230" s="16"/>
      <c r="D230" s="8"/>
      <c r="E230" s="8"/>
      <c r="F230" s="8"/>
    </row>
    <row r="231" spans="2:6" x14ac:dyDescent="0.25">
      <c r="B231" s="1"/>
      <c r="C231" s="16"/>
      <c r="D231" s="8"/>
      <c r="E231" s="8"/>
      <c r="F231" s="8"/>
    </row>
    <row r="232" spans="2:6" x14ac:dyDescent="0.25">
      <c r="B232" s="1"/>
      <c r="C232" s="16"/>
      <c r="D232" s="8"/>
      <c r="E232" s="8"/>
      <c r="F232" s="8"/>
    </row>
    <row r="233" spans="2:6" x14ac:dyDescent="0.25">
      <c r="B233" s="1"/>
      <c r="C233" s="16"/>
      <c r="D233" s="8"/>
      <c r="E233" s="8"/>
      <c r="F233" s="8"/>
    </row>
    <row r="234" spans="2:6" x14ac:dyDescent="0.25">
      <c r="B234" s="1"/>
      <c r="C234" s="16"/>
      <c r="D234" s="8"/>
      <c r="E234" s="8"/>
      <c r="F234" s="8"/>
    </row>
    <row r="235" spans="2:6" x14ac:dyDescent="0.25">
      <c r="B235" s="1"/>
      <c r="C235" s="16"/>
      <c r="D235" s="8"/>
      <c r="E235" s="8"/>
      <c r="F235" s="8"/>
    </row>
    <row r="236" spans="2:6" x14ac:dyDescent="0.25">
      <c r="B236" s="1"/>
      <c r="C236" s="16"/>
      <c r="D236" s="8"/>
      <c r="E236" s="8"/>
      <c r="F236" s="8"/>
    </row>
    <row r="237" spans="2:6" x14ac:dyDescent="0.25">
      <c r="B237" s="1"/>
      <c r="C237" s="16"/>
      <c r="D237" s="8"/>
      <c r="E237" s="8"/>
      <c r="F237" s="8"/>
    </row>
    <row r="238" spans="2:6" x14ac:dyDescent="0.25">
      <c r="B238" s="1"/>
      <c r="C238" s="16"/>
      <c r="D238" s="8"/>
      <c r="E238" s="8"/>
      <c r="F238" s="8"/>
    </row>
    <row r="239" spans="2:6" x14ac:dyDescent="0.25">
      <c r="B239" s="1"/>
      <c r="C239" s="16"/>
      <c r="D239" s="8"/>
      <c r="E239" s="8"/>
      <c r="F239" s="8"/>
    </row>
    <row r="240" spans="2:6" x14ac:dyDescent="0.25">
      <c r="B240" s="1"/>
      <c r="C240" s="16"/>
      <c r="D240" s="8"/>
      <c r="E240" s="8"/>
      <c r="F240" s="8"/>
    </row>
    <row r="241" spans="2:6" x14ac:dyDescent="0.25">
      <c r="B241" s="1"/>
      <c r="C241" s="16"/>
      <c r="D241" s="8"/>
      <c r="E241" s="8"/>
      <c r="F241" s="8"/>
    </row>
    <row r="242" spans="2:6" x14ac:dyDescent="0.25">
      <c r="B242" s="1"/>
      <c r="C242" s="16"/>
      <c r="D242" s="8"/>
      <c r="E242" s="8"/>
      <c r="F242" s="8"/>
    </row>
    <row r="243" spans="2:6" x14ac:dyDescent="0.25">
      <c r="B243" s="1"/>
      <c r="C243" s="16"/>
      <c r="D243" s="8"/>
      <c r="E243" s="8"/>
      <c r="F243" s="8"/>
    </row>
    <row r="244" spans="2:6" x14ac:dyDescent="0.25">
      <c r="B244" s="1"/>
      <c r="C244" s="16"/>
      <c r="D244" s="8"/>
      <c r="E244" s="8"/>
      <c r="F244" s="8"/>
    </row>
    <row r="245" spans="2:6" x14ac:dyDescent="0.25">
      <c r="B245" s="1"/>
      <c r="C245" s="16"/>
      <c r="D245" s="8"/>
      <c r="E245" s="8"/>
      <c r="F245" s="8"/>
    </row>
    <row r="246" spans="2:6" x14ac:dyDescent="0.25">
      <c r="B246" s="1"/>
      <c r="C246" s="16"/>
      <c r="D246" s="8"/>
      <c r="E246" s="8"/>
      <c r="F246" s="8"/>
    </row>
    <row r="247" spans="2:6" x14ac:dyDescent="0.25">
      <c r="B247" s="1"/>
      <c r="C247" s="16"/>
      <c r="D247" s="8"/>
      <c r="E247" s="8"/>
      <c r="F247" s="8"/>
    </row>
    <row r="248" spans="2:6" x14ac:dyDescent="0.25">
      <c r="B248" s="1"/>
      <c r="C248" s="16"/>
      <c r="D248" s="8"/>
      <c r="E248" s="8"/>
      <c r="F248" s="8"/>
    </row>
    <row r="249" spans="2:6" x14ac:dyDescent="0.25">
      <c r="B249" s="1"/>
      <c r="C249" s="16"/>
      <c r="D249" s="8"/>
      <c r="E249" s="8"/>
      <c r="F249" s="8"/>
    </row>
    <row r="250" spans="2:6" x14ac:dyDescent="0.25">
      <c r="B250" s="1"/>
      <c r="C250" s="16"/>
      <c r="D250" s="8"/>
      <c r="E250" s="8"/>
      <c r="F250" s="8"/>
    </row>
    <row r="251" spans="2:6" x14ac:dyDescent="0.25">
      <c r="B251" s="1"/>
      <c r="C251" s="16"/>
      <c r="D251" s="8"/>
      <c r="E251" s="8"/>
      <c r="F251" s="8"/>
    </row>
    <row r="252" spans="2:6" x14ac:dyDescent="0.25">
      <c r="B252" s="1"/>
      <c r="C252" s="16"/>
      <c r="D252" s="8"/>
      <c r="E252" s="8"/>
      <c r="F252" s="8"/>
    </row>
    <row r="253" spans="2:6" x14ac:dyDescent="0.25">
      <c r="B253" s="1"/>
      <c r="C253" s="16"/>
      <c r="D253" s="8"/>
      <c r="E253" s="8"/>
      <c r="F253" s="8"/>
    </row>
    <row r="254" spans="2:6" x14ac:dyDescent="0.25">
      <c r="B254" s="1"/>
      <c r="C254" s="16"/>
      <c r="D254" s="8"/>
      <c r="E254" s="8"/>
      <c r="F254" s="8"/>
    </row>
    <row r="255" spans="2:6" x14ac:dyDescent="0.25">
      <c r="B255" s="1"/>
      <c r="C255" s="16"/>
      <c r="D255" s="8"/>
      <c r="E255" s="8"/>
      <c r="F255" s="8"/>
    </row>
    <row r="256" spans="2:6" x14ac:dyDescent="0.25">
      <c r="B256" s="1"/>
      <c r="C256" s="16"/>
      <c r="D256" s="8"/>
      <c r="E256" s="8"/>
      <c r="F256" s="8"/>
    </row>
    <row r="257" spans="2:6" x14ac:dyDescent="0.25">
      <c r="B257" s="1"/>
      <c r="C257" s="16"/>
      <c r="D257" s="8"/>
      <c r="E257" s="8"/>
      <c r="F257" s="8"/>
    </row>
    <row r="258" spans="2:6" x14ac:dyDescent="0.25">
      <c r="B258" s="1"/>
      <c r="C258" s="16"/>
      <c r="D258" s="8"/>
      <c r="E258" s="8"/>
      <c r="F258" s="8"/>
    </row>
    <row r="259" spans="2:6" x14ac:dyDescent="0.25">
      <c r="B259" s="1"/>
      <c r="C259" s="16"/>
      <c r="D259" s="8"/>
      <c r="E259" s="8"/>
      <c r="F259" s="8"/>
    </row>
    <row r="260" spans="2:6" x14ac:dyDescent="0.25">
      <c r="B260" s="1"/>
      <c r="C260" s="16"/>
      <c r="D260" s="8"/>
      <c r="E260" s="8"/>
      <c r="F260" s="8"/>
    </row>
    <row r="261" spans="2:6" x14ac:dyDescent="0.25">
      <c r="B261" s="1"/>
      <c r="C261" s="16"/>
      <c r="D261" s="8"/>
      <c r="E261" s="8"/>
      <c r="F261" s="8"/>
    </row>
    <row r="262" spans="2:6" x14ac:dyDescent="0.25">
      <c r="B262" s="1"/>
      <c r="C262" s="16"/>
      <c r="D262" s="8"/>
      <c r="E262" s="8"/>
      <c r="F262" s="8"/>
    </row>
    <row r="263" spans="2:6" x14ac:dyDescent="0.25">
      <c r="B263" s="1"/>
      <c r="C263" s="16"/>
      <c r="D263" s="8"/>
      <c r="E263" s="8"/>
      <c r="F263" s="8"/>
    </row>
    <row r="264" spans="2:6" x14ac:dyDescent="0.25">
      <c r="B264" s="1"/>
      <c r="C264" s="16"/>
      <c r="D264" s="8"/>
      <c r="E264" s="8"/>
      <c r="F264" s="8"/>
    </row>
    <row r="265" spans="2:6" x14ac:dyDescent="0.25">
      <c r="B265" s="1"/>
      <c r="C265" s="16"/>
      <c r="D265" s="8"/>
      <c r="E265" s="8"/>
      <c r="F265" s="8"/>
    </row>
    <row r="266" spans="2:6" x14ac:dyDescent="0.25">
      <c r="B266" s="1"/>
      <c r="C266" s="16"/>
      <c r="D266" s="8"/>
      <c r="E266" s="8"/>
      <c r="F266" s="8"/>
    </row>
    <row r="267" spans="2:6" x14ac:dyDescent="0.25">
      <c r="B267" s="1"/>
      <c r="C267" s="16"/>
      <c r="D267" s="8"/>
      <c r="E267" s="8"/>
      <c r="F267" s="8"/>
    </row>
    <row r="268" spans="2:6" x14ac:dyDescent="0.25">
      <c r="B268" s="1"/>
      <c r="C268" s="16"/>
      <c r="D268" s="8"/>
      <c r="E268" s="8"/>
      <c r="F268" s="8"/>
    </row>
    <row r="269" spans="2:6" x14ac:dyDescent="0.25">
      <c r="B269" s="1"/>
      <c r="C269" s="16"/>
      <c r="D269" s="8"/>
      <c r="E269" s="8"/>
      <c r="F269" s="8"/>
    </row>
    <row r="270" spans="2:6" x14ac:dyDescent="0.25">
      <c r="B270" s="1"/>
      <c r="C270" s="16"/>
      <c r="D270" s="8"/>
      <c r="E270" s="8"/>
      <c r="F270" s="8"/>
    </row>
    <row r="271" spans="2:6" x14ac:dyDescent="0.25">
      <c r="B271" s="1"/>
      <c r="C271" s="16"/>
      <c r="D271" s="8"/>
      <c r="E271" s="8"/>
      <c r="F271" s="8"/>
    </row>
    <row r="272" spans="2:6" x14ac:dyDescent="0.25">
      <c r="B272" s="1"/>
      <c r="C272" s="16"/>
      <c r="D272" s="8"/>
      <c r="E272" s="8"/>
      <c r="F272" s="8"/>
    </row>
    <row r="273" spans="2:6" x14ac:dyDescent="0.25">
      <c r="B273" s="1"/>
      <c r="C273" s="16"/>
      <c r="D273" s="8"/>
      <c r="E273" s="8"/>
      <c r="F273" s="8"/>
    </row>
    <row r="274" spans="2:6" x14ac:dyDescent="0.25">
      <c r="B274" s="1"/>
      <c r="C274" s="16"/>
      <c r="D274" s="8"/>
      <c r="E274" s="8"/>
      <c r="F274" s="8"/>
    </row>
    <row r="275" spans="2:6" x14ac:dyDescent="0.25">
      <c r="B275" s="1"/>
      <c r="C275" s="16"/>
      <c r="D275" s="8"/>
      <c r="E275" s="8"/>
      <c r="F275" s="8"/>
    </row>
    <row r="276" spans="2:6" x14ac:dyDescent="0.25">
      <c r="B276" s="1"/>
      <c r="C276" s="16"/>
      <c r="D276" s="8"/>
      <c r="E276" s="8"/>
      <c r="F276" s="8"/>
    </row>
    <row r="277" spans="2:6" x14ac:dyDescent="0.25">
      <c r="B277" s="1"/>
      <c r="C277" s="16"/>
      <c r="D277" s="8"/>
      <c r="E277" s="8"/>
      <c r="F277" s="8"/>
    </row>
    <row r="278" spans="2:6" x14ac:dyDescent="0.25">
      <c r="B278" s="1"/>
      <c r="C278" s="16"/>
      <c r="D278" s="8"/>
      <c r="E278" s="8"/>
      <c r="F278" s="8"/>
    </row>
    <row r="279" spans="2:6" x14ac:dyDescent="0.25">
      <c r="B279" s="1"/>
      <c r="C279" s="16"/>
      <c r="D279" s="8"/>
      <c r="E279" s="8"/>
      <c r="F279" s="8"/>
    </row>
    <row r="280" spans="2:6" x14ac:dyDescent="0.25">
      <c r="B280" s="1"/>
      <c r="C280" s="16"/>
      <c r="D280" s="8"/>
      <c r="E280" s="8"/>
      <c r="F280" s="8"/>
    </row>
    <row r="281" spans="2:6" x14ac:dyDescent="0.25">
      <c r="B281" s="1"/>
      <c r="C281" s="16"/>
      <c r="D281" s="8"/>
      <c r="E281" s="8"/>
      <c r="F281" s="8"/>
    </row>
    <row r="282" spans="2:6" x14ac:dyDescent="0.25">
      <c r="B282" s="1"/>
      <c r="C282" s="16"/>
      <c r="D282" s="8"/>
      <c r="E282" s="8"/>
      <c r="F282" s="8"/>
    </row>
    <row r="283" spans="2:6" x14ac:dyDescent="0.25">
      <c r="B283" s="1"/>
      <c r="C283" s="16"/>
      <c r="D283" s="8"/>
      <c r="E283" s="8"/>
      <c r="F283" s="8"/>
    </row>
    <row r="284" spans="2:6" x14ac:dyDescent="0.25">
      <c r="B284" s="1"/>
      <c r="C284" s="16"/>
      <c r="D284" s="8"/>
      <c r="E284" s="8"/>
      <c r="F284" s="8"/>
    </row>
    <row r="285" spans="2:6" x14ac:dyDescent="0.25">
      <c r="B285" s="1"/>
      <c r="C285" s="16"/>
      <c r="D285" s="8"/>
      <c r="E285" s="8"/>
      <c r="F285" s="8"/>
    </row>
    <row r="286" spans="2:6" x14ac:dyDescent="0.25">
      <c r="B286" s="1"/>
      <c r="C286" s="16"/>
      <c r="D286" s="8"/>
      <c r="E286" s="8"/>
      <c r="F286" s="8"/>
    </row>
    <row r="287" spans="2:6" x14ac:dyDescent="0.25">
      <c r="B287" s="1"/>
      <c r="C287" s="16"/>
      <c r="D287" s="8"/>
      <c r="E287" s="8"/>
      <c r="F287" s="8"/>
    </row>
    <row r="288" spans="2:6" x14ac:dyDescent="0.25">
      <c r="B288" s="1"/>
      <c r="C288" s="16"/>
      <c r="D288" s="8"/>
      <c r="E288" s="8"/>
      <c r="F288" s="8"/>
    </row>
    <row r="289" spans="2:6" x14ac:dyDescent="0.25">
      <c r="B289" s="1"/>
      <c r="C289" s="16"/>
      <c r="D289" s="8"/>
      <c r="E289" s="8"/>
      <c r="F289" s="8"/>
    </row>
    <row r="290" spans="2:6" x14ac:dyDescent="0.25">
      <c r="B290" s="1"/>
      <c r="C290" s="16"/>
      <c r="D290" s="8"/>
      <c r="E290" s="8"/>
      <c r="F290" s="8"/>
    </row>
    <row r="291" spans="2:6" x14ac:dyDescent="0.25">
      <c r="B291" s="1"/>
      <c r="C291" s="16"/>
      <c r="D291" s="8"/>
      <c r="E291" s="8"/>
      <c r="F291" s="8"/>
    </row>
    <row r="292" spans="2:6" x14ac:dyDescent="0.25">
      <c r="B292" s="1"/>
      <c r="C292" s="16"/>
      <c r="D292" s="8"/>
      <c r="E292" s="8"/>
      <c r="F292" s="8"/>
    </row>
    <row r="293" spans="2:6" x14ac:dyDescent="0.25">
      <c r="B293" s="1"/>
      <c r="C293" s="16"/>
      <c r="D293" s="8"/>
      <c r="E293" s="8"/>
      <c r="F293" s="8"/>
    </row>
    <row r="294" spans="2:6" x14ac:dyDescent="0.25">
      <c r="B294" s="1"/>
      <c r="C294" s="16"/>
      <c r="D294" s="8"/>
      <c r="E294" s="8"/>
      <c r="F294" s="8"/>
    </row>
    <row r="295" spans="2:6" x14ac:dyDescent="0.25">
      <c r="B295" s="1"/>
      <c r="C295" s="16"/>
      <c r="D295" s="8"/>
      <c r="E295" s="8"/>
      <c r="F295" s="8"/>
    </row>
    <row r="296" spans="2:6" x14ac:dyDescent="0.25">
      <c r="B296" s="1"/>
      <c r="C296" s="16"/>
      <c r="D296" s="8"/>
      <c r="E296" s="8"/>
      <c r="F296" s="8"/>
    </row>
    <row r="297" spans="2:6" x14ac:dyDescent="0.25">
      <c r="B297" s="1"/>
      <c r="C297" s="16"/>
      <c r="D297" s="8"/>
      <c r="E297" s="8"/>
      <c r="F297" s="8"/>
    </row>
    <row r="298" spans="2:6" x14ac:dyDescent="0.25">
      <c r="B298" s="1"/>
      <c r="C298" s="16"/>
      <c r="D298" s="8"/>
      <c r="E298" s="8"/>
      <c r="F298" s="8"/>
    </row>
    <row r="299" spans="2:6" x14ac:dyDescent="0.25">
      <c r="B299" s="1"/>
      <c r="C299" s="16"/>
      <c r="D299" s="8"/>
      <c r="E299" s="8"/>
      <c r="F299" s="8"/>
    </row>
    <row r="300" spans="2:6" x14ac:dyDescent="0.25">
      <c r="B300" s="1"/>
      <c r="C300" s="16"/>
      <c r="D300" s="8"/>
      <c r="E300" s="8"/>
      <c r="F300" s="8"/>
    </row>
    <row r="301" spans="2:6" x14ac:dyDescent="0.25">
      <c r="B301" s="1"/>
      <c r="C301" s="16"/>
      <c r="D301" s="8"/>
      <c r="E301" s="8"/>
      <c r="F301" s="8"/>
    </row>
    <row r="302" spans="2:6" x14ac:dyDescent="0.25">
      <c r="B302" s="1"/>
      <c r="C302" s="16"/>
      <c r="D302" s="8"/>
      <c r="E302" s="8"/>
      <c r="F302" s="8"/>
    </row>
    <row r="303" spans="2:6" x14ac:dyDescent="0.25">
      <c r="B303" s="1"/>
      <c r="C303" s="16"/>
      <c r="D303" s="8"/>
      <c r="E303" s="8"/>
      <c r="F303" s="8"/>
    </row>
    <row r="304" spans="2:6" x14ac:dyDescent="0.25">
      <c r="B304" s="1"/>
      <c r="C304" s="16"/>
      <c r="D304" s="8"/>
      <c r="E304" s="8"/>
      <c r="F304" s="8"/>
    </row>
    <row r="305" spans="2:6" x14ac:dyDescent="0.25">
      <c r="B305" s="1"/>
      <c r="C305" s="16"/>
      <c r="D305" s="8"/>
      <c r="E305" s="8"/>
      <c r="F305" s="8"/>
    </row>
    <row r="306" spans="2:6" x14ac:dyDescent="0.25">
      <c r="B306" s="1"/>
      <c r="C306" s="16"/>
      <c r="D306" s="8"/>
      <c r="E306" s="8"/>
      <c r="F306" s="8"/>
    </row>
    <row r="307" spans="2:6" x14ac:dyDescent="0.25">
      <c r="B307" s="1"/>
      <c r="C307" s="16"/>
      <c r="D307" s="8"/>
      <c r="E307" s="8"/>
      <c r="F307" s="8"/>
    </row>
    <row r="308" spans="2:6" x14ac:dyDescent="0.25">
      <c r="B308" s="1"/>
      <c r="C308" s="16"/>
      <c r="D308" s="8"/>
      <c r="E308" s="8"/>
      <c r="F30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2020-09-01T22:41:18Z</cp:lastPrinted>
  <dcterms:created xsi:type="dcterms:W3CDTF">2020-08-12T22:51:15Z</dcterms:created>
  <dcterms:modified xsi:type="dcterms:W3CDTF">2020-09-02T16:35:33Z</dcterms:modified>
</cp:coreProperties>
</file>