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santiago\IU Data Science\Semestres\Tercer semestre\Project Business Intelligence\"/>
    </mc:Choice>
  </mc:AlternateContent>
  <xr:revisionPtr revIDLastSave="0" documentId="13_ncr:1_{80745EDA-5DEB-471D-9F77-C4B4F93617CB}" xr6:coauthVersionLast="47" xr6:coauthVersionMax="47" xr10:uidLastSave="{00000000-0000-0000-0000-000000000000}"/>
  <bookViews>
    <workbookView xWindow="-108" yWindow="-108" windowWidth="23256" windowHeight="12456" tabRatio="826" activeTab="7" xr2:uid="{A6FABC54-0015-4255-A6F9-BC850A8E550B}"/>
  </bookViews>
  <sheets>
    <sheet name="Table 1" sheetId="1" r:id="rId1"/>
    <sheet name="Table 2" sheetId="4" r:id="rId2"/>
    <sheet name="Table 3" sheetId="5" r:id="rId3"/>
    <sheet name="Table 4" sheetId="6" r:id="rId4"/>
    <sheet name="Table 5" sheetId="7" r:id="rId5"/>
    <sheet name="Table 6" sheetId="8" r:id="rId6"/>
    <sheet name="Tables 7" sheetId="10" r:id="rId7"/>
    <sheet name="Total scores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1" l="1"/>
  <c r="L10" i="11"/>
  <c r="L9" i="11"/>
  <c r="E41" i="10"/>
  <c r="F39" i="10" s="1"/>
  <c r="E40" i="10"/>
  <c r="E39" i="10"/>
  <c r="E38" i="10"/>
  <c r="E32" i="10"/>
  <c r="E31" i="10"/>
  <c r="E30" i="10"/>
  <c r="E24" i="10"/>
  <c r="E23" i="10"/>
  <c r="E22" i="10"/>
  <c r="E25" i="10" s="1"/>
  <c r="E16" i="10"/>
  <c r="E15" i="10"/>
  <c r="E14" i="10"/>
  <c r="E17" i="10" s="1"/>
  <c r="E7" i="10"/>
  <c r="E8" i="10"/>
  <c r="E6" i="10"/>
  <c r="I46" i="8"/>
  <c r="H46" i="8"/>
  <c r="G46" i="8"/>
  <c r="I45" i="8"/>
  <c r="H45" i="8"/>
  <c r="G45" i="8"/>
  <c r="I44" i="8"/>
  <c r="H44" i="8"/>
  <c r="G44" i="8"/>
  <c r="I39" i="8"/>
  <c r="H39" i="8"/>
  <c r="G39" i="8"/>
  <c r="I38" i="8"/>
  <c r="H38" i="8"/>
  <c r="G38" i="8"/>
  <c r="I37" i="8"/>
  <c r="H37" i="8"/>
  <c r="G37" i="8"/>
  <c r="I32" i="8"/>
  <c r="H32" i="8"/>
  <c r="G32" i="8"/>
  <c r="I31" i="8"/>
  <c r="H31" i="8"/>
  <c r="G31" i="8"/>
  <c r="I30" i="8"/>
  <c r="H30" i="8"/>
  <c r="G30" i="8"/>
  <c r="I25" i="8"/>
  <c r="H25" i="8"/>
  <c r="G25" i="8"/>
  <c r="I24" i="8"/>
  <c r="H24" i="8"/>
  <c r="G24" i="8"/>
  <c r="I23" i="8"/>
  <c r="H23" i="8"/>
  <c r="G23" i="8"/>
  <c r="I18" i="8"/>
  <c r="H18" i="8"/>
  <c r="G18" i="8"/>
  <c r="I17" i="8"/>
  <c r="H17" i="8"/>
  <c r="G17" i="8"/>
  <c r="I16" i="8"/>
  <c r="H16" i="8"/>
  <c r="G16" i="8"/>
  <c r="G5" i="7"/>
  <c r="G9" i="7" s="1"/>
  <c r="H4" i="7" s="1"/>
  <c r="G6" i="7"/>
  <c r="H6" i="7" s="1"/>
  <c r="G7" i="7"/>
  <c r="H7" i="7" s="1"/>
  <c r="G8" i="7"/>
  <c r="H8" i="7" s="1"/>
  <c r="G4" i="7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L13" i="6"/>
  <c r="K13" i="6"/>
  <c r="J13" i="6"/>
  <c r="I13" i="6"/>
  <c r="H9" i="6"/>
  <c r="H5" i="6"/>
  <c r="H6" i="6"/>
  <c r="H7" i="6"/>
  <c r="H8" i="6"/>
  <c r="H4" i="6"/>
  <c r="G9" i="6"/>
  <c r="G8" i="6"/>
  <c r="G7" i="6"/>
  <c r="G6" i="6"/>
  <c r="G5" i="6"/>
  <c r="G4" i="6"/>
  <c r="G5" i="5"/>
  <c r="G6" i="5"/>
  <c r="G7" i="5"/>
  <c r="G8" i="5"/>
  <c r="G4" i="5"/>
  <c r="L8" i="4"/>
  <c r="K8" i="4"/>
  <c r="J8" i="4"/>
  <c r="I8" i="4"/>
  <c r="I7" i="4"/>
  <c r="M7" i="4"/>
  <c r="K7" i="4"/>
  <c r="J7" i="4"/>
  <c r="M6" i="4"/>
  <c r="L6" i="4"/>
  <c r="J6" i="4"/>
  <c r="I6" i="4"/>
  <c r="K5" i="4"/>
  <c r="L5" i="4"/>
  <c r="M5" i="4"/>
  <c r="K4" i="4"/>
  <c r="L4" i="4"/>
  <c r="I5" i="4"/>
  <c r="J4" i="4"/>
  <c r="M4" i="4"/>
  <c r="F38" i="10" l="1"/>
  <c r="F40" i="10"/>
  <c r="F41" i="10"/>
  <c r="E33" i="10"/>
  <c r="F31" i="10" s="1"/>
  <c r="F14" i="10"/>
  <c r="F15" i="10"/>
  <c r="F16" i="10"/>
  <c r="E9" i="10"/>
  <c r="F8" i="10" s="1"/>
  <c r="H5" i="7"/>
  <c r="H9" i="7" s="1"/>
  <c r="F30" i="10" l="1"/>
  <c r="F33" i="10" s="1"/>
  <c r="F32" i="10"/>
  <c r="F17" i="10"/>
  <c r="F23" i="10"/>
  <c r="F22" i="10"/>
  <c r="F25" i="10" s="1"/>
  <c r="F24" i="10"/>
  <c r="F6" i="10"/>
  <c r="F7" i="10"/>
  <c r="F9" i="10" l="1"/>
</calcChain>
</file>

<file path=xl/sharedStrings.xml><?xml version="1.0" encoding="utf-8"?>
<sst xmlns="http://schemas.openxmlformats.org/spreadsheetml/2006/main" count="233" uniqueCount="45">
  <si>
    <t>Row total</t>
  </si>
  <si>
    <t>Weight</t>
  </si>
  <si>
    <t>Sum:</t>
  </si>
  <si>
    <t>Score</t>
  </si>
  <si>
    <t>Total scores</t>
  </si>
  <si>
    <t>Total score</t>
  </si>
  <si>
    <t>Rank</t>
  </si>
  <si>
    <t>3rd</t>
  </si>
  <si>
    <t>2nd</t>
  </si>
  <si>
    <t>1st</t>
  </si>
  <si>
    <t>Can non-technical users build their own reports? = C1</t>
  </si>
  <si>
    <t>Will the tool fit into our current and future IT setup? = C2</t>
  </si>
  <si>
    <t>Does the platform keep our data safe and trustworthy? = C3</t>
  </si>
  <si>
    <t>Does it help users find insights automatically with AI? = C4</t>
  </si>
  <si>
    <t>Is the total cost clear and sustainable? = C5</t>
  </si>
  <si>
    <t>C1</t>
  </si>
  <si>
    <t>C2</t>
  </si>
  <si>
    <t>C3</t>
  </si>
  <si>
    <t>C4</t>
  </si>
  <si>
    <t>C5</t>
  </si>
  <si>
    <t>Pairwise comparison matrix</t>
  </si>
  <si>
    <t xml:space="preserve"> Squaring the matrix</t>
  </si>
  <si>
    <t>Row Total</t>
  </si>
  <si>
    <t>Add row totals</t>
  </si>
  <si>
    <t xml:space="preserve">Can non-technical users build their own reports? </t>
  </si>
  <si>
    <t xml:space="preserve">Will the tool fit into our current and future IT setup? </t>
  </si>
  <si>
    <t xml:space="preserve">Does the platform keep our data safe and trustworthy? </t>
  </si>
  <si>
    <t xml:space="preserve">Does it help users find insights automatically with AI? </t>
  </si>
  <si>
    <t xml:space="preserve">Is the total cost clear and sustainable? </t>
  </si>
  <si>
    <t>Calculate the priority vector (weights) and square the matrix again</t>
  </si>
  <si>
    <t>Calculate the priority vector again</t>
  </si>
  <si>
    <t>PBI</t>
  </si>
  <si>
    <t>TAB</t>
  </si>
  <si>
    <t>LOO</t>
  </si>
  <si>
    <t>Calculate priority vectors for the alternatives on each criterion</t>
  </si>
  <si>
    <t>W-C1</t>
  </si>
  <si>
    <t>S-C1</t>
  </si>
  <si>
    <t>W-C2</t>
  </si>
  <si>
    <t>S-C2</t>
  </si>
  <si>
    <t>W-C3</t>
  </si>
  <si>
    <t>S-C3</t>
  </si>
  <si>
    <t>W-C4</t>
  </si>
  <si>
    <t>S-C4</t>
  </si>
  <si>
    <t>W-C5</t>
  </si>
  <si>
    <t>S-C5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</si>
</sst>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/>
    <xf numFmtId="1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6" fillId="0" borderId="0" xfId="0" applyFont="1"/>
    <xf numFmtId="0" fontId="7" fillId="0" borderId="0" xfId="0" applyFont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/>
    <xf numFmtId="0" fontId="0" fillId="4" borderId="1" xfId="0" applyFill="1" applyBorder="1" applyAlignment="1">
      <alignment vertical="center" wrapText="1"/>
    </xf>
    <xf numFmtId="0" fontId="0" fillId="0" borderId="0" xfId="0" applyAlignment="1">
      <alignment horizontal="right"/>
    </xf>
    <xf numFmtId="0" fontId="10" fillId="0" borderId="0" xfId="0" applyFont="1"/>
    <xf numFmtId="0" fontId="7" fillId="0" borderId="1" xfId="0" applyFont="1" applyBorder="1"/>
    <xf numFmtId="0" fontId="0" fillId="0" borderId="6" xfId="0" applyBorder="1"/>
    <xf numFmtId="2" fontId="0" fillId="0" borderId="0" xfId="0" applyNumberFormat="1" applyAlignment="1">
      <alignment horizontal="center" vertical="center"/>
    </xf>
    <xf numFmtId="0" fontId="7" fillId="6" borderId="1" xfId="0" applyFont="1" applyFill="1" applyBorder="1"/>
    <xf numFmtId="2" fontId="0" fillId="6" borderId="1" xfId="0" applyNumberForma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/>
    </xf>
    <xf numFmtId="0" fontId="1" fillId="2" borderId="7" xfId="0" applyFont="1" applyFill="1" applyBorder="1"/>
    <xf numFmtId="0" fontId="1" fillId="2" borderId="0" xfId="0" applyFont="1" applyFill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 wrapText="1"/>
      <protection locked="0"/>
    </xf>
    <xf numFmtId="0" fontId="11" fillId="0" borderId="0" xfId="0" applyFont="1" applyAlignment="1">
      <alignment horizontal="center"/>
    </xf>
    <xf numFmtId="0" fontId="1" fillId="7" borderId="0" xfId="0" applyFont="1" applyFill="1" applyBorder="1"/>
    <xf numFmtId="0" fontId="0" fillId="7" borderId="0" xfId="0" applyFill="1" applyBorder="1" applyAlignment="1">
      <alignment wrapText="1"/>
    </xf>
    <xf numFmtId="2" fontId="0" fillId="0" borderId="1" xfId="0" applyNumberFormat="1" applyBorder="1" applyAlignment="1">
      <alignment horizontal="center"/>
    </xf>
    <xf numFmtId="1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0" fontId="12" fillId="0" borderId="0" xfId="0" applyFont="1"/>
    <xf numFmtId="2" fontId="6" fillId="0" borderId="1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right"/>
    </xf>
    <xf numFmtId="49" fontId="0" fillId="0" borderId="1" xfId="0" applyNumberFormat="1" applyBorder="1" applyAlignment="1">
      <alignment horizontal="left"/>
    </xf>
    <xf numFmtId="0" fontId="0" fillId="8" borderId="1" xfId="0" applyFill="1" applyBorder="1" applyAlignment="1">
      <alignment vertical="center" wrapText="1"/>
    </xf>
    <xf numFmtId="0" fontId="0" fillId="8" borderId="2" xfId="0" applyFill="1" applyBorder="1" applyAlignment="1">
      <alignment vertical="center" wrapText="1"/>
    </xf>
    <xf numFmtId="0" fontId="6" fillId="0" borderId="1" xfId="0" applyFont="1" applyBorder="1"/>
    <xf numFmtId="49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164" fontId="2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3" fillId="0" borderId="0" xfId="0" applyFont="1" applyBorder="1"/>
    <xf numFmtId="0" fontId="0" fillId="0" borderId="1" xfId="0" applyBorder="1" applyAlignment="1">
      <alignment horizontal="left" vertical="center"/>
    </xf>
    <xf numFmtId="12" fontId="0" fillId="0" borderId="0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0" xfId="0" applyFill="1" applyBorder="1"/>
    <xf numFmtId="0" fontId="8" fillId="7" borderId="0" xfId="0" applyFont="1" applyFill="1" applyBorder="1" applyAlignment="1">
      <alignment horizontal="center" vertical="center"/>
    </xf>
    <xf numFmtId="0" fontId="7" fillId="7" borderId="0" xfId="0" applyFont="1" applyFill="1" applyBorder="1"/>
    <xf numFmtId="2" fontId="0" fillId="7" borderId="0" xfId="0" applyNumberFormat="1" applyFill="1" applyBorder="1" applyAlignment="1">
      <alignment horizontal="center" vertical="center" wrapText="1"/>
    </xf>
    <xf numFmtId="2" fontId="2" fillId="7" borderId="0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 applyAlignment="1">
      <alignment horizontal="center"/>
    </xf>
    <xf numFmtId="0" fontId="4" fillId="0" borderId="0" xfId="1" applyBorder="1"/>
    <xf numFmtId="2" fontId="0" fillId="9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8</xdr:col>
      <xdr:colOff>15240</xdr:colOff>
      <xdr:row>17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FF65A0-180D-2F76-D2F9-F4DB1FED38C4}"/>
            </a:ext>
          </a:extLst>
        </xdr:cNvPr>
        <xdr:cNvSpPr txBox="1"/>
      </xdr:nvSpPr>
      <xdr:spPr>
        <a:xfrm>
          <a:off x="6027420" y="1668780"/>
          <a:ext cx="5402580" cy="1844040"/>
        </a:xfrm>
        <a:prstGeom prst="rect">
          <a:avLst/>
        </a:prstGeom>
        <a:solidFill>
          <a:schemeClr val="accent2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How much more important is the criterion in the row than the criterion in the column?</a:t>
          </a:r>
        </a:p>
        <a:p>
          <a:r>
            <a:rPr lang="en-US" sz="1100" b="1"/>
            <a:t>1:</a:t>
          </a:r>
          <a:r>
            <a:rPr lang="en-US" sz="1100"/>
            <a:t> Equally important</a:t>
          </a:r>
        </a:p>
        <a:p>
          <a:r>
            <a:rPr lang="en-US" sz="1100" b="1"/>
            <a:t>2:</a:t>
          </a:r>
          <a:r>
            <a:rPr lang="en-US" sz="1100"/>
            <a:t> Equally to moderately more important</a:t>
          </a:r>
        </a:p>
        <a:p>
          <a:r>
            <a:rPr lang="en-US" sz="1100" b="1"/>
            <a:t>3:</a:t>
          </a:r>
          <a:r>
            <a:rPr lang="en-US" sz="1100"/>
            <a:t> Moderately more important</a:t>
          </a:r>
        </a:p>
        <a:p>
          <a:r>
            <a:rPr lang="en-US" sz="1100" b="1"/>
            <a:t>4:</a:t>
          </a:r>
          <a:r>
            <a:rPr lang="en-US" sz="1100"/>
            <a:t> Moderately to strongly more important</a:t>
          </a:r>
        </a:p>
        <a:p>
          <a:r>
            <a:rPr lang="en-US" sz="1100" b="1"/>
            <a:t>5</a:t>
          </a:r>
          <a:r>
            <a:rPr lang="en-US" sz="1100"/>
            <a:t>: Strongly more important</a:t>
          </a:r>
        </a:p>
        <a:p>
          <a:r>
            <a:rPr lang="en-US" sz="1100" b="1"/>
            <a:t>6:</a:t>
          </a:r>
          <a:r>
            <a:rPr lang="en-US" sz="1100"/>
            <a:t> Strongly to very strongly more important</a:t>
          </a:r>
        </a:p>
        <a:p>
          <a:r>
            <a:rPr lang="en-US" sz="1100" b="1"/>
            <a:t>7:</a:t>
          </a:r>
          <a:r>
            <a:rPr lang="en-US" sz="1100"/>
            <a:t> Very strongly more important</a:t>
          </a:r>
        </a:p>
        <a:p>
          <a:r>
            <a:rPr lang="en-US" sz="1100" b="1"/>
            <a:t>8:</a:t>
          </a:r>
          <a:r>
            <a:rPr lang="en-US" sz="1100"/>
            <a:t> Very strongly to extremely more important</a:t>
          </a:r>
        </a:p>
        <a:p>
          <a:r>
            <a:rPr lang="en-US" sz="1100" b="1"/>
            <a:t>9:</a:t>
          </a:r>
          <a:r>
            <a:rPr lang="en-US" sz="1100"/>
            <a:t> Extremely more important</a:t>
          </a:r>
        </a:p>
      </xdr:txBody>
    </xdr:sp>
    <xdr:clientData/>
  </xdr:twoCellAnchor>
  <xdr:twoCellAnchor>
    <xdr:from>
      <xdr:col>2</xdr:col>
      <xdr:colOff>289560</xdr:colOff>
      <xdr:row>3</xdr:row>
      <xdr:rowOff>15240</xdr:rowOff>
    </xdr:from>
    <xdr:to>
      <xdr:col>2</xdr:col>
      <xdr:colOff>563880</xdr:colOff>
      <xdr:row>3</xdr:row>
      <xdr:rowOff>182880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79985CD-24BE-00F9-2723-B1FF1AD95C1A}"/>
            </a:ext>
          </a:extLst>
        </xdr:cNvPr>
        <xdr:cNvSpPr/>
      </xdr:nvSpPr>
      <xdr:spPr>
        <a:xfrm>
          <a:off x="2011680" y="693420"/>
          <a:ext cx="274320" cy="167640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129540</xdr:colOff>
      <xdr:row>3</xdr:row>
      <xdr:rowOff>99060</xdr:rowOff>
    </xdr:from>
    <xdr:to>
      <xdr:col>2</xdr:col>
      <xdr:colOff>289560</xdr:colOff>
      <xdr:row>9</xdr:row>
      <xdr:rowOff>160020</xdr:rowOff>
    </xdr:to>
    <xdr:cxnSp macro="">
      <xdr:nvCxnSpPr>
        <xdr:cNvPr id="5" name="Connector: Curved 4">
          <a:extLst>
            <a:ext uri="{FF2B5EF4-FFF2-40B4-BE49-F238E27FC236}">
              <a16:creationId xmlns:a16="http://schemas.microsoft.com/office/drawing/2014/main" id="{0B00BD4A-7396-651B-15D8-AEF83DDE5588}"/>
            </a:ext>
          </a:extLst>
        </xdr:cNvPr>
        <xdr:cNvCxnSpPr>
          <a:stCxn id="3" idx="2"/>
        </xdr:cNvCxnSpPr>
      </xdr:nvCxnSpPr>
      <xdr:spPr>
        <a:xfrm rot="10800000" flipV="1">
          <a:off x="1851660" y="777240"/>
          <a:ext cx="160020" cy="1249680"/>
        </a:xfrm>
        <a:prstGeom prst="curvedConnector2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807720</xdr:colOff>
      <xdr:row>8</xdr:row>
      <xdr:rowOff>121920</xdr:rowOff>
    </xdr:from>
    <xdr:to>
      <xdr:col>3</xdr:col>
      <xdr:colOff>426720</xdr:colOff>
      <xdr:row>15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A77453-A7BC-DC51-AD19-E349CF992AA8}"/>
            </a:ext>
          </a:extLst>
        </xdr:cNvPr>
        <xdr:cNvSpPr txBox="1"/>
      </xdr:nvSpPr>
      <xdr:spPr>
        <a:xfrm>
          <a:off x="807720" y="1790700"/>
          <a:ext cx="2202180" cy="1226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This means that category C1 is 2x equally to moderately more important than category C2</a:t>
          </a:r>
        </a:p>
      </xdr:txBody>
    </xdr:sp>
    <xdr:clientData/>
  </xdr:twoCellAnchor>
  <xdr:twoCellAnchor>
    <xdr:from>
      <xdr:col>3</xdr:col>
      <xdr:colOff>426720</xdr:colOff>
      <xdr:row>10</xdr:row>
      <xdr:rowOff>68580</xdr:rowOff>
    </xdr:from>
    <xdr:to>
      <xdr:col>6</xdr:col>
      <xdr:colOff>807720</xdr:colOff>
      <xdr:row>11</xdr:row>
      <xdr:rowOff>156210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C7DD0CE-A2A1-A32A-E491-B6037EEABBA4}"/>
            </a:ext>
          </a:extLst>
        </xdr:cNvPr>
        <xdr:cNvCxnSpPr>
          <a:stCxn id="6" idx="3"/>
        </xdr:cNvCxnSpPr>
      </xdr:nvCxnSpPr>
      <xdr:spPr>
        <a:xfrm flipV="1">
          <a:off x="3009900" y="2133600"/>
          <a:ext cx="2964180" cy="27051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8</xdr:row>
      <xdr:rowOff>114300</xdr:rowOff>
    </xdr:from>
    <xdr:to>
      <xdr:col>7</xdr:col>
      <xdr:colOff>419100</xdr:colOff>
      <xdr:row>10</xdr:row>
      <xdr:rowOff>106680</xdr:rowOff>
    </xdr:to>
    <xdr:sp macro="" textlink="">
      <xdr:nvSpPr>
        <xdr:cNvPr id="2" name="Arrow: Curved Up 1">
          <a:extLst>
            <a:ext uri="{FF2B5EF4-FFF2-40B4-BE49-F238E27FC236}">
              <a16:creationId xmlns:a16="http://schemas.microsoft.com/office/drawing/2014/main" id="{F9B36FCF-A5B9-89A8-DB71-7D81B13B0A84}"/>
            </a:ext>
          </a:extLst>
        </xdr:cNvPr>
        <xdr:cNvSpPr/>
      </xdr:nvSpPr>
      <xdr:spPr>
        <a:xfrm>
          <a:off x="4808220" y="1744980"/>
          <a:ext cx="1638300" cy="358140"/>
        </a:xfrm>
        <a:prstGeom prst="curvedUpArrow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5</xdr:col>
      <xdr:colOff>807720</xdr:colOff>
      <xdr:row>10</xdr:row>
      <xdr:rowOff>179070</xdr:rowOff>
    </xdr:from>
    <xdr:ext cx="1524000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883910-2095-79CC-5B37-76A70683FF2E}"/>
            </a:ext>
          </a:extLst>
        </xdr:cNvPr>
        <xdr:cNvSpPr txBox="1"/>
      </xdr:nvSpPr>
      <xdr:spPr>
        <a:xfrm>
          <a:off x="5113020" y="2175510"/>
          <a:ext cx="152400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US" sz="1100"/>
            <a:t>(Rows X Columns)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17</xdr:row>
      <xdr:rowOff>91440</xdr:rowOff>
    </xdr:from>
    <xdr:to>
      <xdr:col>7</xdr:col>
      <xdr:colOff>487680</xdr:colOff>
      <xdr:row>19</xdr:row>
      <xdr:rowOff>152400</xdr:rowOff>
    </xdr:to>
    <xdr:sp macro="" textlink="">
      <xdr:nvSpPr>
        <xdr:cNvPr id="2" name="Arrow: Curved Up 1">
          <a:extLst>
            <a:ext uri="{FF2B5EF4-FFF2-40B4-BE49-F238E27FC236}">
              <a16:creationId xmlns:a16="http://schemas.microsoft.com/office/drawing/2014/main" id="{B71B941B-7CF5-598B-BF7A-0FE09102D356}"/>
            </a:ext>
          </a:extLst>
        </xdr:cNvPr>
        <xdr:cNvSpPr/>
      </xdr:nvSpPr>
      <xdr:spPr>
        <a:xfrm>
          <a:off x="4991100" y="3352800"/>
          <a:ext cx="1524000" cy="426720"/>
        </a:xfrm>
        <a:prstGeom prst="curvedUpArrow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6</xdr:col>
      <xdr:colOff>68580</xdr:colOff>
      <xdr:row>20</xdr:row>
      <xdr:rowOff>45720</xdr:rowOff>
    </xdr:from>
    <xdr:ext cx="1524000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8E62479-AC5E-4768-B5DB-98B69D4712A0}"/>
            </a:ext>
          </a:extLst>
        </xdr:cNvPr>
        <xdr:cNvSpPr txBox="1"/>
      </xdr:nvSpPr>
      <xdr:spPr>
        <a:xfrm>
          <a:off x="5234940" y="3855720"/>
          <a:ext cx="152400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US" sz="1100"/>
            <a:t>(Rows X Columns)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11</xdr:col>
      <xdr:colOff>1630680</xdr:colOff>
      <xdr:row>1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93AAB4-B761-04F6-82B7-91D7751D0FFB}"/>
            </a:ext>
          </a:extLst>
        </xdr:cNvPr>
        <xdr:cNvSpPr txBox="1"/>
      </xdr:nvSpPr>
      <xdr:spPr>
        <a:xfrm>
          <a:off x="53340" y="0"/>
          <a:ext cx="11155680" cy="320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A pairwise comparison matrix for the alternatives on each criterion and</a:t>
          </a:r>
          <a:r>
            <a:rPr lang="en-US" sz="2000" b="1" baseline="0">
              <a:latin typeface="Arial" panose="020B0604020202020204" pitchFamily="34" charset="0"/>
              <a:cs typeface="Arial" panose="020B0604020202020204" pitchFamily="34" charset="0"/>
            </a:rPr>
            <a:t> squared matrix</a:t>
          </a:r>
          <a:endParaRPr lang="en-US" sz="2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0</xdr:col>
      <xdr:colOff>38100</xdr:colOff>
      <xdr:row>1</xdr:row>
      <xdr:rowOff>281940</xdr:rowOff>
    </xdr:from>
    <xdr:ext cx="8791766" cy="1714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4F6AE9-A20F-5685-F10D-0046004495DA}"/>
            </a:ext>
          </a:extLst>
        </xdr:cNvPr>
        <xdr:cNvSpPr txBox="1"/>
      </xdr:nvSpPr>
      <xdr:spPr>
        <a:xfrm>
          <a:off x="38100" y="571500"/>
          <a:ext cx="8791766" cy="1714572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With respect to this particular criterion, how much more do you prefer the alternative in the row to the alternative in the column?</a:t>
          </a:r>
          <a:b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1: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Equally preferred</a:t>
          </a:r>
        </a:p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2: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Equally to moderately preferred</a:t>
          </a:r>
        </a:p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3: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Moderately preferred</a:t>
          </a:r>
        </a:p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4: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Moderately to strongly preferred</a:t>
          </a:r>
        </a:p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5: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Strongly preferred</a:t>
          </a:r>
        </a:p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6: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Strongly to very strongly preferred</a:t>
          </a:r>
        </a:p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7: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Very strongly preferred</a:t>
          </a:r>
        </a:p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8: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Very strongly to extremely prefered</a:t>
          </a:r>
        </a:p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9: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Extremely preferred</a:t>
          </a:r>
        </a:p>
      </xdr:txBody>
    </xdr:sp>
    <xdr:clientData/>
  </xdr:oneCellAnchor>
  <xdr:twoCellAnchor>
    <xdr:from>
      <xdr:col>9</xdr:col>
      <xdr:colOff>411480</xdr:colOff>
      <xdr:row>12</xdr:row>
      <xdr:rowOff>7620</xdr:rowOff>
    </xdr:from>
    <xdr:to>
      <xdr:col>11</xdr:col>
      <xdr:colOff>1066800</xdr:colOff>
      <xdr:row>16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864004B-C25A-4D09-7523-1BE62AA77643}"/>
            </a:ext>
          </a:extLst>
        </xdr:cNvPr>
        <xdr:cNvSpPr txBox="1"/>
      </xdr:nvSpPr>
      <xdr:spPr>
        <a:xfrm>
          <a:off x="8267700" y="2537460"/>
          <a:ext cx="237744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Microsoft Power BI</a:t>
          </a:r>
          <a:r>
            <a:rPr lang="en-US" sz="14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</a:t>
          </a:r>
          <a:r>
            <a:rPr lang="en-US" sz="14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PBI)</a:t>
          </a:r>
        </a:p>
        <a:p>
          <a:r>
            <a:rPr lang="en-US" sz="14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Salesforce Tableau (TAB)</a:t>
          </a:r>
        </a:p>
        <a:p>
          <a:r>
            <a:rPr lang="en-US" sz="14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Google Looker (LOO</a:t>
          </a:r>
          <a:r>
            <a:rPr lang="en-US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11</xdr:row>
      <xdr:rowOff>167640</xdr:rowOff>
    </xdr:from>
    <xdr:to>
      <xdr:col>4</xdr:col>
      <xdr:colOff>259080</xdr:colOff>
      <xdr:row>13</xdr:row>
      <xdr:rowOff>7620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FB1673-4593-1AE1-78A6-86C162C8FEB2}"/>
            </a:ext>
          </a:extLst>
        </xdr:cNvPr>
        <xdr:cNvSpPr txBox="1"/>
      </xdr:nvSpPr>
      <xdr:spPr>
        <a:xfrm>
          <a:off x="0" y="2514600"/>
          <a:ext cx="3810000" cy="20574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C1 Can non-technical users build their own reports?</a:t>
          </a:r>
          <a:r>
            <a:rPr lang="en-US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7620</xdr:colOff>
      <xdr:row>19</xdr:row>
      <xdr:rowOff>0</xdr:rowOff>
    </xdr:from>
    <xdr:to>
      <xdr:col>4</xdr:col>
      <xdr:colOff>289560</xdr:colOff>
      <xdr:row>20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38F46F0-3B9E-5BFD-F664-73D849FC82F9}"/>
            </a:ext>
          </a:extLst>
        </xdr:cNvPr>
        <xdr:cNvSpPr txBox="1"/>
      </xdr:nvSpPr>
      <xdr:spPr>
        <a:xfrm>
          <a:off x="7620" y="3810000"/>
          <a:ext cx="383286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C2 Will the tool fit into our current and future IT setup?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25</xdr:row>
      <xdr:rowOff>175260</xdr:rowOff>
    </xdr:from>
    <xdr:to>
      <xdr:col>5</xdr:col>
      <xdr:colOff>106680</xdr:colOff>
      <xdr:row>27</xdr:row>
      <xdr:rowOff>7620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EBDDB5-BB39-89B3-E7CC-93692199A159}"/>
            </a:ext>
          </a:extLst>
        </xdr:cNvPr>
        <xdr:cNvSpPr txBox="1"/>
      </xdr:nvSpPr>
      <xdr:spPr>
        <a:xfrm>
          <a:off x="0" y="5082540"/>
          <a:ext cx="451866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C3 Does the platform keep our data safe and trustworthy?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33</xdr:row>
      <xdr:rowOff>7620</xdr:rowOff>
    </xdr:from>
    <xdr:to>
      <xdr:col>4</xdr:col>
      <xdr:colOff>853440</xdr:colOff>
      <xdr:row>34</xdr:row>
      <xdr:rowOff>15240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F614045-7E77-D723-888E-6CB74155AC5B}"/>
            </a:ext>
          </a:extLst>
        </xdr:cNvPr>
        <xdr:cNvSpPr txBox="1"/>
      </xdr:nvSpPr>
      <xdr:spPr>
        <a:xfrm>
          <a:off x="0" y="6377940"/>
          <a:ext cx="440436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C4 Does it help users find insights automatically with AI?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39</xdr:row>
      <xdr:rowOff>152400</xdr:rowOff>
    </xdr:from>
    <xdr:to>
      <xdr:col>6</xdr:col>
      <xdr:colOff>114300</xdr:colOff>
      <xdr:row>41</xdr:row>
      <xdr:rowOff>22860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5EC501-AE46-B789-3C71-CD1E76FF9BC0}"/>
            </a:ext>
          </a:extLst>
        </xdr:cNvPr>
        <xdr:cNvSpPr txBox="1"/>
      </xdr:nvSpPr>
      <xdr:spPr>
        <a:xfrm>
          <a:off x="0" y="7620000"/>
          <a:ext cx="538734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C5 Is the total cost clear and sustainable?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38100</xdr:colOff>
      <xdr:row>14</xdr:row>
      <xdr:rowOff>106680</xdr:rowOff>
    </xdr:from>
    <xdr:to>
      <xdr:col>4</xdr:col>
      <xdr:colOff>822960</xdr:colOff>
      <xdr:row>14</xdr:row>
      <xdr:rowOff>106680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9675CAD-2F71-A8CA-92ED-A65814A514F6}"/>
            </a:ext>
          </a:extLst>
        </xdr:cNvPr>
        <xdr:cNvCxnSpPr/>
      </xdr:nvCxnSpPr>
      <xdr:spPr>
        <a:xfrm>
          <a:off x="3589020" y="3002280"/>
          <a:ext cx="7848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28</xdr:row>
      <xdr:rowOff>91440</xdr:rowOff>
    </xdr:from>
    <xdr:to>
      <xdr:col>4</xdr:col>
      <xdr:colOff>830580</xdr:colOff>
      <xdr:row>28</xdr:row>
      <xdr:rowOff>91440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FCAFA6D-DA17-48E0-B56A-D8C532AB6C9A}"/>
            </a:ext>
          </a:extLst>
        </xdr:cNvPr>
        <xdr:cNvCxnSpPr/>
      </xdr:nvCxnSpPr>
      <xdr:spPr>
        <a:xfrm>
          <a:off x="3596640" y="5547360"/>
          <a:ext cx="7848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15240</xdr:colOff>
      <xdr:row>14</xdr:row>
      <xdr:rowOff>137160</xdr:rowOff>
    </xdr:from>
    <xdr:ext cx="754005" cy="43678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F4C0EC-82B4-0B38-2C7B-E1F4639C6C36}"/>
            </a:ext>
          </a:extLst>
        </xdr:cNvPr>
        <xdr:cNvSpPr txBox="1"/>
      </xdr:nvSpPr>
      <xdr:spPr>
        <a:xfrm>
          <a:off x="3566160" y="3032760"/>
          <a:ext cx="7540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squared matrix</a:t>
          </a:r>
        </a:p>
      </xdr:txBody>
    </xdr:sp>
    <xdr:clientData/>
  </xdr:oneCellAnchor>
  <xdr:oneCellAnchor>
    <xdr:from>
      <xdr:col>4</xdr:col>
      <xdr:colOff>45720</xdr:colOff>
      <xdr:row>28</xdr:row>
      <xdr:rowOff>68580</xdr:rowOff>
    </xdr:from>
    <xdr:ext cx="754005" cy="43678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1D97A43-A741-408D-9488-AFF18CB39250}"/>
            </a:ext>
          </a:extLst>
        </xdr:cNvPr>
        <xdr:cNvSpPr txBox="1"/>
      </xdr:nvSpPr>
      <xdr:spPr>
        <a:xfrm>
          <a:off x="3596640" y="5524500"/>
          <a:ext cx="7540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squared matrix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167640</xdr:rowOff>
    </xdr:from>
    <xdr:to>
      <xdr:col>4</xdr:col>
      <xdr:colOff>320040</xdr:colOff>
      <xdr:row>2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9563F2C-2889-411C-953A-0A6A26B24C68}"/>
            </a:ext>
          </a:extLst>
        </xdr:cNvPr>
        <xdr:cNvSpPr txBox="1"/>
      </xdr:nvSpPr>
      <xdr:spPr>
        <a:xfrm>
          <a:off x="0" y="457200"/>
          <a:ext cx="3810000" cy="20574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C1 Can non-technical users build their own reports?</a:t>
          </a:r>
          <a:r>
            <a:rPr lang="en-US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15240</xdr:colOff>
      <xdr:row>10</xdr:row>
      <xdr:rowOff>0</xdr:rowOff>
    </xdr:from>
    <xdr:to>
      <xdr:col>4</xdr:col>
      <xdr:colOff>358140</xdr:colOff>
      <xdr:row>11</xdr:row>
      <xdr:rowOff>22860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3800805-A4B9-4E5A-B35D-3279B04AD5FB}"/>
            </a:ext>
          </a:extLst>
        </xdr:cNvPr>
        <xdr:cNvSpPr txBox="1"/>
      </xdr:nvSpPr>
      <xdr:spPr>
        <a:xfrm>
          <a:off x="15240" y="2072640"/>
          <a:ext cx="383286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C2 Will the tool fit into our current and future IT setup?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17</xdr:row>
      <xdr:rowOff>182880</xdr:rowOff>
    </xdr:from>
    <xdr:to>
      <xdr:col>5</xdr:col>
      <xdr:colOff>144780</xdr:colOff>
      <xdr:row>18</xdr:row>
      <xdr:rowOff>182880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A1242A2-9DF2-4FCA-9F5F-76D202E1515D}"/>
            </a:ext>
          </a:extLst>
        </xdr:cNvPr>
        <xdr:cNvSpPr txBox="1"/>
      </xdr:nvSpPr>
      <xdr:spPr>
        <a:xfrm>
          <a:off x="0" y="3642360"/>
          <a:ext cx="451866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C3 Does the platform keep our data safe and trustworthy?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25</xdr:row>
      <xdr:rowOff>190500</xdr:rowOff>
    </xdr:from>
    <xdr:to>
      <xdr:col>5</xdr:col>
      <xdr:colOff>30480</xdr:colOff>
      <xdr:row>26</xdr:row>
      <xdr:rowOff>182880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84DFCFD-540E-4E6C-977D-1EF47A8D3E97}"/>
            </a:ext>
          </a:extLst>
        </xdr:cNvPr>
        <xdr:cNvSpPr txBox="1"/>
      </xdr:nvSpPr>
      <xdr:spPr>
        <a:xfrm>
          <a:off x="0" y="5234940"/>
          <a:ext cx="440436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C4 Does it help users find insights automatically with AI?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34</xdr:row>
      <xdr:rowOff>0</xdr:rowOff>
    </xdr:from>
    <xdr:to>
      <xdr:col>6</xdr:col>
      <xdr:colOff>129540</xdr:colOff>
      <xdr:row>35</xdr:row>
      <xdr:rowOff>53340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873D799-A199-4F7C-87A7-7BCFDF1B45AF}"/>
            </a:ext>
          </a:extLst>
        </xdr:cNvPr>
        <xdr:cNvSpPr txBox="1"/>
      </xdr:nvSpPr>
      <xdr:spPr>
        <a:xfrm>
          <a:off x="0" y="6720840"/>
          <a:ext cx="538734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C5 Is the total cost clear and sustainable?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16</xdr:row>
      <xdr:rowOff>0</xdr:rowOff>
    </xdr:from>
    <xdr:to>
      <xdr:col>6</xdr:col>
      <xdr:colOff>373380</xdr:colOff>
      <xdr:row>21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AA600B-876E-657C-4989-2AFE2AC2B302}"/>
            </a:ext>
          </a:extLst>
        </xdr:cNvPr>
        <xdr:cNvSpPr txBox="1"/>
      </xdr:nvSpPr>
      <xdr:spPr>
        <a:xfrm>
          <a:off x="205740" y="2148840"/>
          <a:ext cx="4328160" cy="9677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Can non-technical users build their own reports? = C1</a:t>
          </a:r>
        </a:p>
        <a:p>
          <a:r>
            <a:rPr lang="en-US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Will the tool fit into our current and future IT setup? = C2</a:t>
          </a:r>
        </a:p>
        <a:p>
          <a:r>
            <a:rPr lang="en-US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Does the platform keep our data safe and trustworthy? = C3</a:t>
          </a:r>
        </a:p>
        <a:p>
          <a:r>
            <a:rPr lang="en-US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Does it help users find insights automatically with AI? = C4</a:t>
          </a:r>
        </a:p>
        <a:p>
          <a:r>
            <a:rPr lang="en-US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Is the total cost clear and sustainable? </a:t>
          </a:r>
          <a:r>
            <a:rPr lang="es-ES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 C5</a:t>
          </a:r>
          <a:endParaRPr lang="en-US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sz="1100"/>
        </a:p>
      </xdr:txBody>
    </xdr:sp>
    <xdr:clientData/>
  </xdr:twoCellAnchor>
  <xdr:twoCellAnchor>
    <xdr:from>
      <xdr:col>7</xdr:col>
      <xdr:colOff>7620</xdr:colOff>
      <xdr:row>16</xdr:row>
      <xdr:rowOff>0</xdr:rowOff>
    </xdr:from>
    <xdr:to>
      <xdr:col>10</xdr:col>
      <xdr:colOff>304800</xdr:colOff>
      <xdr:row>19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AE52E1-0D01-47A6-BA6D-1F5468B3FD28}"/>
            </a:ext>
          </a:extLst>
        </xdr:cNvPr>
        <xdr:cNvSpPr txBox="1"/>
      </xdr:nvSpPr>
      <xdr:spPr>
        <a:xfrm>
          <a:off x="4861560" y="2148840"/>
          <a:ext cx="237744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Microsoft Power BI</a:t>
          </a:r>
          <a:r>
            <a:rPr lang="en-US" sz="14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</a:t>
          </a:r>
          <a:r>
            <a:rPr lang="en-US" sz="14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PBI)</a:t>
          </a:r>
        </a:p>
        <a:p>
          <a:r>
            <a:rPr lang="en-US" sz="14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Salesforce Tableau (TAB)</a:t>
          </a:r>
        </a:p>
        <a:p>
          <a:r>
            <a:rPr lang="en-US" sz="14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Google Looker (LOO</a:t>
          </a:r>
          <a:r>
            <a:rPr lang="en-US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endParaRPr lang="en-US" sz="1100"/>
        </a:p>
      </xdr:txBody>
    </xdr:sp>
    <xdr:clientData/>
  </xdr:twoCellAnchor>
  <xdr:twoCellAnchor>
    <xdr:from>
      <xdr:col>1</xdr:col>
      <xdr:colOff>350520</xdr:colOff>
      <xdr:row>11</xdr:row>
      <xdr:rowOff>38100</xdr:rowOff>
    </xdr:from>
    <xdr:to>
      <xdr:col>1</xdr:col>
      <xdr:colOff>350520</xdr:colOff>
      <xdr:row>12</xdr:row>
      <xdr:rowOff>129540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8F301E2-CB36-C542-F021-CB068DCBACDD}"/>
            </a:ext>
          </a:extLst>
        </xdr:cNvPr>
        <xdr:cNvCxnSpPr/>
      </xdr:nvCxnSpPr>
      <xdr:spPr>
        <a:xfrm>
          <a:off x="1043940" y="1242060"/>
          <a:ext cx="0" cy="2743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335280</xdr:colOff>
      <xdr:row>5</xdr:row>
      <xdr:rowOff>53340</xdr:rowOff>
    </xdr:from>
    <xdr:to>
      <xdr:col>2</xdr:col>
      <xdr:colOff>335280</xdr:colOff>
      <xdr:row>6</xdr:row>
      <xdr:rowOff>144780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AA1F561-ADBE-4598-B404-F748CF5A2F74}"/>
            </a:ext>
          </a:extLst>
        </xdr:cNvPr>
        <xdr:cNvCxnSpPr/>
      </xdr:nvCxnSpPr>
      <xdr:spPr>
        <a:xfrm>
          <a:off x="1722120" y="708660"/>
          <a:ext cx="0" cy="2743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586740</xdr:colOff>
      <xdr:row>12</xdr:row>
      <xdr:rowOff>137160</xdr:rowOff>
    </xdr:from>
    <xdr:ext cx="922021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C01266D-4A5D-5351-F2E1-ED2DE99909B1}"/>
            </a:ext>
          </a:extLst>
        </xdr:cNvPr>
        <xdr:cNvSpPr txBox="1"/>
      </xdr:nvSpPr>
      <xdr:spPr>
        <a:xfrm>
          <a:off x="586740" y="1524000"/>
          <a:ext cx="92202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/>
            <a:t>Weight of the category</a:t>
          </a:r>
        </a:p>
      </xdr:txBody>
    </xdr:sp>
    <xdr:clientData/>
  </xdr:oneCellAnchor>
  <xdr:twoCellAnchor>
    <xdr:from>
      <xdr:col>1</xdr:col>
      <xdr:colOff>350520</xdr:colOff>
      <xdr:row>1</xdr:row>
      <xdr:rowOff>137160</xdr:rowOff>
    </xdr:from>
    <xdr:to>
      <xdr:col>3</xdr:col>
      <xdr:colOff>403860</xdr:colOff>
      <xdr:row>6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55919F6-78DB-834D-21CC-CD8E7D633ED2}"/>
            </a:ext>
          </a:extLst>
        </xdr:cNvPr>
        <xdr:cNvSpPr txBox="1"/>
      </xdr:nvSpPr>
      <xdr:spPr>
        <a:xfrm>
          <a:off x="1043940" y="426720"/>
          <a:ext cx="1440180" cy="777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Score for that category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90D0-B647-4374-93B9-423542284CA2}">
  <dimension ref="A1:J28"/>
  <sheetViews>
    <sheetView showGridLines="0" workbookViewId="0">
      <selection activeCell="G8" sqref="G8"/>
    </sheetView>
  </sheetViews>
  <sheetFormatPr defaultColWidth="12.5546875" defaultRowHeight="13.8" x14ac:dyDescent="0.25"/>
  <cols>
    <col min="1" max="1" width="12.5546875" style="1" customWidth="1"/>
    <col min="2" max="7" width="12.5546875" style="1"/>
    <col min="8" max="8" width="78.5546875" style="1" bestFit="1" customWidth="1"/>
    <col min="9" max="9" width="12.5546875" style="1"/>
    <col min="10" max="10" width="12.44140625" style="1" bestFit="1" customWidth="1"/>
    <col min="11" max="16384" width="12.5546875" style="1"/>
  </cols>
  <sheetData>
    <row r="1" spans="1:10" ht="22.8" x14ac:dyDescent="0.4">
      <c r="A1" s="24" t="s">
        <v>20</v>
      </c>
    </row>
    <row r="2" spans="1:10" ht="15" thickBot="1" x14ac:dyDescent="0.35">
      <c r="A2"/>
    </row>
    <row r="3" spans="1:10" ht="15.6" customHeight="1" x14ac:dyDescent="0.3">
      <c r="A3" s="2"/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/>
      <c r="H3" s="16" t="s">
        <v>10</v>
      </c>
      <c r="I3"/>
      <c r="J3" s="21"/>
    </row>
    <row r="4" spans="1:10" ht="15.6" customHeight="1" x14ac:dyDescent="0.3">
      <c r="A4" s="2" t="s">
        <v>15</v>
      </c>
      <c r="B4" s="53">
        <v>1</v>
      </c>
      <c r="C4" s="53">
        <v>2</v>
      </c>
      <c r="D4" s="53">
        <v>3</v>
      </c>
      <c r="E4" s="53">
        <v>7</v>
      </c>
      <c r="F4" s="54">
        <v>4</v>
      </c>
      <c r="G4"/>
      <c r="H4" s="17" t="s">
        <v>11</v>
      </c>
      <c r="I4"/>
      <c r="J4"/>
    </row>
    <row r="5" spans="1:10" ht="15.6" customHeight="1" x14ac:dyDescent="0.3">
      <c r="A5" s="2" t="s">
        <v>16</v>
      </c>
      <c r="B5" s="4">
        <v>0.5</v>
      </c>
      <c r="C5" s="53">
        <v>1</v>
      </c>
      <c r="D5" s="53">
        <v>2</v>
      </c>
      <c r="E5" s="53">
        <v>7</v>
      </c>
      <c r="F5" s="54">
        <v>4</v>
      </c>
      <c r="G5"/>
      <c r="H5" s="17" t="s">
        <v>12</v>
      </c>
      <c r="I5"/>
      <c r="J5"/>
    </row>
    <row r="6" spans="1:10" ht="15.6" customHeight="1" x14ac:dyDescent="0.3">
      <c r="A6" s="2" t="s">
        <v>17</v>
      </c>
      <c r="B6" s="4">
        <v>0.33</v>
      </c>
      <c r="C6" s="4">
        <v>0.5</v>
      </c>
      <c r="D6" s="53">
        <v>1</v>
      </c>
      <c r="E6" s="53">
        <v>6</v>
      </c>
      <c r="F6" s="54">
        <v>4</v>
      </c>
      <c r="G6"/>
      <c r="H6" s="17" t="s">
        <v>13</v>
      </c>
      <c r="I6"/>
      <c r="J6"/>
    </row>
    <row r="7" spans="1:10" ht="15.6" customHeight="1" thickBot="1" x14ac:dyDescent="0.35">
      <c r="A7" s="2" t="s">
        <v>18</v>
      </c>
      <c r="B7" s="4">
        <v>0.14000000000000001</v>
      </c>
      <c r="C7" s="4">
        <v>0.14000000000000001</v>
      </c>
      <c r="D7" s="4">
        <v>0.16</v>
      </c>
      <c r="E7" s="53">
        <v>1</v>
      </c>
      <c r="F7" s="40">
        <v>0.2</v>
      </c>
      <c r="G7"/>
      <c r="H7" s="18" t="s">
        <v>14</v>
      </c>
      <c r="I7"/>
      <c r="J7"/>
    </row>
    <row r="8" spans="1:10" ht="15.6" customHeight="1" x14ac:dyDescent="0.3">
      <c r="A8" s="20" t="s">
        <v>19</v>
      </c>
      <c r="B8" s="39">
        <v>0.25</v>
      </c>
      <c r="C8" s="39">
        <v>0.25</v>
      </c>
      <c r="D8" s="39">
        <v>0.25</v>
      </c>
      <c r="E8" s="55">
        <v>5</v>
      </c>
      <c r="F8" s="54">
        <v>1</v>
      </c>
      <c r="G8"/>
      <c r="H8"/>
      <c r="I8"/>
      <c r="J8"/>
    </row>
    <row r="9" spans="1:10" ht="15.6" customHeight="1" x14ac:dyDescent="0.3">
      <c r="A9" s="22"/>
      <c r="B9" s="23"/>
      <c r="C9" s="23"/>
      <c r="D9" s="23"/>
      <c r="E9" s="23"/>
      <c r="F9"/>
      <c r="G9"/>
      <c r="H9"/>
      <c r="I9"/>
      <c r="J9"/>
    </row>
    <row r="10" spans="1:10" ht="15.6" customHeight="1" x14ac:dyDescent="0.3">
      <c r="A10" s="22"/>
      <c r="B10" s="23"/>
      <c r="C10" s="23"/>
      <c r="D10" s="23"/>
      <c r="E10" s="23"/>
      <c r="F10"/>
      <c r="G10"/>
      <c r="H10" s="49"/>
      <c r="I10"/>
      <c r="J10"/>
    </row>
    <row r="11" spans="1:10" ht="14.4" x14ac:dyDescent="0.3">
      <c r="B11"/>
      <c r="C11"/>
      <c r="D11"/>
      <c r="E11"/>
      <c r="F11"/>
      <c r="G11"/>
      <c r="H11" s="50"/>
      <c r="I11"/>
      <c r="J11"/>
    </row>
    <row r="12" spans="1:10" ht="14.4" x14ac:dyDescent="0.3">
      <c r="B12"/>
      <c r="C12"/>
      <c r="D12"/>
      <c r="E12"/>
      <c r="F12"/>
      <c r="G12"/>
      <c r="H12"/>
      <c r="I12"/>
      <c r="J12"/>
    </row>
    <row r="13" spans="1:10" ht="14.4" x14ac:dyDescent="0.3">
      <c r="A13"/>
      <c r="B13"/>
      <c r="C13"/>
      <c r="D13"/>
      <c r="E13"/>
      <c r="F13"/>
      <c r="G13"/>
      <c r="H13"/>
      <c r="I13"/>
      <c r="J13"/>
    </row>
    <row r="14" spans="1:10" ht="14.4" x14ac:dyDescent="0.3">
      <c r="A14"/>
      <c r="B14"/>
      <c r="C14"/>
      <c r="D14"/>
      <c r="E14"/>
      <c r="F14"/>
      <c r="G14"/>
      <c r="H14"/>
      <c r="I14"/>
      <c r="J14"/>
    </row>
    <row r="15" spans="1:10" ht="14.4" x14ac:dyDescent="0.3">
      <c r="A15"/>
      <c r="B15"/>
      <c r="C15"/>
      <c r="D15"/>
      <c r="E15"/>
      <c r="F15"/>
      <c r="G15"/>
      <c r="H15"/>
      <c r="I15"/>
      <c r="J15"/>
    </row>
    <row r="16" spans="1:10" ht="14.4" x14ac:dyDescent="0.3">
      <c r="A16"/>
      <c r="B16"/>
      <c r="C16"/>
      <c r="D16"/>
      <c r="E16"/>
      <c r="F16"/>
      <c r="G16"/>
      <c r="H16"/>
      <c r="I16"/>
      <c r="J16"/>
    </row>
    <row r="17" spans="1:10" ht="14.4" x14ac:dyDescent="0.3">
      <c r="A17"/>
      <c r="B17"/>
      <c r="C17"/>
      <c r="D17"/>
      <c r="E17"/>
      <c r="F17"/>
      <c r="G17"/>
      <c r="H17"/>
      <c r="I17"/>
      <c r="J17"/>
    </row>
    <row r="18" spans="1:10" ht="14.4" x14ac:dyDescent="0.3">
      <c r="A18"/>
      <c r="B18"/>
      <c r="C18"/>
      <c r="D18"/>
      <c r="E18"/>
      <c r="F18"/>
      <c r="G18"/>
      <c r="H18"/>
      <c r="I18"/>
      <c r="J18"/>
    </row>
    <row r="19" spans="1:10" ht="14.4" x14ac:dyDescent="0.3">
      <c r="A19"/>
      <c r="B19"/>
      <c r="C19"/>
      <c r="D19"/>
      <c r="E19"/>
      <c r="F19"/>
      <c r="G19"/>
      <c r="H19"/>
      <c r="I19"/>
      <c r="J19"/>
    </row>
    <row r="20" spans="1:10" ht="14.4" x14ac:dyDescent="0.3">
      <c r="A20"/>
      <c r="B20"/>
      <c r="C20"/>
      <c r="D20"/>
      <c r="E20"/>
      <c r="F20"/>
      <c r="G20"/>
      <c r="H20"/>
      <c r="I20"/>
      <c r="J20"/>
    </row>
    <row r="21" spans="1:10" ht="14.4" x14ac:dyDescent="0.3">
      <c r="A21"/>
      <c r="B21"/>
      <c r="C21"/>
      <c r="D21"/>
      <c r="E21"/>
      <c r="F21"/>
      <c r="G21"/>
      <c r="H21"/>
      <c r="I21"/>
      <c r="J21"/>
    </row>
    <row r="22" spans="1:10" ht="14.4" x14ac:dyDescent="0.3">
      <c r="A22"/>
      <c r="B22"/>
      <c r="C22"/>
      <c r="D22"/>
      <c r="E22"/>
      <c r="F22"/>
      <c r="G22"/>
      <c r="H22"/>
      <c r="I22"/>
      <c r="J22"/>
    </row>
    <row r="23" spans="1:10" ht="14.4" x14ac:dyDescent="0.3">
      <c r="A23"/>
      <c r="B23"/>
      <c r="C23"/>
      <c r="D23"/>
      <c r="E23"/>
      <c r="F23"/>
      <c r="G23"/>
      <c r="H23"/>
      <c r="I23"/>
      <c r="J23"/>
    </row>
    <row r="24" spans="1:10" ht="14.4" x14ac:dyDescent="0.3">
      <c r="A24"/>
      <c r="B24"/>
      <c r="C24"/>
      <c r="D24"/>
      <c r="E24"/>
      <c r="F24"/>
      <c r="G24"/>
      <c r="H24"/>
      <c r="I24"/>
      <c r="J24"/>
    </row>
    <row r="25" spans="1:10" ht="14.4" x14ac:dyDescent="0.3">
      <c r="A25"/>
      <c r="B25"/>
      <c r="C25"/>
      <c r="D25"/>
      <c r="E25"/>
      <c r="F25"/>
      <c r="G25"/>
      <c r="H25"/>
      <c r="I25"/>
      <c r="J25"/>
    </row>
    <row r="26" spans="1:10" ht="14.4" x14ac:dyDescent="0.3">
      <c r="A26"/>
      <c r="B26"/>
      <c r="C26"/>
      <c r="D26"/>
      <c r="E26"/>
      <c r="F26"/>
      <c r="G26"/>
      <c r="H26"/>
      <c r="I26"/>
      <c r="J26"/>
    </row>
    <row r="27" spans="1:10" ht="14.4" x14ac:dyDescent="0.3">
      <c r="A27"/>
      <c r="B27"/>
      <c r="C27"/>
      <c r="D27"/>
      <c r="E27"/>
      <c r="F27"/>
      <c r="G27"/>
      <c r="H27"/>
      <c r="I27"/>
      <c r="J27"/>
    </row>
    <row r="28" spans="1:10" ht="14.4" x14ac:dyDescent="0.3">
      <c r="A28"/>
      <c r="B28"/>
      <c r="C28"/>
      <c r="D28"/>
      <c r="E28"/>
      <c r="F28"/>
      <c r="G28"/>
      <c r="H28"/>
      <c r="I28"/>
      <c r="J2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4424-AE7E-467E-B4CC-5AC08134F54A}">
  <dimension ref="A1:M18"/>
  <sheetViews>
    <sheetView showGridLines="0" workbookViewId="0">
      <selection activeCell="I17" sqref="I17"/>
    </sheetView>
  </sheetViews>
  <sheetFormatPr defaultColWidth="12.5546875" defaultRowHeight="14.4" x14ac:dyDescent="0.3"/>
  <sheetData>
    <row r="1" spans="1:13" ht="22.8" x14ac:dyDescent="0.4">
      <c r="A1" s="24" t="s">
        <v>21</v>
      </c>
    </row>
    <row r="3" spans="1:13" ht="15.6" customHeight="1" x14ac:dyDescent="0.3">
      <c r="A3" s="2"/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H3" s="2"/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</row>
    <row r="4" spans="1:13" ht="15.6" customHeight="1" x14ac:dyDescent="0.3">
      <c r="A4" s="2" t="s">
        <v>15</v>
      </c>
      <c r="B4" s="25">
        <v>1</v>
      </c>
      <c r="C4" s="25">
        <v>2</v>
      </c>
      <c r="D4" s="25">
        <v>3</v>
      </c>
      <c r="E4" s="25">
        <v>7</v>
      </c>
      <c r="F4" s="26">
        <v>4</v>
      </c>
      <c r="H4" s="2" t="s">
        <v>15</v>
      </c>
      <c r="I4" s="25">
        <v>5</v>
      </c>
      <c r="J4" s="25">
        <f>B4*C4+C4*C5+D4*C6+E4*C7+F4*C8</f>
        <v>7.48</v>
      </c>
      <c r="K4" s="25">
        <f>B4*D4+C4*D5+D4*D6+E4*D7+F4*D8</f>
        <v>12.120000000000001</v>
      </c>
      <c r="L4" s="25">
        <f>B4*E4+C4*E5+D4*E6+E4*E7+F4*E8</f>
        <v>66</v>
      </c>
      <c r="M4" s="26">
        <f>B4*F4+C4*F5+D4*F6+E4*F7+F4*F8</f>
        <v>29.4</v>
      </c>
    </row>
    <row r="5" spans="1:13" ht="15.6" customHeight="1" x14ac:dyDescent="0.3">
      <c r="A5" s="2" t="s">
        <v>16</v>
      </c>
      <c r="B5" s="25">
        <v>0.5</v>
      </c>
      <c r="C5" s="25">
        <v>1</v>
      </c>
      <c r="D5" s="25">
        <v>2</v>
      </c>
      <c r="E5" s="25">
        <v>7</v>
      </c>
      <c r="F5" s="26">
        <v>4</v>
      </c>
      <c r="H5" s="2" t="s">
        <v>16</v>
      </c>
      <c r="I5" s="25">
        <f>B5*B4+C5*B5+D5*B6+E5*B7+F5*B8</f>
        <v>3.64</v>
      </c>
      <c r="J5" s="25">
        <v>5</v>
      </c>
      <c r="K5" s="25">
        <f>B5*D4+C5*D5+D5*D6+E5*D7+F5*D8</f>
        <v>7.62</v>
      </c>
      <c r="L5" s="25">
        <f>B5*E4+C5*E5+D5*E6+E5*E7+F5*E8</f>
        <v>49.5</v>
      </c>
      <c r="M5" s="26">
        <f>B5*F4+C5*F5+D5*F6+E5*F7+F5*F8</f>
        <v>19.399999999999999</v>
      </c>
    </row>
    <row r="6" spans="1:13" ht="15.6" customHeight="1" x14ac:dyDescent="0.3">
      <c r="A6" s="2" t="s">
        <v>17</v>
      </c>
      <c r="B6" s="25">
        <v>0.33</v>
      </c>
      <c r="C6" s="25">
        <v>0.5</v>
      </c>
      <c r="D6" s="25">
        <v>1</v>
      </c>
      <c r="E6" s="25">
        <v>6</v>
      </c>
      <c r="F6" s="26">
        <v>4</v>
      </c>
      <c r="H6" s="2" t="s">
        <v>17</v>
      </c>
      <c r="I6" s="25">
        <f>B6*B4+C6*B5+D6*B6+E6*B7+F6*B8</f>
        <v>2.75</v>
      </c>
      <c r="J6" s="25">
        <f>B6*C4+C6*C5+D6*C6+E6*C7+F6*C8</f>
        <v>3.5</v>
      </c>
      <c r="K6" s="25">
        <v>5</v>
      </c>
      <c r="L6" s="25">
        <f>B6*E4+C6*E5+D6*E6+E6*E7+F6*E8</f>
        <v>37.81</v>
      </c>
      <c r="M6" s="26">
        <f>B6*F4+C6*F5+D6*F6+E6*F7+F6*F8</f>
        <v>12.52</v>
      </c>
    </row>
    <row r="7" spans="1:13" x14ac:dyDescent="0.3">
      <c r="A7" s="2" t="s">
        <v>18</v>
      </c>
      <c r="B7" s="25">
        <v>0.14000000000000001</v>
      </c>
      <c r="C7" s="25">
        <v>0.14000000000000001</v>
      </c>
      <c r="D7" s="25">
        <v>0.16</v>
      </c>
      <c r="E7" s="25">
        <v>1</v>
      </c>
      <c r="F7" s="26">
        <v>0.2</v>
      </c>
      <c r="H7" s="2" t="s">
        <v>18</v>
      </c>
      <c r="I7" s="25">
        <f>B7*B4+C7*B5+D7*B6+E7*B7+F7*B8</f>
        <v>0.45280000000000004</v>
      </c>
      <c r="J7" s="25">
        <f>B7*C4+C7*C5+D7*C6+E7*C7+F7*C8</f>
        <v>0.69000000000000006</v>
      </c>
      <c r="K7" s="25">
        <f>B7*D4+C7*D5+D7*D6+E7*D7+F7*D8</f>
        <v>1.07</v>
      </c>
      <c r="L7" s="25">
        <v>5</v>
      </c>
      <c r="M7" s="26">
        <f>B7*F4+C7*F5+D7*F6+E7*F7+F7*F8</f>
        <v>2.16</v>
      </c>
    </row>
    <row r="8" spans="1:13" x14ac:dyDescent="0.3">
      <c r="A8" s="20" t="s">
        <v>19</v>
      </c>
      <c r="B8" s="27">
        <v>0.25</v>
      </c>
      <c r="C8" s="27">
        <v>0.25</v>
      </c>
      <c r="D8" s="27">
        <v>0.25</v>
      </c>
      <c r="E8" s="27">
        <v>5</v>
      </c>
      <c r="F8" s="26">
        <v>1</v>
      </c>
      <c r="H8" s="20" t="s">
        <v>19</v>
      </c>
      <c r="I8" s="27">
        <f>B8*B4+C8*B5+D8*B6+E8*B7+F8*B8</f>
        <v>1.4075000000000002</v>
      </c>
      <c r="J8" s="27">
        <f>B8*C4+C8*C5+D8*C6+E8*C7+F8*C8</f>
        <v>1.8250000000000002</v>
      </c>
      <c r="K8" s="27">
        <f>B8*D4+C8*D5+D8*D6+E8*D7+F8*D8</f>
        <v>2.5499999999999998</v>
      </c>
      <c r="L8" s="27">
        <f>B8*E4+C8*E5+D8*E6+E8*E7+F8*E8</f>
        <v>15</v>
      </c>
      <c r="M8" s="26">
        <v>5</v>
      </c>
    </row>
    <row r="9" spans="1:13" x14ac:dyDescent="0.3">
      <c r="A9" s="11"/>
    </row>
    <row r="13" spans="1:13" x14ac:dyDescent="0.3">
      <c r="A13" s="6"/>
      <c r="B13" s="6"/>
      <c r="C13" s="6"/>
      <c r="D13" s="6"/>
      <c r="E13" s="6"/>
      <c r="H13" s="6"/>
      <c r="I13" s="6"/>
      <c r="J13" s="6"/>
      <c r="K13" s="6"/>
    </row>
    <row r="14" spans="1:13" x14ac:dyDescent="0.3">
      <c r="A14" s="6"/>
      <c r="B14" s="9"/>
      <c r="C14" s="9"/>
      <c r="D14" s="9"/>
      <c r="E14" s="9"/>
      <c r="G14" s="6"/>
      <c r="H14" s="5"/>
      <c r="I14" s="5"/>
      <c r="J14" s="5"/>
      <c r="K14" s="5"/>
      <c r="L14" s="5"/>
      <c r="M14" s="5"/>
    </row>
    <row r="15" spans="1:13" x14ac:dyDescent="0.3">
      <c r="A15" s="6"/>
      <c r="B15" s="9"/>
      <c r="C15" s="9"/>
      <c r="D15" s="9"/>
      <c r="E15" s="9"/>
      <c r="G15" s="6"/>
      <c r="H15" s="10"/>
      <c r="I15" s="10"/>
      <c r="J15" s="10"/>
      <c r="K15" s="10"/>
      <c r="L15" s="5"/>
      <c r="M15" s="5"/>
    </row>
    <row r="16" spans="1:13" x14ac:dyDescent="0.3">
      <c r="A16" s="6"/>
      <c r="B16" s="9"/>
      <c r="C16" s="9"/>
      <c r="D16" s="9"/>
      <c r="E16" s="9"/>
      <c r="G16" s="6"/>
      <c r="H16" s="10"/>
      <c r="I16" s="10"/>
      <c r="J16" s="10"/>
      <c r="K16" s="10"/>
      <c r="L16" s="5"/>
      <c r="M16" s="5"/>
    </row>
    <row r="17" spans="1:13" x14ac:dyDescent="0.3">
      <c r="A17" s="6"/>
      <c r="B17" s="9"/>
      <c r="C17" s="9"/>
      <c r="D17" s="9"/>
      <c r="E17" s="9"/>
      <c r="G17" s="6"/>
      <c r="H17" s="5"/>
      <c r="I17" s="5"/>
      <c r="J17" s="5"/>
      <c r="K17" s="5"/>
      <c r="L17" s="5"/>
      <c r="M17" s="5"/>
    </row>
    <row r="18" spans="1:13" x14ac:dyDescent="0.3">
      <c r="L18" s="5"/>
      <c r="M18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DE911-617B-4A0B-8D3B-6883D05546F1}">
  <dimension ref="A1:G8"/>
  <sheetViews>
    <sheetView showGridLines="0" workbookViewId="0">
      <selection activeCell="H17" sqref="H17"/>
    </sheetView>
  </sheetViews>
  <sheetFormatPr defaultColWidth="12.5546875" defaultRowHeight="14.4" x14ac:dyDescent="0.3"/>
  <sheetData>
    <row r="1" spans="1:7" ht="22.8" x14ac:dyDescent="0.4">
      <c r="A1" s="24" t="s">
        <v>23</v>
      </c>
    </row>
    <row r="3" spans="1:7" ht="15.6" customHeight="1" x14ac:dyDescent="0.3">
      <c r="A3" s="2"/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9" t="s">
        <v>22</v>
      </c>
    </row>
    <row r="4" spans="1:7" ht="15.6" customHeight="1" x14ac:dyDescent="0.3">
      <c r="A4" s="2" t="s">
        <v>15</v>
      </c>
      <c r="B4" s="25">
        <v>5</v>
      </c>
      <c r="C4" s="25">
        <v>7.48</v>
      </c>
      <c r="D4" s="25">
        <v>12.120000000000001</v>
      </c>
      <c r="E4" s="25">
        <v>66</v>
      </c>
      <c r="F4" s="26">
        <v>29.4</v>
      </c>
      <c r="G4" s="28">
        <f>SUM(B4:F4)</f>
        <v>120</v>
      </c>
    </row>
    <row r="5" spans="1:7" ht="15.6" customHeight="1" x14ac:dyDescent="0.3">
      <c r="A5" s="2" t="s">
        <v>16</v>
      </c>
      <c r="B5" s="25">
        <v>3.64</v>
      </c>
      <c r="C5" s="25">
        <v>5</v>
      </c>
      <c r="D5" s="25">
        <v>7.62</v>
      </c>
      <c r="E5" s="25">
        <v>49.5</v>
      </c>
      <c r="F5" s="26">
        <v>19.399999999999999</v>
      </c>
      <c r="G5" s="28">
        <f t="shared" ref="G5:G8" si="0">SUM(B5:F5)</f>
        <v>85.16</v>
      </c>
    </row>
    <row r="6" spans="1:7" ht="15.6" customHeight="1" x14ac:dyDescent="0.3">
      <c r="A6" s="2" t="s">
        <v>17</v>
      </c>
      <c r="B6" s="25">
        <v>2.75</v>
      </c>
      <c r="C6" s="25">
        <v>3.5</v>
      </c>
      <c r="D6" s="25">
        <v>5</v>
      </c>
      <c r="E6" s="25">
        <v>37.81</v>
      </c>
      <c r="F6" s="26">
        <v>12.52</v>
      </c>
      <c r="G6" s="28">
        <f t="shared" si="0"/>
        <v>61.58</v>
      </c>
    </row>
    <row r="7" spans="1:7" x14ac:dyDescent="0.3">
      <c r="A7" s="2" t="s">
        <v>18</v>
      </c>
      <c r="B7" s="25">
        <v>0.45280000000000004</v>
      </c>
      <c r="C7" s="25">
        <v>0.69000000000000006</v>
      </c>
      <c r="D7" s="25">
        <v>1.07</v>
      </c>
      <c r="E7" s="25">
        <v>5</v>
      </c>
      <c r="F7" s="26">
        <v>2.16</v>
      </c>
      <c r="G7" s="28">
        <f t="shared" si="0"/>
        <v>9.3727999999999998</v>
      </c>
    </row>
    <row r="8" spans="1:7" x14ac:dyDescent="0.3">
      <c r="A8" s="20" t="s">
        <v>19</v>
      </c>
      <c r="B8" s="27">
        <v>1.4075000000000002</v>
      </c>
      <c r="C8" s="27">
        <v>1.8250000000000002</v>
      </c>
      <c r="D8" s="27">
        <v>2.5499999999999998</v>
      </c>
      <c r="E8" s="27">
        <v>15</v>
      </c>
      <c r="F8" s="26">
        <v>5</v>
      </c>
      <c r="G8" s="28">
        <f t="shared" si="0"/>
        <v>25.782499999999999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20FC-B9AA-4DD7-8323-5038A2AB9463}">
  <dimension ref="A1:M17"/>
  <sheetViews>
    <sheetView showGridLines="0" workbookViewId="0">
      <selection activeCell="J6" sqref="J6"/>
    </sheetView>
  </sheetViews>
  <sheetFormatPr defaultColWidth="12.5546875" defaultRowHeight="14.4" x14ac:dyDescent="0.3"/>
  <sheetData>
    <row r="1" spans="1:13" ht="22.8" x14ac:dyDescent="0.4">
      <c r="A1" s="31" t="s">
        <v>29</v>
      </c>
      <c r="B1" s="24"/>
      <c r="C1" s="24"/>
    </row>
    <row r="2" spans="1:13" ht="15.6" x14ac:dyDescent="0.3">
      <c r="A2" s="15"/>
    </row>
    <row r="3" spans="1:13" x14ac:dyDescent="0.3">
      <c r="A3" s="2"/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9" t="s">
        <v>22</v>
      </c>
      <c r="H3" s="29" t="s">
        <v>1</v>
      </c>
    </row>
    <row r="4" spans="1:13" x14ac:dyDescent="0.3">
      <c r="A4" s="2" t="s">
        <v>15</v>
      </c>
      <c r="B4" s="25">
        <v>5</v>
      </c>
      <c r="C4" s="25">
        <v>7.48</v>
      </c>
      <c r="D4" s="25">
        <v>12.120000000000001</v>
      </c>
      <c r="E4" s="25">
        <v>66</v>
      </c>
      <c r="F4" s="26">
        <v>29.4</v>
      </c>
      <c r="G4" s="28">
        <f>SUM(B4:F4)</f>
        <v>120</v>
      </c>
      <c r="H4" s="28">
        <f>G4/$G$9</f>
        <v>0.39748879826880373</v>
      </c>
    </row>
    <row r="5" spans="1:13" x14ac:dyDescent="0.3">
      <c r="A5" s="2" t="s">
        <v>16</v>
      </c>
      <c r="B5" s="25">
        <v>3.64</v>
      </c>
      <c r="C5" s="25">
        <v>5</v>
      </c>
      <c r="D5" s="25">
        <v>7.62</v>
      </c>
      <c r="E5" s="25">
        <v>49.5</v>
      </c>
      <c r="F5" s="26">
        <v>19.399999999999999</v>
      </c>
      <c r="G5" s="28">
        <f t="shared" ref="G5:G8" si="0">SUM(B5:F5)</f>
        <v>85.16</v>
      </c>
      <c r="H5" s="28">
        <f t="shared" ref="H5:H8" si="1">G5/$G$9</f>
        <v>0.28208455050476106</v>
      </c>
    </row>
    <row r="6" spans="1:13" x14ac:dyDescent="0.3">
      <c r="A6" s="2" t="s">
        <v>17</v>
      </c>
      <c r="B6" s="25">
        <v>2.75</v>
      </c>
      <c r="C6" s="25">
        <v>3.5</v>
      </c>
      <c r="D6" s="25">
        <v>5</v>
      </c>
      <c r="E6" s="25">
        <v>37.81</v>
      </c>
      <c r="F6" s="26">
        <v>12.52</v>
      </c>
      <c r="G6" s="28">
        <f t="shared" si="0"/>
        <v>61.58</v>
      </c>
      <c r="H6" s="28">
        <f t="shared" si="1"/>
        <v>0.20397800164494112</v>
      </c>
    </row>
    <row r="7" spans="1:13" x14ac:dyDescent="0.3">
      <c r="A7" s="2" t="s">
        <v>18</v>
      </c>
      <c r="B7" s="25">
        <v>0.45280000000000004</v>
      </c>
      <c r="C7" s="25">
        <v>0.69000000000000006</v>
      </c>
      <c r="D7" s="25">
        <v>1.07</v>
      </c>
      <c r="E7" s="25">
        <v>5</v>
      </c>
      <c r="F7" s="26">
        <v>2.16</v>
      </c>
      <c r="G7" s="28">
        <f t="shared" si="0"/>
        <v>9.3727999999999998</v>
      </c>
      <c r="H7" s="28">
        <f t="shared" si="1"/>
        <v>3.1046525070115363E-2</v>
      </c>
    </row>
    <row r="8" spans="1:13" x14ac:dyDescent="0.3">
      <c r="A8" s="20" t="s">
        <v>19</v>
      </c>
      <c r="B8" s="27">
        <v>1.4075000000000002</v>
      </c>
      <c r="C8" s="27">
        <v>1.8250000000000002</v>
      </c>
      <c r="D8" s="27">
        <v>2.5499999999999998</v>
      </c>
      <c r="E8" s="27">
        <v>15</v>
      </c>
      <c r="F8" s="26">
        <v>5</v>
      </c>
      <c r="G8" s="28">
        <f t="shared" si="0"/>
        <v>25.782499999999999</v>
      </c>
      <c r="H8" s="28">
        <f t="shared" si="1"/>
        <v>8.5402124511378602E-2</v>
      </c>
    </row>
    <row r="9" spans="1:13" ht="15.6" x14ac:dyDescent="0.3">
      <c r="A9" s="15"/>
      <c r="F9" s="19" t="s">
        <v>2</v>
      </c>
      <c r="G9" s="28">
        <f>SUM(G4:G8)</f>
        <v>301.89530000000002</v>
      </c>
      <c r="H9" s="19">
        <f>SUM(H4:H8)</f>
        <v>1</v>
      </c>
    </row>
    <row r="10" spans="1:13" ht="15.6" x14ac:dyDescent="0.3">
      <c r="A10" s="15"/>
    </row>
    <row r="12" spans="1:13" x14ac:dyDescent="0.3">
      <c r="A12" s="2"/>
      <c r="B12" s="2" t="s">
        <v>15</v>
      </c>
      <c r="C12" s="2" t="s">
        <v>16</v>
      </c>
      <c r="D12" s="2" t="s">
        <v>17</v>
      </c>
      <c r="E12" s="2" t="s">
        <v>18</v>
      </c>
      <c r="F12" s="2" t="s">
        <v>19</v>
      </c>
      <c r="G12" s="6"/>
      <c r="H12" s="2"/>
      <c r="I12" s="2" t="s">
        <v>15</v>
      </c>
      <c r="J12" s="2" t="s">
        <v>16</v>
      </c>
      <c r="K12" s="2" t="s">
        <v>17</v>
      </c>
      <c r="L12" s="2" t="s">
        <v>18</v>
      </c>
      <c r="M12" s="2" t="s">
        <v>19</v>
      </c>
    </row>
    <row r="13" spans="1:13" x14ac:dyDescent="0.3">
      <c r="A13" s="2" t="s">
        <v>15</v>
      </c>
      <c r="B13" s="25">
        <v>5</v>
      </c>
      <c r="C13" s="25">
        <v>7.48</v>
      </c>
      <c r="D13" s="25">
        <v>12.120000000000001</v>
      </c>
      <c r="E13" s="25">
        <v>66</v>
      </c>
      <c r="F13" s="26">
        <v>29.4</v>
      </c>
      <c r="G13" s="7"/>
      <c r="H13" s="2" t="s">
        <v>15</v>
      </c>
      <c r="I13" s="25">
        <f>B13*B13+C13*B14+D13*B15+E13*B16+F13*B17</f>
        <v>156.82250000000002</v>
      </c>
      <c r="J13" s="25">
        <f>B13*C13+C13*C14+D13*C15+E13*C16+F13*C17</f>
        <v>216.41500000000002</v>
      </c>
      <c r="K13" s="25">
        <f>B13*D13+C13*D14+D13*D15+E13*D16+F13*D17</f>
        <v>323.7876</v>
      </c>
      <c r="L13" s="25">
        <f>B13*E13+C13*E14+D13*E15+E13*E16+F13*E17</f>
        <v>1929.5172</v>
      </c>
      <c r="M13" s="26">
        <f>B13*F13+C13*F14+D13*F15+E13*F16+F13*F17</f>
        <v>733.41439999999989</v>
      </c>
    </row>
    <row r="14" spans="1:13" x14ac:dyDescent="0.3">
      <c r="A14" s="2" t="s">
        <v>16</v>
      </c>
      <c r="B14" s="25">
        <v>3.64</v>
      </c>
      <c r="C14" s="25">
        <v>5</v>
      </c>
      <c r="D14" s="25">
        <v>7.62</v>
      </c>
      <c r="E14" s="25">
        <v>49.5</v>
      </c>
      <c r="F14" s="26">
        <v>19.399999999999999</v>
      </c>
      <c r="G14" s="7"/>
      <c r="H14" s="2" t="s">
        <v>16</v>
      </c>
      <c r="I14" s="25">
        <f>B14*B13+C14*B14+D14*B15+E14*B16+F14*B17</f>
        <v>107.07410000000002</v>
      </c>
      <c r="J14" s="25">
        <f>B14*C13+C14*C14+D14*C15+E14*C16+F14*C17</f>
        <v>148.4572</v>
      </c>
      <c r="K14" s="25">
        <f>B14*D13+C14*D14+D14*D15+E14*D16+F14*D17</f>
        <v>222.7518</v>
      </c>
      <c r="L14" s="25">
        <f>B14*E13+C14*E14+D14*E15+E14*E16+F14*E17</f>
        <v>1314.3522</v>
      </c>
      <c r="M14" s="26">
        <f>B14*F13+C14*F14+D14*F15+E14*F16+F14*F17</f>
        <v>503.33840000000004</v>
      </c>
    </row>
    <row r="15" spans="1:13" x14ac:dyDescent="0.3">
      <c r="A15" s="2" t="s">
        <v>17</v>
      </c>
      <c r="B15" s="25">
        <v>2.75</v>
      </c>
      <c r="C15" s="25">
        <v>3.5</v>
      </c>
      <c r="D15" s="25">
        <v>5</v>
      </c>
      <c r="E15" s="25">
        <v>37.81</v>
      </c>
      <c r="F15" s="26">
        <v>12.52</v>
      </c>
      <c r="G15" s="7"/>
      <c r="H15" s="2" t="s">
        <v>17</v>
      </c>
      <c r="I15" s="25">
        <f>B15*B13+C15*B14+D15*B15+E15*B16+F15*B17</f>
        <v>74.982268000000005</v>
      </c>
      <c r="J15" s="25">
        <f>B15*C13+C15*C14+D15*C15+E15*C16+F15*C17</f>
        <v>104.50790000000001</v>
      </c>
      <c r="K15" s="25">
        <f>B15*D13+C15*D14+D15*D15+E15*D16+F15*D17</f>
        <v>157.3827</v>
      </c>
      <c r="L15" s="25">
        <f>B15*E13+C15*E14+D15*E15+E15*E16+F15*E17</f>
        <v>920.64999999999986</v>
      </c>
      <c r="M15" s="26">
        <f>B15*F13+C15*F14+D15*F15+E15*F16+F15*F17</f>
        <v>355.61959999999999</v>
      </c>
    </row>
    <row r="16" spans="1:13" x14ac:dyDescent="0.3">
      <c r="A16" s="2" t="s">
        <v>18</v>
      </c>
      <c r="B16" s="25">
        <v>0.45280000000000004</v>
      </c>
      <c r="C16" s="25">
        <v>0.69000000000000006</v>
      </c>
      <c r="D16" s="25">
        <v>1.07</v>
      </c>
      <c r="E16" s="25">
        <v>5</v>
      </c>
      <c r="F16" s="26">
        <v>2.16</v>
      </c>
      <c r="G16" s="7"/>
      <c r="H16" s="2" t="s">
        <v>18</v>
      </c>
      <c r="I16" s="25">
        <f>B16*B13+C16*B14+D16*B15+E16*B16+F16*B17</f>
        <v>13.022300000000003</v>
      </c>
      <c r="J16" s="25">
        <f>B16*C13+C16*C14+D16*C15+E16*C16+F16*C17</f>
        <v>17.973943999999999</v>
      </c>
      <c r="K16" s="25">
        <f>B16*D13+C16*D14+D16*D15+E16*D16+F16*D17</f>
        <v>26.953736000000003</v>
      </c>
      <c r="L16" s="25">
        <f>B16*E13+C16*E14+D16*E15+E16*E16+F16*E17</f>
        <v>161.8965</v>
      </c>
      <c r="M16" s="26">
        <f>B16*F13+C16*F14+D16*F15+E16*F16+F16*F17</f>
        <v>61.694720000000004</v>
      </c>
    </row>
    <row r="17" spans="1:13" x14ac:dyDescent="0.3">
      <c r="A17" s="20" t="s">
        <v>19</v>
      </c>
      <c r="B17" s="27">
        <v>1.4075000000000002</v>
      </c>
      <c r="C17" s="27">
        <v>1.8250000000000002</v>
      </c>
      <c r="D17" s="27">
        <v>2.5499999999999998</v>
      </c>
      <c r="E17" s="27">
        <v>15</v>
      </c>
      <c r="F17" s="26">
        <v>5</v>
      </c>
      <c r="G17" s="5"/>
      <c r="H17" s="20" t="s">
        <v>19</v>
      </c>
      <c r="I17" s="27">
        <f>B17*B13+C17*B14+D17*B15+E17*B16+F17*B17</f>
        <v>34.522500000000008</v>
      </c>
      <c r="J17" s="27">
        <f>B17*C13+C17*C14+D17*C15+E17*C16+F17*C17</f>
        <v>48.053100000000001</v>
      </c>
      <c r="K17" s="27">
        <f>B17*D13+C17*D14+D17*D15+E17*D16+F17*D17</f>
        <v>72.5154</v>
      </c>
      <c r="L17" s="27">
        <f>B17*E13+C17*E14+D17*E15+E17*E16+F17*E17</f>
        <v>429.64800000000002</v>
      </c>
      <c r="M17" s="26">
        <f>B17*F13+C17*F14+D17*F15+E17*F16+F17*F17</f>
        <v>166.11150000000004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A9DD-D202-4C26-85C3-8A93F02D11C0}">
  <dimension ref="A1:L28"/>
  <sheetViews>
    <sheetView showGridLines="0" workbookViewId="0">
      <selection activeCell="M14" sqref="M14"/>
    </sheetView>
  </sheetViews>
  <sheetFormatPr defaultColWidth="12.5546875" defaultRowHeight="14.4" x14ac:dyDescent="0.3"/>
  <cols>
    <col min="2" max="2" width="12.88671875" customWidth="1"/>
  </cols>
  <sheetData>
    <row r="1" spans="1:9" ht="22.8" x14ac:dyDescent="0.4">
      <c r="A1" s="31" t="s">
        <v>30</v>
      </c>
    </row>
    <row r="2" spans="1:9" ht="15.6" x14ac:dyDescent="0.3">
      <c r="A2" s="15"/>
    </row>
    <row r="3" spans="1:9" ht="15.6" x14ac:dyDescent="0.3">
      <c r="A3" s="32"/>
      <c r="B3" s="19" t="s">
        <v>15</v>
      </c>
      <c r="C3" s="19" t="s">
        <v>16</v>
      </c>
      <c r="D3" s="19" t="s">
        <v>17</v>
      </c>
      <c r="E3" s="19" t="s">
        <v>18</v>
      </c>
      <c r="F3" s="33" t="s">
        <v>19</v>
      </c>
      <c r="G3" s="63" t="s">
        <v>0</v>
      </c>
      <c r="H3" s="63" t="s">
        <v>1</v>
      </c>
    </row>
    <row r="4" spans="1:9" ht="15.6" x14ac:dyDescent="0.3">
      <c r="A4" s="32" t="s">
        <v>15</v>
      </c>
      <c r="B4" s="19">
        <v>156.82250000000002</v>
      </c>
      <c r="C4" s="19">
        <v>216.41500000000002</v>
      </c>
      <c r="D4" s="19">
        <v>323.7876</v>
      </c>
      <c r="E4" s="19">
        <v>1929.5172</v>
      </c>
      <c r="F4" s="33">
        <v>733.41439999999989</v>
      </c>
      <c r="G4" s="19">
        <f>SUM(B4:F4)</f>
        <v>3359.9566999999997</v>
      </c>
      <c r="H4" s="28">
        <f>G4/$G$9</f>
        <v>0.40474264179260183</v>
      </c>
    </row>
    <row r="5" spans="1:9" ht="15.6" x14ac:dyDescent="0.3">
      <c r="A5" s="32" t="s">
        <v>16</v>
      </c>
      <c r="B5" s="19">
        <v>107.07410000000002</v>
      </c>
      <c r="C5" s="19">
        <v>148.4572</v>
      </c>
      <c r="D5" s="19">
        <v>222.7518</v>
      </c>
      <c r="E5" s="19">
        <v>1314.3522</v>
      </c>
      <c r="F5" s="33">
        <v>503.33840000000004</v>
      </c>
      <c r="G5" s="19">
        <f t="shared" ref="G5:G8" si="0">SUM(B5:F5)</f>
        <v>2295.9737</v>
      </c>
      <c r="H5" s="28">
        <f t="shared" ref="H5:H8" si="1">G5/$G$9</f>
        <v>0.27657453467312082</v>
      </c>
    </row>
    <row r="6" spans="1:9" ht="15.6" x14ac:dyDescent="0.3">
      <c r="A6" s="32" t="s">
        <v>17</v>
      </c>
      <c r="B6" s="19">
        <v>74.982268000000005</v>
      </c>
      <c r="C6" s="19">
        <v>104.50790000000001</v>
      </c>
      <c r="D6" s="19">
        <v>157.3827</v>
      </c>
      <c r="E6" s="19">
        <v>920.64999999999986</v>
      </c>
      <c r="F6" s="33">
        <v>355.61959999999999</v>
      </c>
      <c r="G6" s="19">
        <f t="shared" si="0"/>
        <v>1613.142468</v>
      </c>
      <c r="H6" s="28">
        <f t="shared" si="1"/>
        <v>0.19432022564045473</v>
      </c>
    </row>
    <row r="7" spans="1:9" ht="15.6" x14ac:dyDescent="0.3">
      <c r="A7" s="32" t="s">
        <v>18</v>
      </c>
      <c r="B7" s="19">
        <v>13.022300000000003</v>
      </c>
      <c r="C7" s="19">
        <v>17.973943999999999</v>
      </c>
      <c r="D7" s="19">
        <v>26.953736000000003</v>
      </c>
      <c r="E7" s="19">
        <v>161.8965</v>
      </c>
      <c r="F7" s="33">
        <v>61.694720000000004</v>
      </c>
      <c r="G7" s="19">
        <f t="shared" si="0"/>
        <v>281.5412</v>
      </c>
      <c r="H7" s="28">
        <f t="shared" si="1"/>
        <v>3.3914642132578457E-2</v>
      </c>
    </row>
    <row r="8" spans="1:9" ht="15.6" x14ac:dyDescent="0.3">
      <c r="A8" s="32" t="s">
        <v>19</v>
      </c>
      <c r="B8" s="19">
        <v>34.522500000000008</v>
      </c>
      <c r="C8" s="19">
        <v>48.053100000000001</v>
      </c>
      <c r="D8" s="19">
        <v>72.5154</v>
      </c>
      <c r="E8" s="19">
        <v>429.64800000000002</v>
      </c>
      <c r="F8" s="33">
        <v>166.11150000000004</v>
      </c>
      <c r="G8" s="19">
        <f t="shared" si="0"/>
        <v>750.85050000000001</v>
      </c>
      <c r="H8" s="28">
        <f t="shared" si="1"/>
        <v>9.0447955761244189E-2</v>
      </c>
    </row>
    <row r="9" spans="1:9" ht="15.6" x14ac:dyDescent="0.3">
      <c r="A9" s="15"/>
      <c r="F9" s="19" t="s">
        <v>2</v>
      </c>
      <c r="G9" s="19">
        <f>SUM(G4:G8)</f>
        <v>8301.4645679999994</v>
      </c>
      <c r="H9" s="19">
        <f>SUM(H4:H8)</f>
        <v>1</v>
      </c>
    </row>
    <row r="10" spans="1:9" ht="15.6" x14ac:dyDescent="0.3">
      <c r="A10" s="15"/>
    </row>
    <row r="11" spans="1:9" ht="15.6" x14ac:dyDescent="0.3">
      <c r="A11" s="15"/>
    </row>
    <row r="12" spans="1:9" x14ac:dyDescent="0.3">
      <c r="D12" s="38" t="s">
        <v>1</v>
      </c>
    </row>
    <row r="13" spans="1:9" ht="15.6" x14ac:dyDescent="0.3">
      <c r="A13" s="6"/>
      <c r="B13" s="6"/>
      <c r="C13" s="35" t="s">
        <v>15</v>
      </c>
      <c r="D13" s="36">
        <v>0.40474264179260183</v>
      </c>
      <c r="E13" s="41" t="s">
        <v>24</v>
      </c>
      <c r="F13" s="42"/>
      <c r="G13" s="42"/>
      <c r="H13" s="42"/>
      <c r="I13" s="42"/>
    </row>
    <row r="14" spans="1:9" ht="15.6" x14ac:dyDescent="0.3">
      <c r="A14" s="6"/>
      <c r="B14" s="7"/>
      <c r="C14" s="35" t="s">
        <v>16</v>
      </c>
      <c r="D14" s="37">
        <v>0.27657453467312082</v>
      </c>
      <c r="E14" s="41" t="s">
        <v>25</v>
      </c>
      <c r="F14" s="42"/>
      <c r="G14" s="42"/>
      <c r="H14" s="42"/>
      <c r="I14" s="42"/>
    </row>
    <row r="15" spans="1:9" ht="15.6" x14ac:dyDescent="0.3">
      <c r="A15" s="6"/>
      <c r="B15" s="7"/>
      <c r="C15" s="35" t="s">
        <v>17</v>
      </c>
      <c r="D15" s="37">
        <v>0.19432022564045473</v>
      </c>
      <c r="E15" s="41" t="s">
        <v>26</v>
      </c>
      <c r="F15" s="42"/>
      <c r="G15" s="42"/>
      <c r="H15" s="42"/>
      <c r="I15" s="42"/>
    </row>
    <row r="16" spans="1:9" ht="15.6" x14ac:dyDescent="0.3">
      <c r="A16" s="6"/>
      <c r="B16" s="7"/>
      <c r="C16" s="35" t="s">
        <v>18</v>
      </c>
      <c r="D16" s="37">
        <v>3.3914642132578457E-2</v>
      </c>
      <c r="E16" s="41" t="s">
        <v>27</v>
      </c>
      <c r="F16" s="42"/>
      <c r="G16" s="42"/>
      <c r="H16" s="42"/>
      <c r="I16" s="42"/>
    </row>
    <row r="17" spans="1:12" ht="15.6" x14ac:dyDescent="0.3">
      <c r="A17" s="6"/>
      <c r="B17" s="7"/>
      <c r="C17" s="35" t="s">
        <v>19</v>
      </c>
      <c r="D17" s="37">
        <v>9.0447955761244189E-2</v>
      </c>
      <c r="E17" s="41" t="s">
        <v>28</v>
      </c>
      <c r="F17" s="42"/>
      <c r="G17" s="42"/>
      <c r="H17" s="42"/>
      <c r="I17" s="42"/>
    </row>
    <row r="18" spans="1:12" x14ac:dyDescent="0.3">
      <c r="D18" s="34"/>
      <c r="E18" s="30"/>
      <c r="F18" s="5"/>
      <c r="G18" s="5"/>
    </row>
    <row r="19" spans="1:12" x14ac:dyDescent="0.3">
      <c r="A19" s="6"/>
      <c r="B19" s="7"/>
      <c r="C19" s="7"/>
      <c r="D19" s="7"/>
      <c r="E19" s="7"/>
      <c r="F19" s="7"/>
    </row>
    <row r="20" spans="1:12" x14ac:dyDescent="0.3">
      <c r="A20" s="11"/>
    </row>
    <row r="24" spans="1:12" x14ac:dyDescent="0.3">
      <c r="B24" s="6"/>
      <c r="C24" s="6"/>
      <c r="D24" s="6"/>
      <c r="E24" s="6"/>
      <c r="F24" s="6"/>
      <c r="G24" s="6"/>
      <c r="I24" s="6"/>
      <c r="J24" s="6"/>
      <c r="K24" s="6"/>
      <c r="L24" s="6"/>
    </row>
    <row r="25" spans="1:12" x14ac:dyDescent="0.3">
      <c r="B25" s="6"/>
      <c r="C25" s="7"/>
      <c r="D25" s="7"/>
      <c r="E25" s="7"/>
      <c r="F25" s="7"/>
      <c r="G25" s="7"/>
      <c r="H25" s="6"/>
      <c r="I25" s="5"/>
      <c r="J25" s="5"/>
      <c r="K25" s="5"/>
      <c r="L25" s="5"/>
    </row>
    <row r="26" spans="1:12" x14ac:dyDescent="0.3">
      <c r="B26" s="6"/>
      <c r="C26" s="7"/>
      <c r="D26" s="7"/>
      <c r="E26" s="7"/>
      <c r="F26" s="7"/>
      <c r="G26" s="7"/>
      <c r="H26" s="6"/>
      <c r="I26" s="10"/>
      <c r="J26" s="10"/>
      <c r="K26" s="10"/>
      <c r="L26" s="10"/>
    </row>
    <row r="27" spans="1:12" x14ac:dyDescent="0.3">
      <c r="B27" s="6"/>
      <c r="C27" s="7"/>
      <c r="D27" s="7"/>
      <c r="E27" s="7"/>
      <c r="F27" s="7"/>
      <c r="G27" s="7"/>
      <c r="H27" s="6"/>
      <c r="I27" s="10"/>
      <c r="J27" s="10"/>
      <c r="K27" s="10"/>
      <c r="L27" s="10"/>
    </row>
    <row r="28" spans="1:12" x14ac:dyDescent="0.3">
      <c r="B28" s="6"/>
      <c r="C28" s="7"/>
      <c r="D28" s="7"/>
      <c r="E28" s="7"/>
      <c r="F28" s="7"/>
      <c r="G28" s="7"/>
      <c r="H28" s="6"/>
      <c r="I28" s="5"/>
      <c r="J28" s="5"/>
      <c r="K28" s="5"/>
      <c r="L28" s="5"/>
    </row>
  </sheetData>
  <mergeCells count="5">
    <mergeCell ref="E13:I13"/>
    <mergeCell ref="E14:I14"/>
    <mergeCell ref="E15:I15"/>
    <mergeCell ref="E16:I16"/>
    <mergeCell ref="E17:I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6CDE1-7F9E-477F-A964-C78E2445DD08}">
  <dimension ref="A1:I53"/>
  <sheetViews>
    <sheetView showGridLines="0" topLeftCell="A26" workbookViewId="0">
      <selection activeCell="F43" sqref="F43:I46"/>
    </sheetView>
  </sheetViews>
  <sheetFormatPr defaultColWidth="12.5546875" defaultRowHeight="14.4" x14ac:dyDescent="0.3"/>
  <cols>
    <col min="1" max="1" width="14.109375" customWidth="1"/>
    <col min="12" max="12" width="40.33203125" customWidth="1"/>
  </cols>
  <sheetData>
    <row r="1" spans="1:9" ht="22.8" x14ac:dyDescent="0.4">
      <c r="A1" s="47"/>
      <c r="B1" s="47"/>
      <c r="C1" s="47"/>
      <c r="D1" s="47"/>
      <c r="E1" s="47"/>
      <c r="F1" s="47"/>
      <c r="G1" s="47"/>
    </row>
    <row r="2" spans="1:9" ht="22.8" x14ac:dyDescent="0.4">
      <c r="A2" s="48"/>
      <c r="B2" s="46"/>
      <c r="C2" s="46"/>
      <c r="D2" s="46"/>
      <c r="E2" s="46"/>
      <c r="F2" s="46"/>
      <c r="G2" s="46"/>
    </row>
    <row r="3" spans="1:9" x14ac:dyDescent="0.3">
      <c r="A3" s="21"/>
    </row>
    <row r="4" spans="1:9" ht="15.6" x14ac:dyDescent="0.3">
      <c r="A4" s="15"/>
    </row>
    <row r="5" spans="1:9" ht="15.6" x14ac:dyDescent="0.3">
      <c r="A5" s="15"/>
    </row>
    <row r="6" spans="1:9" ht="15.6" x14ac:dyDescent="0.3">
      <c r="A6" s="15"/>
    </row>
    <row r="7" spans="1:9" ht="15.6" x14ac:dyDescent="0.3">
      <c r="A7" s="15"/>
    </row>
    <row r="8" spans="1:9" ht="15.6" x14ac:dyDescent="0.3">
      <c r="A8" s="15"/>
    </row>
    <row r="9" spans="1:9" ht="15.6" x14ac:dyDescent="0.3">
      <c r="A9" s="15"/>
    </row>
    <row r="10" spans="1:9" ht="15.6" x14ac:dyDescent="0.3">
      <c r="A10" s="15"/>
    </row>
    <row r="11" spans="1:9" ht="15.6" x14ac:dyDescent="0.3">
      <c r="A11" s="15"/>
    </row>
    <row r="13" spans="1:9" ht="14.85" customHeight="1" x14ac:dyDescent="0.3">
      <c r="A13" s="43"/>
      <c r="B13" s="44"/>
      <c r="C13" s="44"/>
      <c r="D13" s="44"/>
    </row>
    <row r="14" spans="1:9" x14ac:dyDescent="0.3">
      <c r="A14" s="44"/>
      <c r="B14" s="45"/>
      <c r="C14" s="45"/>
      <c r="D14" s="45"/>
    </row>
    <row r="15" spans="1:9" x14ac:dyDescent="0.3">
      <c r="A15" s="2"/>
      <c r="B15" s="3" t="s">
        <v>31</v>
      </c>
      <c r="C15" s="3" t="s">
        <v>32</v>
      </c>
      <c r="D15" s="3" t="s">
        <v>33</v>
      </c>
      <c r="F15" s="2"/>
      <c r="G15" s="3" t="s">
        <v>31</v>
      </c>
      <c r="H15" s="3" t="s">
        <v>32</v>
      </c>
      <c r="I15" s="3" t="s">
        <v>33</v>
      </c>
    </row>
    <row r="16" spans="1:9" x14ac:dyDescent="0.3">
      <c r="A16" s="2" t="s">
        <v>31</v>
      </c>
      <c r="B16" s="53">
        <v>1</v>
      </c>
      <c r="C16" s="53">
        <v>3</v>
      </c>
      <c r="D16" s="53">
        <v>7</v>
      </c>
      <c r="F16" s="2" t="s">
        <v>31</v>
      </c>
      <c r="G16" s="25">
        <f>B16*B16+C16*B17+D16*B18</f>
        <v>3</v>
      </c>
      <c r="H16" s="25">
        <f>B16*C16+C16*C17+D16*C18</f>
        <v>7.4</v>
      </c>
      <c r="I16" s="25">
        <f>B16*D16+C16*D17+D16*D18</f>
        <v>29</v>
      </c>
    </row>
    <row r="17" spans="1:9" x14ac:dyDescent="0.3">
      <c r="A17" s="19" t="s">
        <v>32</v>
      </c>
      <c r="B17" s="52">
        <v>0.33333333333333331</v>
      </c>
      <c r="C17" s="57">
        <v>1</v>
      </c>
      <c r="D17" s="57">
        <v>5</v>
      </c>
      <c r="F17" s="19" t="s">
        <v>32</v>
      </c>
      <c r="G17" s="51">
        <f>B17*B16+C17*B17+D17*B18</f>
        <v>1.3809523809523809</v>
      </c>
      <c r="H17" s="51">
        <f>B17*C16+C17*C17+D17*C18</f>
        <v>3</v>
      </c>
      <c r="I17" s="51">
        <f>B17*D16+C17*D17+D17*D18</f>
        <v>12.333333333333332</v>
      </c>
    </row>
    <row r="18" spans="1:9" x14ac:dyDescent="0.3">
      <c r="A18" s="19" t="s">
        <v>33</v>
      </c>
      <c r="B18" s="52">
        <v>0.14285714285714285</v>
      </c>
      <c r="C18" s="52">
        <v>0.2</v>
      </c>
      <c r="D18" s="51">
        <v>1</v>
      </c>
      <c r="F18" s="19" t="s">
        <v>33</v>
      </c>
      <c r="G18" s="51">
        <f>B18*B16+C18*B17+D18*B18</f>
        <v>0.35238095238095235</v>
      </c>
      <c r="H18" s="51">
        <f>B18*C16+C18*C17+D18*C18</f>
        <v>0.82857142857142851</v>
      </c>
      <c r="I18" s="51">
        <f>B18*D16+C18*D17+D18*D18</f>
        <v>3</v>
      </c>
    </row>
    <row r="22" spans="1:9" x14ac:dyDescent="0.3">
      <c r="A22" s="2"/>
      <c r="B22" s="3" t="s">
        <v>31</v>
      </c>
      <c r="C22" s="3" t="s">
        <v>32</v>
      </c>
      <c r="D22" s="3" t="s">
        <v>33</v>
      </c>
      <c r="F22" s="2"/>
      <c r="G22" s="3" t="s">
        <v>31</v>
      </c>
      <c r="H22" s="3" t="s">
        <v>32</v>
      </c>
      <c r="I22" s="3" t="s">
        <v>33</v>
      </c>
    </row>
    <row r="23" spans="1:9" x14ac:dyDescent="0.3">
      <c r="A23" s="2" t="s">
        <v>31</v>
      </c>
      <c r="B23" s="53">
        <v>1</v>
      </c>
      <c r="C23" s="4">
        <v>0.2</v>
      </c>
      <c r="D23" s="4">
        <v>0.14285714285714285</v>
      </c>
      <c r="F23" s="2" t="s">
        <v>31</v>
      </c>
      <c r="G23" s="25">
        <f>B23*B23+C23*B24+D23*B25</f>
        <v>3</v>
      </c>
      <c r="H23" s="25">
        <f>B23*C23+C23*C24+D23*C25</f>
        <v>0.82857142857142851</v>
      </c>
      <c r="I23" s="25">
        <f>B23*D23+C23*D24+D23*D25</f>
        <v>0.35238095238095235</v>
      </c>
    </row>
    <row r="24" spans="1:9" x14ac:dyDescent="0.3">
      <c r="A24" s="19" t="s">
        <v>32</v>
      </c>
      <c r="B24" s="57">
        <v>5</v>
      </c>
      <c r="C24" s="57">
        <v>1</v>
      </c>
      <c r="D24" s="52">
        <v>0.33333333333333331</v>
      </c>
      <c r="F24" s="19" t="s">
        <v>32</v>
      </c>
      <c r="G24" s="51">
        <f>B24*B23+C24*B24+D24*B25</f>
        <v>12.333333333333332</v>
      </c>
      <c r="H24" s="51">
        <f>B24*C23+C24*C24+D24*C25</f>
        <v>3</v>
      </c>
      <c r="I24" s="51">
        <f>B24*D23+C24*D24+D24*D25</f>
        <v>1.3809523809523807</v>
      </c>
    </row>
    <row r="25" spans="1:9" x14ac:dyDescent="0.3">
      <c r="A25" s="19" t="s">
        <v>33</v>
      </c>
      <c r="B25" s="57">
        <v>7</v>
      </c>
      <c r="C25" s="57">
        <v>3</v>
      </c>
      <c r="D25" s="57">
        <v>1</v>
      </c>
      <c r="F25" s="19" t="s">
        <v>33</v>
      </c>
      <c r="G25" s="51">
        <f>B25*B23+C25*B24+D25*B25</f>
        <v>29</v>
      </c>
      <c r="H25" s="51">
        <f>B25*C23+C25*C24+D25*C25</f>
        <v>7.4</v>
      </c>
      <c r="I25" s="51">
        <f>B25*D23+C25*D24+D25*D25</f>
        <v>3</v>
      </c>
    </row>
    <row r="29" spans="1:9" x14ac:dyDescent="0.3">
      <c r="A29" s="2"/>
      <c r="B29" s="3" t="s">
        <v>31</v>
      </c>
      <c r="C29" s="3" t="s">
        <v>32</v>
      </c>
      <c r="D29" s="3" t="s">
        <v>33</v>
      </c>
      <c r="F29" s="2"/>
      <c r="G29" s="3" t="s">
        <v>31</v>
      </c>
      <c r="H29" s="3" t="s">
        <v>32</v>
      </c>
      <c r="I29" s="3" t="s">
        <v>33</v>
      </c>
    </row>
    <row r="30" spans="1:9" x14ac:dyDescent="0.3">
      <c r="A30" s="2" t="s">
        <v>31</v>
      </c>
      <c r="B30" s="53">
        <v>1</v>
      </c>
      <c r="C30" s="53">
        <v>3</v>
      </c>
      <c r="D30" s="4">
        <v>0.2</v>
      </c>
      <c r="F30" s="2" t="s">
        <v>31</v>
      </c>
      <c r="G30" s="25">
        <f>B30*B30+C30*B31+D30*B32</f>
        <v>3</v>
      </c>
      <c r="H30" s="25">
        <f>B30*C30+C30*C31+D30*C32</f>
        <v>7.4</v>
      </c>
      <c r="I30" s="25">
        <f>B30*D30+C30*D31+D30*D32</f>
        <v>0.82857142857142851</v>
      </c>
    </row>
    <row r="31" spans="1:9" x14ac:dyDescent="0.3">
      <c r="A31" s="19" t="s">
        <v>32</v>
      </c>
      <c r="B31" s="52">
        <v>0.33333333333333331</v>
      </c>
      <c r="C31" s="57">
        <v>1</v>
      </c>
      <c r="D31" s="52">
        <v>0.14285714285714285</v>
      </c>
      <c r="F31" s="19" t="s">
        <v>32</v>
      </c>
      <c r="G31" s="51">
        <f>B31*B30+C31*B31+D31*B32</f>
        <v>1.3809523809523809</v>
      </c>
      <c r="H31" s="51">
        <f>B31*C30+C31*C31+D31*C32</f>
        <v>3</v>
      </c>
      <c r="I31" s="51">
        <f>B31*D30+C31*D31+D31*D32</f>
        <v>0.35238095238095235</v>
      </c>
    </row>
    <row r="32" spans="1:9" x14ac:dyDescent="0.3">
      <c r="A32" s="19" t="s">
        <v>33</v>
      </c>
      <c r="B32" s="57">
        <v>5</v>
      </c>
      <c r="C32" s="57">
        <v>7</v>
      </c>
      <c r="D32" s="57">
        <v>1</v>
      </c>
      <c r="F32" s="19" t="s">
        <v>33</v>
      </c>
      <c r="G32" s="51">
        <f>B32*B30+C32*B31+D32*B32</f>
        <v>12.333333333333332</v>
      </c>
      <c r="H32" s="51">
        <f>B32*C30+C32*C31+D32*C32</f>
        <v>29</v>
      </c>
      <c r="I32" s="51">
        <f>B32*D30+C32*D31+D32*D32</f>
        <v>3</v>
      </c>
    </row>
    <row r="36" spans="1:9" x14ac:dyDescent="0.3">
      <c r="A36" s="2"/>
      <c r="B36" s="3" t="s">
        <v>31</v>
      </c>
      <c r="C36" s="3" t="s">
        <v>32</v>
      </c>
      <c r="D36" s="3" t="s">
        <v>33</v>
      </c>
      <c r="F36" s="2"/>
      <c r="G36" s="3" t="s">
        <v>31</v>
      </c>
      <c r="H36" s="3" t="s">
        <v>32</v>
      </c>
      <c r="I36" s="3" t="s">
        <v>33</v>
      </c>
    </row>
    <row r="37" spans="1:9" x14ac:dyDescent="0.3">
      <c r="A37" s="2" t="s">
        <v>31</v>
      </c>
      <c r="B37" s="53">
        <v>1</v>
      </c>
      <c r="C37" s="53">
        <v>2</v>
      </c>
      <c r="D37" s="53">
        <v>5</v>
      </c>
      <c r="F37" s="2" t="s">
        <v>31</v>
      </c>
      <c r="G37" s="25">
        <f>B37*B37+C37*B38+D37*B39</f>
        <v>3</v>
      </c>
      <c r="H37" s="25">
        <f>B37*C37+C37*C38+D37*C39</f>
        <v>5.25</v>
      </c>
      <c r="I37" s="25">
        <f>B37*D37+C37*D38+D37*D39</f>
        <v>18</v>
      </c>
    </row>
    <row r="38" spans="1:9" x14ac:dyDescent="0.3">
      <c r="A38" s="19" t="s">
        <v>32</v>
      </c>
      <c r="B38" s="52">
        <v>0.5</v>
      </c>
      <c r="C38" s="57">
        <v>1</v>
      </c>
      <c r="D38" s="57">
        <v>4</v>
      </c>
      <c r="F38" s="19" t="s">
        <v>32</v>
      </c>
      <c r="G38" s="51">
        <f>B38*B37+C38*B38+D38*B39</f>
        <v>1.8</v>
      </c>
      <c r="H38" s="51">
        <f>B38*C37+C38*C38+D38*C39</f>
        <v>3</v>
      </c>
      <c r="I38" s="51">
        <f>B38*D37+C38*D38+D38*D39</f>
        <v>10.5</v>
      </c>
    </row>
    <row r="39" spans="1:9" x14ac:dyDescent="0.3">
      <c r="A39" s="19" t="s">
        <v>33</v>
      </c>
      <c r="B39" s="52">
        <v>0.2</v>
      </c>
      <c r="C39" s="52">
        <v>0.25</v>
      </c>
      <c r="D39" s="57">
        <v>1</v>
      </c>
      <c r="F39" s="19" t="s">
        <v>33</v>
      </c>
      <c r="G39" s="51">
        <f>B39*B37+C39*B38+D39*B39</f>
        <v>0.52500000000000002</v>
      </c>
      <c r="H39" s="51">
        <f>B39*C37+C39*C38+D39*C39</f>
        <v>0.9</v>
      </c>
      <c r="I39" s="51">
        <f>B39*D37+C39*D38+D39*D39</f>
        <v>3</v>
      </c>
    </row>
    <row r="43" spans="1:9" x14ac:dyDescent="0.3">
      <c r="A43" s="2"/>
      <c r="B43" s="3" t="s">
        <v>31</v>
      </c>
      <c r="C43" s="3" t="s">
        <v>32</v>
      </c>
      <c r="D43" s="3" t="s">
        <v>33</v>
      </c>
      <c r="F43" s="2"/>
      <c r="G43" s="3" t="s">
        <v>31</v>
      </c>
      <c r="H43" s="3" t="s">
        <v>32</v>
      </c>
      <c r="I43" s="3" t="s">
        <v>33</v>
      </c>
    </row>
    <row r="44" spans="1:9" x14ac:dyDescent="0.3">
      <c r="A44" s="2" t="s">
        <v>31</v>
      </c>
      <c r="B44" s="53">
        <v>1</v>
      </c>
      <c r="C44" s="53">
        <v>7</v>
      </c>
      <c r="D44" s="53">
        <v>4</v>
      </c>
      <c r="F44" s="2" t="s">
        <v>31</v>
      </c>
      <c r="G44" s="25">
        <f>B44*B44+C44*B45+D44*B46</f>
        <v>3</v>
      </c>
      <c r="H44" s="25">
        <f>B44*C44+C44*C45+D44*C46</f>
        <v>34</v>
      </c>
      <c r="I44" s="25">
        <f>B44*D44+C44*D45+D44*D46</f>
        <v>9.4</v>
      </c>
    </row>
    <row r="45" spans="1:9" x14ac:dyDescent="0.3">
      <c r="A45" s="19" t="s">
        <v>32</v>
      </c>
      <c r="B45" s="52">
        <v>0.14285714285714285</v>
      </c>
      <c r="C45" s="57">
        <v>1</v>
      </c>
      <c r="D45" s="52">
        <v>0.2</v>
      </c>
      <c r="F45" s="19" t="s">
        <v>32</v>
      </c>
      <c r="G45" s="51">
        <f>B45*B44+C45*B45+D45*B46</f>
        <v>0.33571428571428569</v>
      </c>
      <c r="H45" s="51">
        <f>B45*C44+C45*C45+D45*C46</f>
        <v>3</v>
      </c>
      <c r="I45" s="51">
        <f>B45*D44+C45*D45+D45*D46</f>
        <v>0.97142857142857131</v>
      </c>
    </row>
    <row r="46" spans="1:9" x14ac:dyDescent="0.3">
      <c r="A46" s="19" t="s">
        <v>33</v>
      </c>
      <c r="B46" s="52">
        <v>0.25</v>
      </c>
      <c r="C46" s="57">
        <v>5</v>
      </c>
      <c r="D46" s="57">
        <v>1</v>
      </c>
      <c r="F46" s="19" t="s">
        <v>33</v>
      </c>
      <c r="G46" s="51">
        <f>B46*B44+C46*B45+D46*B46</f>
        <v>1.2142857142857142</v>
      </c>
      <c r="H46" s="51">
        <f>B46*C44+C46*C45+D46*C46</f>
        <v>11.75</v>
      </c>
      <c r="I46" s="51">
        <f>B46*D44+C46*D45+D46*D46</f>
        <v>3</v>
      </c>
    </row>
    <row r="53" spans="5:5" x14ac:dyDescent="0.3">
      <c r="E53" s="56"/>
    </row>
  </sheetData>
  <mergeCells count="1">
    <mergeCell ref="A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3EA3-3E78-4422-BEEF-53EACC189DD2}">
  <dimension ref="A1:K89"/>
  <sheetViews>
    <sheetView showGridLines="0" topLeftCell="A17" zoomScaleNormal="100" workbookViewId="0">
      <selection activeCell="I5" sqref="I5"/>
    </sheetView>
  </sheetViews>
  <sheetFormatPr defaultColWidth="12.88671875" defaultRowHeight="14.4" x14ac:dyDescent="0.3"/>
  <cols>
    <col min="1" max="1" width="12.5546875" customWidth="1"/>
    <col min="3" max="3" width="12.5546875" customWidth="1"/>
    <col min="7" max="7" width="23.21875" customWidth="1"/>
  </cols>
  <sheetData>
    <row r="1" spans="1:6" ht="22.8" x14ac:dyDescent="0.4">
      <c r="A1" s="24" t="s">
        <v>34</v>
      </c>
    </row>
    <row r="2" spans="1:6" ht="15.6" x14ac:dyDescent="0.3">
      <c r="A2" s="14"/>
    </row>
    <row r="3" spans="1:6" ht="15.6" x14ac:dyDescent="0.3">
      <c r="A3" s="14"/>
    </row>
    <row r="4" spans="1:6" ht="15.6" x14ac:dyDescent="0.3">
      <c r="A4" s="14"/>
    </row>
    <row r="5" spans="1:6" ht="15.6" x14ac:dyDescent="0.3">
      <c r="A5" s="59"/>
      <c r="B5" s="26" t="s">
        <v>31</v>
      </c>
      <c r="C5" s="26" t="s">
        <v>32</v>
      </c>
      <c r="D5" s="26" t="s">
        <v>33</v>
      </c>
      <c r="E5" s="64" t="s">
        <v>0</v>
      </c>
      <c r="F5" s="63" t="s">
        <v>3</v>
      </c>
    </row>
    <row r="6" spans="1:6" ht="15.6" x14ac:dyDescent="0.3">
      <c r="A6" s="59" t="s">
        <v>31</v>
      </c>
      <c r="B6" s="26">
        <v>3</v>
      </c>
      <c r="C6" s="26">
        <v>7.4</v>
      </c>
      <c r="D6" s="60">
        <v>29</v>
      </c>
      <c r="E6" s="51">
        <f>SUM(B6:D6)</f>
        <v>39.4</v>
      </c>
      <c r="F6" s="51">
        <f>E6/$E$9</f>
        <v>0.65345127152108673</v>
      </c>
    </row>
    <row r="7" spans="1:6" ht="15.6" x14ac:dyDescent="0.3">
      <c r="A7" s="59" t="s">
        <v>32</v>
      </c>
      <c r="B7" s="26">
        <v>1.3809523809523809</v>
      </c>
      <c r="C7" s="26">
        <v>3</v>
      </c>
      <c r="D7" s="60">
        <v>12.333333333333332</v>
      </c>
      <c r="E7" s="51">
        <f t="shared" ref="E7:E8" si="0">SUM(B7:D7)</f>
        <v>16.714285714285715</v>
      </c>
      <c r="F7" s="51">
        <f t="shared" ref="F7:F8" si="1">E7/$E$9</f>
        <v>0.27720739219712531</v>
      </c>
    </row>
    <row r="8" spans="1:6" ht="15.6" x14ac:dyDescent="0.3">
      <c r="A8" s="59" t="s">
        <v>33</v>
      </c>
      <c r="B8" s="26">
        <v>0.35238095238095235</v>
      </c>
      <c r="C8" s="26">
        <v>0.82857142857142851</v>
      </c>
      <c r="D8" s="60">
        <v>3</v>
      </c>
      <c r="E8" s="51">
        <f t="shared" si="0"/>
        <v>4.1809523809523803</v>
      </c>
      <c r="F8" s="51">
        <f t="shared" si="1"/>
        <v>6.9341336281788027E-2</v>
      </c>
    </row>
    <row r="9" spans="1:6" ht="15.6" x14ac:dyDescent="0.3">
      <c r="A9" s="14"/>
      <c r="D9" s="62" t="s">
        <v>2</v>
      </c>
      <c r="E9" s="51">
        <f>SUM(E6:E8)</f>
        <v>60.295238095238091</v>
      </c>
      <c r="F9" s="51">
        <f>SUM(F6:F8)</f>
        <v>1</v>
      </c>
    </row>
    <row r="10" spans="1:6" ht="15.6" x14ac:dyDescent="0.3">
      <c r="A10" s="14"/>
    </row>
    <row r="11" spans="1:6" ht="15.6" x14ac:dyDescent="0.3">
      <c r="A11" s="14"/>
    </row>
    <row r="12" spans="1:6" ht="15.6" x14ac:dyDescent="0.3">
      <c r="A12" s="14"/>
    </row>
    <row r="13" spans="1:6" ht="15.6" x14ac:dyDescent="0.3">
      <c r="A13" s="65"/>
      <c r="B13" s="19" t="s">
        <v>31</v>
      </c>
      <c r="C13" s="19" t="s">
        <v>32</v>
      </c>
      <c r="D13" s="19" t="s">
        <v>33</v>
      </c>
      <c r="E13" s="64" t="s">
        <v>0</v>
      </c>
      <c r="F13" s="63" t="s">
        <v>3</v>
      </c>
    </row>
    <row r="14" spans="1:6" ht="15.6" x14ac:dyDescent="0.3">
      <c r="A14" s="65" t="s">
        <v>31</v>
      </c>
      <c r="B14" s="26">
        <v>3</v>
      </c>
      <c r="C14" s="26">
        <v>0.82857142857142851</v>
      </c>
      <c r="D14" s="26">
        <v>0.35238095238095235</v>
      </c>
      <c r="E14" s="51">
        <f>SUM(B14:D14)</f>
        <v>4.1809523809523803</v>
      </c>
      <c r="F14" s="51">
        <f>E14/$E$17</f>
        <v>6.9341336281788027E-2</v>
      </c>
    </row>
    <row r="15" spans="1:6" ht="15.6" x14ac:dyDescent="0.3">
      <c r="A15" s="65" t="s">
        <v>32</v>
      </c>
      <c r="B15" s="26">
        <v>12.333333333333332</v>
      </c>
      <c r="C15" s="26">
        <v>3</v>
      </c>
      <c r="D15" s="26">
        <v>1.3809523809523807</v>
      </c>
      <c r="E15" s="51">
        <f t="shared" ref="E15:E16" si="2">SUM(B15:D15)</f>
        <v>16.714285714285712</v>
      </c>
      <c r="F15" s="51">
        <f>E15/$E$17</f>
        <v>0.27720739219712526</v>
      </c>
    </row>
    <row r="16" spans="1:6" ht="15.6" x14ac:dyDescent="0.3">
      <c r="A16" s="65" t="s">
        <v>33</v>
      </c>
      <c r="B16" s="26">
        <v>29</v>
      </c>
      <c r="C16" s="26">
        <v>7.4</v>
      </c>
      <c r="D16" s="26">
        <v>3</v>
      </c>
      <c r="E16" s="51">
        <f t="shared" si="2"/>
        <v>39.4</v>
      </c>
      <c r="F16" s="51">
        <f>E16/$E$17</f>
        <v>0.65345127152108673</v>
      </c>
    </row>
    <row r="17" spans="1:7" ht="15.6" x14ac:dyDescent="0.3">
      <c r="A17" s="14"/>
      <c r="D17" s="62" t="s">
        <v>2</v>
      </c>
      <c r="E17" s="51">
        <f>SUM(E14:E16)</f>
        <v>60.295238095238091</v>
      </c>
      <c r="F17" s="51">
        <f>SUM(F14:F16)</f>
        <v>1</v>
      </c>
    </row>
    <row r="18" spans="1:7" ht="15.6" x14ac:dyDescent="0.3">
      <c r="A18" s="14"/>
      <c r="D18" s="66"/>
      <c r="E18" s="67"/>
      <c r="F18" s="67"/>
    </row>
    <row r="19" spans="1:7" ht="15.6" x14ac:dyDescent="0.3">
      <c r="A19" s="14"/>
    </row>
    <row r="20" spans="1:7" ht="15.6" x14ac:dyDescent="0.3">
      <c r="A20" s="14"/>
    </row>
    <row r="21" spans="1:7" ht="15.6" x14ac:dyDescent="0.3">
      <c r="A21" s="65"/>
      <c r="B21" s="19" t="s">
        <v>31</v>
      </c>
      <c r="C21" s="19" t="s">
        <v>32</v>
      </c>
      <c r="D21" s="19" t="s">
        <v>33</v>
      </c>
      <c r="E21" s="64" t="s">
        <v>0</v>
      </c>
      <c r="F21" s="63" t="s">
        <v>3</v>
      </c>
    </row>
    <row r="22" spans="1:7" ht="15.6" x14ac:dyDescent="0.3">
      <c r="A22" s="65" t="s">
        <v>31</v>
      </c>
      <c r="B22" s="26">
        <v>3</v>
      </c>
      <c r="C22" s="26">
        <v>7.4</v>
      </c>
      <c r="D22" s="26">
        <v>0.82857142857142851</v>
      </c>
      <c r="E22" s="51">
        <f>SUM(B22:D22)</f>
        <v>11.22857142857143</v>
      </c>
      <c r="F22" s="51">
        <f>E22/$E$25</f>
        <v>0.18622650450165854</v>
      </c>
    </row>
    <row r="23" spans="1:7" ht="15.6" x14ac:dyDescent="0.3">
      <c r="A23" s="65" t="s">
        <v>32</v>
      </c>
      <c r="B23" s="26">
        <v>1.3809523809523809</v>
      </c>
      <c r="C23" s="26">
        <v>3</v>
      </c>
      <c r="D23" s="26">
        <v>0.35238095238095235</v>
      </c>
      <c r="E23" s="51">
        <f>SUM(B23:D23)</f>
        <v>4.7333333333333334</v>
      </c>
      <c r="F23" s="51">
        <f t="shared" ref="F23:F24" si="3">E23/$E$25</f>
        <v>7.8502606223345456E-2</v>
      </c>
    </row>
    <row r="24" spans="1:7" ht="15.6" x14ac:dyDescent="0.3">
      <c r="A24" s="65" t="s">
        <v>33</v>
      </c>
      <c r="B24" s="26">
        <v>12.333333333333332</v>
      </c>
      <c r="C24" s="26">
        <v>29</v>
      </c>
      <c r="D24" s="26">
        <v>3</v>
      </c>
      <c r="E24" s="51">
        <f>SUM(B24:D24)</f>
        <v>44.333333333333329</v>
      </c>
      <c r="F24" s="51">
        <f t="shared" si="3"/>
        <v>0.73527088927499606</v>
      </c>
    </row>
    <row r="25" spans="1:7" ht="15.6" x14ac:dyDescent="0.3">
      <c r="A25" s="14"/>
      <c r="D25" s="62" t="s">
        <v>2</v>
      </c>
      <c r="E25" s="51">
        <f>SUM(E22:E24)</f>
        <v>60.295238095238091</v>
      </c>
      <c r="F25" s="51">
        <f>SUM(F22:F24)</f>
        <v>1</v>
      </c>
    </row>
    <row r="26" spans="1:7" ht="15.6" x14ac:dyDescent="0.3">
      <c r="A26" s="14"/>
    </row>
    <row r="27" spans="1:7" ht="15.6" x14ac:dyDescent="0.3">
      <c r="A27" s="14"/>
    </row>
    <row r="29" spans="1:7" x14ac:dyDescent="0.3">
      <c r="A29" s="19"/>
      <c r="B29" s="19" t="s">
        <v>31</v>
      </c>
      <c r="C29" s="19" t="s">
        <v>32</v>
      </c>
      <c r="D29" s="19" t="s">
        <v>33</v>
      </c>
      <c r="E29" s="64" t="s">
        <v>0</v>
      </c>
      <c r="F29" s="63" t="s">
        <v>3</v>
      </c>
    </row>
    <row r="30" spans="1:7" x14ac:dyDescent="0.3">
      <c r="A30" s="19" t="s">
        <v>31</v>
      </c>
      <c r="B30" s="26">
        <v>3</v>
      </c>
      <c r="C30" s="26">
        <v>5.25</v>
      </c>
      <c r="D30" s="26">
        <v>18</v>
      </c>
      <c r="E30" s="51">
        <f>SUM(B30:D30)</f>
        <v>26.25</v>
      </c>
      <c r="F30" s="51">
        <f>E30/$E$33</f>
        <v>0.5709624796084829</v>
      </c>
    </row>
    <row r="31" spans="1:7" ht="14.85" customHeight="1" x14ac:dyDescent="0.3">
      <c r="A31" s="72" t="s">
        <v>32</v>
      </c>
      <c r="B31" s="25">
        <v>1.8</v>
      </c>
      <c r="C31" s="25">
        <v>3</v>
      </c>
      <c r="D31" s="25">
        <v>10.5</v>
      </c>
      <c r="E31" s="51">
        <f>SUM(B31:D31)</f>
        <v>15.3</v>
      </c>
      <c r="F31" s="51">
        <f>E31/$E$33</f>
        <v>0.33278955954323008</v>
      </c>
      <c r="G31" s="68"/>
    </row>
    <row r="32" spans="1:7" ht="14.85" customHeight="1" x14ac:dyDescent="0.3">
      <c r="A32" s="2" t="s">
        <v>33</v>
      </c>
      <c r="B32" s="27">
        <v>0.52500000000000002</v>
      </c>
      <c r="C32" s="27">
        <v>0.9</v>
      </c>
      <c r="D32" s="27">
        <v>3</v>
      </c>
      <c r="E32" s="51">
        <f>SUM(B32:D32)</f>
        <v>4.4249999999999998</v>
      </c>
      <c r="F32" s="51">
        <f>E32/$E$33</f>
        <v>9.6247960848287115E-2</v>
      </c>
      <c r="G32" s="68"/>
    </row>
    <row r="33" spans="1:11" ht="14.85" customHeight="1" x14ac:dyDescent="0.3">
      <c r="A33" s="44"/>
      <c r="B33" s="69"/>
      <c r="C33" s="69"/>
      <c r="D33" s="62" t="s">
        <v>2</v>
      </c>
      <c r="E33" s="51">
        <f>SUM(E30:E32)</f>
        <v>45.974999999999994</v>
      </c>
      <c r="F33" s="51">
        <f>SUM(F30:F32)</f>
        <v>1</v>
      </c>
      <c r="G33" s="68"/>
    </row>
    <row r="34" spans="1:11" ht="14.85" customHeight="1" x14ac:dyDescent="0.3">
      <c r="A34" s="44"/>
      <c r="B34" s="69"/>
      <c r="C34" s="69"/>
      <c r="D34" s="69"/>
      <c r="E34" s="69"/>
      <c r="F34" s="69"/>
      <c r="G34" s="68"/>
    </row>
    <row r="35" spans="1:11" ht="14.85" customHeight="1" x14ac:dyDescent="0.3">
      <c r="A35" s="68"/>
      <c r="B35" s="68"/>
      <c r="C35" s="68"/>
      <c r="D35" s="61"/>
      <c r="E35" s="70"/>
      <c r="F35" s="70"/>
      <c r="G35" s="68"/>
    </row>
    <row r="36" spans="1:11" s="11" customFormat="1" ht="14.85" customHeight="1" x14ac:dyDescent="0.3">
      <c r="A36" s="71"/>
      <c r="B36" s="71"/>
      <c r="C36" s="71"/>
      <c r="D36" s="71"/>
      <c r="E36" s="71"/>
      <c r="F36" s="71"/>
      <c r="G36" s="71"/>
    </row>
    <row r="37" spans="1:11" ht="14.85" customHeight="1" x14ac:dyDescent="0.3">
      <c r="A37" s="74"/>
      <c r="B37" s="4" t="s">
        <v>31</v>
      </c>
      <c r="C37" s="4" t="s">
        <v>32</v>
      </c>
      <c r="D37" s="4" t="s">
        <v>33</v>
      </c>
      <c r="E37" s="64" t="s">
        <v>0</v>
      </c>
      <c r="F37" s="63" t="s">
        <v>3</v>
      </c>
    </row>
    <row r="38" spans="1:11" ht="14.85" customHeight="1" x14ac:dyDescent="0.3">
      <c r="A38" s="3" t="s">
        <v>31</v>
      </c>
      <c r="B38" s="25">
        <v>3</v>
      </c>
      <c r="C38" s="25">
        <v>34</v>
      </c>
      <c r="D38" s="25">
        <v>9.4</v>
      </c>
      <c r="E38" s="51">
        <f>SUM(B38:D38)</f>
        <v>46.4</v>
      </c>
      <c r="F38" s="51">
        <f>E38/$E$41</f>
        <v>0.69595028926505254</v>
      </c>
    </row>
    <row r="39" spans="1:11" ht="14.85" customHeight="1" x14ac:dyDescent="0.3">
      <c r="A39" s="75" t="s">
        <v>32</v>
      </c>
      <c r="B39" s="26">
        <v>0.33571428571428569</v>
      </c>
      <c r="C39" s="26">
        <v>3</v>
      </c>
      <c r="D39" s="26">
        <v>0.97142857142857131</v>
      </c>
      <c r="E39" s="51">
        <f>SUM(B39:D39)</f>
        <v>4.3071428571428569</v>
      </c>
      <c r="F39" s="51">
        <f t="shared" ref="F39:F40" si="4">E39/$E$41</f>
        <v>6.4602528390829236E-2</v>
      </c>
    </row>
    <row r="40" spans="1:11" ht="14.85" customHeight="1" x14ac:dyDescent="0.3">
      <c r="A40" s="75" t="s">
        <v>33</v>
      </c>
      <c r="B40" s="26">
        <v>1.2142857142857142</v>
      </c>
      <c r="C40" s="26">
        <v>11.75</v>
      </c>
      <c r="D40" s="26">
        <v>3</v>
      </c>
      <c r="E40" s="51">
        <f>SUM(B40:D40)</f>
        <v>15.964285714285714</v>
      </c>
      <c r="F40" s="51">
        <f t="shared" si="4"/>
        <v>0.2394471823441183</v>
      </c>
    </row>
    <row r="41" spans="1:11" ht="14.85" customHeight="1" x14ac:dyDescent="0.3">
      <c r="B41" s="13"/>
      <c r="C41" s="6"/>
      <c r="D41" s="62" t="s">
        <v>2</v>
      </c>
      <c r="E41" s="51">
        <f>SUM(E38:E40)</f>
        <v>66.671428571428564</v>
      </c>
      <c r="F41" s="51">
        <f>SUM(F38:F40)</f>
        <v>1</v>
      </c>
      <c r="G41" s="13"/>
      <c r="H41" s="6"/>
      <c r="I41" s="6"/>
      <c r="J41" s="6"/>
    </row>
    <row r="42" spans="1:11" ht="14.85" customHeight="1" x14ac:dyDescent="0.3">
      <c r="B42" s="6"/>
      <c r="C42" s="9"/>
      <c r="D42" s="9"/>
      <c r="E42" s="9"/>
      <c r="F42" s="9"/>
      <c r="G42" s="6"/>
      <c r="H42" s="5"/>
      <c r="I42" s="5"/>
      <c r="J42" s="5"/>
    </row>
    <row r="43" spans="1:11" ht="14.85" customHeight="1" x14ac:dyDescent="0.3">
      <c r="B43" s="6"/>
      <c r="C43" s="9"/>
      <c r="D43" s="9"/>
      <c r="E43" s="9"/>
      <c r="F43" s="9"/>
      <c r="G43" s="6"/>
      <c r="H43" s="10"/>
      <c r="I43" s="10"/>
      <c r="J43" s="10"/>
      <c r="K43" s="11"/>
    </row>
    <row r="44" spans="1:11" ht="14.85" customHeight="1" x14ac:dyDescent="0.3">
      <c r="B44" s="6"/>
      <c r="C44" s="9"/>
      <c r="D44" s="9"/>
      <c r="E44" s="9"/>
      <c r="F44" s="9"/>
      <c r="G44" s="6"/>
      <c r="H44" s="10"/>
      <c r="I44" s="10"/>
      <c r="J44" s="10"/>
    </row>
    <row r="45" spans="1:11" ht="14.85" customHeight="1" x14ac:dyDescent="0.3">
      <c r="A45" s="6"/>
      <c r="B45" s="12"/>
      <c r="C45" s="12"/>
      <c r="D45" s="12"/>
    </row>
    <row r="46" spans="1:11" ht="14.85" customHeight="1" x14ac:dyDescent="0.3">
      <c r="B46" s="12"/>
      <c r="C46" s="12"/>
      <c r="D46" s="12"/>
    </row>
    <row r="47" spans="1:11" ht="14.85" customHeight="1" x14ac:dyDescent="0.3"/>
    <row r="48" spans="1:11" ht="14.85" customHeight="1" x14ac:dyDescent="0.3">
      <c r="A48" s="43"/>
      <c r="B48" s="44"/>
      <c r="C48" s="44"/>
      <c r="D48" s="44"/>
      <c r="E48" s="44"/>
      <c r="F48" s="44"/>
      <c r="G48" s="68"/>
    </row>
    <row r="49" spans="1:10" ht="14.85" customHeight="1" x14ac:dyDescent="0.3">
      <c r="A49" s="44"/>
      <c r="B49" s="69"/>
      <c r="C49" s="69"/>
      <c r="D49" s="69"/>
      <c r="E49" s="69"/>
      <c r="F49" s="69"/>
      <c r="G49" s="68"/>
    </row>
    <row r="50" spans="1:10" ht="14.85" customHeight="1" x14ac:dyDescent="0.3">
      <c r="A50" s="44"/>
      <c r="B50" s="69"/>
      <c r="C50" s="69"/>
      <c r="D50" s="69"/>
      <c r="E50" s="69"/>
      <c r="F50" s="69"/>
      <c r="G50" s="68"/>
    </row>
    <row r="51" spans="1:10" ht="14.85" customHeight="1" x14ac:dyDescent="0.3">
      <c r="A51" s="44"/>
      <c r="B51" s="69"/>
      <c r="C51" s="69"/>
      <c r="D51" s="69"/>
      <c r="E51" s="69"/>
      <c r="F51" s="69"/>
      <c r="G51" s="68"/>
    </row>
    <row r="52" spans="1:10" ht="14.85" customHeight="1" x14ac:dyDescent="0.3">
      <c r="A52" s="68"/>
      <c r="B52" s="68"/>
      <c r="C52" s="68"/>
      <c r="D52" s="61"/>
      <c r="E52" s="70"/>
      <c r="F52" s="70"/>
      <c r="G52" s="68"/>
    </row>
    <row r="53" spans="1:10" ht="14.85" customHeight="1" x14ac:dyDescent="0.3">
      <c r="A53" s="71"/>
      <c r="B53" s="71"/>
      <c r="C53" s="71"/>
      <c r="D53" s="71"/>
      <c r="E53" s="71"/>
      <c r="F53" s="71"/>
      <c r="G53" s="71"/>
      <c r="H53" s="11"/>
      <c r="I53" s="11"/>
    </row>
    <row r="54" spans="1:10" ht="14.85" customHeight="1" x14ac:dyDescent="0.3">
      <c r="A54" s="68"/>
      <c r="B54" s="68"/>
      <c r="C54" s="68"/>
      <c r="D54" s="68"/>
      <c r="E54" s="68"/>
      <c r="F54" s="68"/>
      <c r="G54" s="68"/>
    </row>
    <row r="55" spans="1:10" ht="14.85" customHeight="1" x14ac:dyDescent="0.3">
      <c r="A55" s="68"/>
      <c r="B55" s="68"/>
      <c r="C55" s="68"/>
      <c r="D55" s="68"/>
      <c r="E55" s="68"/>
      <c r="F55" s="68"/>
      <c r="G55" s="68"/>
    </row>
    <row r="56" spans="1:10" ht="14.85" customHeight="1" x14ac:dyDescent="0.3">
      <c r="A56" s="68"/>
      <c r="B56" s="43"/>
      <c r="C56" s="44"/>
      <c r="D56" s="44"/>
      <c r="E56" s="44"/>
      <c r="F56" s="44"/>
      <c r="G56" s="43"/>
      <c r="H56" s="6"/>
      <c r="I56" s="6"/>
      <c r="J56" s="6"/>
    </row>
    <row r="57" spans="1:10" ht="14.85" customHeight="1" x14ac:dyDescent="0.3">
      <c r="A57" s="68"/>
      <c r="B57" s="44"/>
      <c r="C57" s="45"/>
      <c r="D57" s="45"/>
      <c r="E57" s="45"/>
      <c r="F57" s="45"/>
      <c r="G57" s="44"/>
      <c r="H57" s="5"/>
      <c r="I57" s="5"/>
      <c r="J57" s="5"/>
    </row>
    <row r="58" spans="1:10" ht="14.85" customHeight="1" x14ac:dyDescent="0.3">
      <c r="A58" s="68"/>
      <c r="B58" s="44"/>
      <c r="C58" s="45"/>
      <c r="D58" s="45"/>
      <c r="E58" s="45"/>
      <c r="F58" s="45"/>
      <c r="G58" s="44"/>
      <c r="H58" s="10"/>
      <c r="I58" s="10"/>
      <c r="J58" s="10"/>
    </row>
    <row r="59" spans="1:10" ht="14.85" customHeight="1" x14ac:dyDescent="0.3">
      <c r="A59" s="68"/>
      <c r="B59" s="44"/>
      <c r="C59" s="45"/>
      <c r="D59" s="45"/>
      <c r="E59" s="45"/>
      <c r="F59" s="45"/>
      <c r="G59" s="44"/>
      <c r="H59" s="10"/>
      <c r="I59" s="10"/>
      <c r="J59" s="10"/>
    </row>
    <row r="60" spans="1:10" ht="14.85" customHeight="1" x14ac:dyDescent="0.3">
      <c r="A60" s="44"/>
      <c r="B60" s="73"/>
      <c r="C60" s="73"/>
      <c r="D60" s="73"/>
      <c r="E60" s="68"/>
      <c r="F60" s="68"/>
      <c r="G60" s="68"/>
    </row>
    <row r="61" spans="1:10" ht="14.85" customHeight="1" x14ac:dyDescent="0.3">
      <c r="A61" s="68"/>
      <c r="B61" s="73"/>
      <c r="C61" s="73"/>
      <c r="D61" s="73"/>
      <c r="E61" s="68"/>
      <c r="F61" s="68"/>
      <c r="G61" s="68"/>
    </row>
    <row r="62" spans="1:10" ht="14.85" customHeight="1" x14ac:dyDescent="0.3">
      <c r="A62" s="68"/>
      <c r="B62" s="68"/>
      <c r="C62" s="68"/>
      <c r="D62" s="68"/>
      <c r="E62" s="68"/>
      <c r="F62" s="68"/>
      <c r="G62" s="68"/>
    </row>
    <row r="63" spans="1:10" ht="14.85" customHeight="1" x14ac:dyDescent="0.3">
      <c r="A63" s="43"/>
      <c r="B63" s="44"/>
      <c r="C63" s="44"/>
      <c r="D63" s="44"/>
      <c r="E63" s="44"/>
      <c r="F63" s="44"/>
      <c r="G63" s="68"/>
    </row>
    <row r="64" spans="1:10" ht="14.85" customHeight="1" x14ac:dyDescent="0.3">
      <c r="A64" s="44"/>
      <c r="B64" s="69"/>
      <c r="C64" s="69"/>
      <c r="D64" s="69"/>
      <c r="E64" s="69"/>
      <c r="F64" s="69"/>
      <c r="G64" s="68"/>
    </row>
    <row r="65" spans="1:10" ht="14.85" customHeight="1" x14ac:dyDescent="0.3">
      <c r="A65" s="44"/>
      <c r="B65" s="69"/>
      <c r="C65" s="69"/>
      <c r="D65" s="69"/>
      <c r="E65" s="69"/>
      <c r="F65" s="69"/>
      <c r="G65" s="68"/>
    </row>
    <row r="66" spans="1:10" ht="14.85" customHeight="1" x14ac:dyDescent="0.3">
      <c r="A66" s="44"/>
      <c r="B66" s="69"/>
      <c r="C66" s="69"/>
      <c r="D66" s="69"/>
      <c r="E66" s="69"/>
      <c r="F66" s="69"/>
      <c r="G66" s="68"/>
    </row>
    <row r="67" spans="1:10" ht="14.85" customHeight="1" x14ac:dyDescent="0.3">
      <c r="A67" s="68"/>
      <c r="B67" s="68"/>
      <c r="C67" s="68"/>
      <c r="D67" s="61"/>
      <c r="E67" s="70"/>
      <c r="F67" s="70"/>
      <c r="G67" s="68"/>
    </row>
    <row r="68" spans="1:10" x14ac:dyDescent="0.3">
      <c r="A68" s="71"/>
      <c r="B68" s="71"/>
      <c r="C68" s="71"/>
      <c r="D68" s="71"/>
      <c r="E68" s="71"/>
      <c r="F68" s="71"/>
      <c r="G68" s="71"/>
      <c r="H68" s="11"/>
      <c r="I68" s="11"/>
    </row>
    <row r="71" spans="1:10" x14ac:dyDescent="0.3">
      <c r="B71" s="13"/>
      <c r="C71" s="6"/>
      <c r="D71" s="6"/>
      <c r="E71" s="6"/>
      <c r="F71" s="6"/>
      <c r="G71" s="13"/>
      <c r="H71" s="6"/>
      <c r="I71" s="6"/>
      <c r="J71" s="6"/>
    </row>
    <row r="72" spans="1:10" x14ac:dyDescent="0.3">
      <c r="B72" s="6"/>
      <c r="C72" s="9"/>
      <c r="D72" s="9"/>
      <c r="E72" s="9"/>
      <c r="F72" s="9"/>
      <c r="G72" s="6"/>
      <c r="H72" s="5"/>
      <c r="I72" s="5"/>
      <c r="J72" s="5"/>
    </row>
    <row r="73" spans="1:10" x14ac:dyDescent="0.3">
      <c r="B73" s="6"/>
      <c r="C73" s="9"/>
      <c r="D73" s="9"/>
      <c r="E73" s="9"/>
      <c r="F73" s="9"/>
      <c r="G73" s="6"/>
      <c r="H73" s="10"/>
      <c r="I73" s="10"/>
      <c r="J73" s="10"/>
    </row>
    <row r="74" spans="1:10" x14ac:dyDescent="0.3">
      <c r="B74" s="6"/>
      <c r="C74" s="9"/>
      <c r="D74" s="9"/>
      <c r="E74" s="9"/>
      <c r="F74" s="9"/>
      <c r="G74" s="6"/>
      <c r="H74" s="10"/>
      <c r="I74" s="10"/>
      <c r="J74" s="10"/>
    </row>
    <row r="75" spans="1:10" x14ac:dyDescent="0.3">
      <c r="A75" s="6"/>
      <c r="B75" s="12"/>
      <c r="C75" s="12"/>
      <c r="D75" s="12"/>
    </row>
    <row r="76" spans="1:10" x14ac:dyDescent="0.3">
      <c r="B76" s="12"/>
      <c r="D76" s="12"/>
    </row>
    <row r="77" spans="1:10" x14ac:dyDescent="0.3">
      <c r="A77" s="68"/>
      <c r="B77" s="68"/>
      <c r="C77" s="68"/>
      <c r="D77" s="68"/>
      <c r="E77" s="68"/>
      <c r="F77" s="68"/>
      <c r="G77" s="68"/>
      <c r="H77" s="68"/>
    </row>
    <row r="78" spans="1:10" x14ac:dyDescent="0.3">
      <c r="A78" s="43"/>
      <c r="B78" s="44"/>
      <c r="C78" s="44"/>
      <c r="D78" s="44"/>
      <c r="E78" s="44"/>
      <c r="F78" s="44"/>
      <c r="G78" s="68"/>
      <c r="H78" s="68"/>
    </row>
    <row r="79" spans="1:10" x14ac:dyDescent="0.3">
      <c r="A79" s="44"/>
      <c r="B79" s="69"/>
      <c r="C79" s="69"/>
      <c r="D79" s="69"/>
      <c r="E79" s="69"/>
      <c r="F79" s="69"/>
      <c r="G79" s="68"/>
      <c r="H79" s="68"/>
    </row>
    <row r="80" spans="1:10" x14ac:dyDescent="0.3">
      <c r="A80" s="44"/>
      <c r="B80" s="69"/>
      <c r="C80" s="69"/>
      <c r="D80" s="69"/>
      <c r="E80" s="69"/>
      <c r="F80" s="69"/>
      <c r="G80" s="68"/>
      <c r="H80" s="68"/>
    </row>
    <row r="81" spans="1:10" x14ac:dyDescent="0.3">
      <c r="A81" s="44"/>
      <c r="B81" s="69"/>
      <c r="C81" s="69"/>
      <c r="D81" s="69"/>
      <c r="E81" s="69"/>
      <c r="F81" s="69"/>
      <c r="G81" s="68"/>
      <c r="H81" s="68"/>
    </row>
    <row r="82" spans="1:10" x14ac:dyDescent="0.3">
      <c r="A82" s="68"/>
      <c r="B82" s="68"/>
      <c r="C82" s="68"/>
      <c r="D82" s="61"/>
      <c r="E82" s="70"/>
      <c r="F82" s="70"/>
      <c r="G82" s="68"/>
      <c r="H82" s="68"/>
    </row>
    <row r="83" spans="1:10" x14ac:dyDescent="0.3">
      <c r="A83" s="71"/>
      <c r="B83" s="71"/>
      <c r="C83" s="71"/>
      <c r="D83" s="71"/>
      <c r="E83" s="71"/>
      <c r="F83" s="71"/>
      <c r="G83" s="71"/>
      <c r="H83" s="71"/>
      <c r="I83" s="11"/>
    </row>
    <row r="84" spans="1:10" x14ac:dyDescent="0.3">
      <c r="A84" s="68"/>
      <c r="B84" s="68"/>
      <c r="C84" s="68"/>
      <c r="D84" s="68"/>
      <c r="E84" s="68"/>
      <c r="F84" s="68"/>
      <c r="G84" s="68"/>
      <c r="H84" s="68"/>
    </row>
    <row r="85" spans="1:10" x14ac:dyDescent="0.3">
      <c r="A85" s="68"/>
      <c r="B85" s="68"/>
      <c r="C85" s="68"/>
      <c r="D85" s="68"/>
      <c r="E85" s="68"/>
      <c r="F85" s="68"/>
      <c r="G85" s="68"/>
      <c r="H85" s="68"/>
    </row>
    <row r="86" spans="1:10" x14ac:dyDescent="0.3">
      <c r="A86" s="68"/>
      <c r="B86" s="43"/>
      <c r="C86" s="44"/>
      <c r="D86" s="44"/>
      <c r="E86" s="44"/>
      <c r="F86" s="44"/>
      <c r="G86" s="43"/>
      <c r="H86" s="44"/>
      <c r="I86" s="6"/>
      <c r="J86" s="6"/>
    </row>
    <row r="87" spans="1:10" x14ac:dyDescent="0.3">
      <c r="B87" s="6"/>
      <c r="C87" s="9"/>
      <c r="D87" s="9"/>
      <c r="E87" s="9"/>
      <c r="F87" s="9"/>
      <c r="G87" s="6"/>
      <c r="H87" s="5"/>
      <c r="I87" s="5"/>
      <c r="J87" s="5"/>
    </row>
    <row r="88" spans="1:10" x14ac:dyDescent="0.3">
      <c r="B88" s="6"/>
      <c r="C88" s="9"/>
      <c r="D88" s="9"/>
      <c r="E88" s="9"/>
      <c r="F88" s="9"/>
      <c r="G88" s="6"/>
      <c r="H88" s="10"/>
      <c r="I88" s="10"/>
      <c r="J88" s="10"/>
    </row>
    <row r="89" spans="1:10" x14ac:dyDescent="0.3">
      <c r="B89" s="6"/>
      <c r="C89" s="9"/>
      <c r="D89" s="9"/>
      <c r="E89" s="9"/>
      <c r="F89" s="9"/>
      <c r="G89" s="6"/>
      <c r="H89" s="10"/>
      <c r="I89" s="10"/>
      <c r="J89" s="10"/>
    </row>
  </sheetData>
  <pageMargins left="0.7" right="0.7" top="0.75" bottom="0.75" header="0.3" footer="0.3"/>
  <pageSetup scale="90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91E2-29DB-40D3-B3D7-7745CA63386D}">
  <dimension ref="A1:Q30"/>
  <sheetViews>
    <sheetView showGridLines="0" tabSelected="1" topLeftCell="A9" zoomScaleNormal="100" workbookViewId="0">
      <selection activeCell="A27" sqref="A27"/>
    </sheetView>
  </sheetViews>
  <sheetFormatPr defaultRowHeight="14.4" x14ac:dyDescent="0.3"/>
  <cols>
    <col min="1" max="11" width="10.109375" customWidth="1"/>
    <col min="12" max="12" width="10.109375" bestFit="1" customWidth="1"/>
  </cols>
  <sheetData>
    <row r="1" spans="1:17" ht="22.8" x14ac:dyDescent="0.4">
      <c r="A1" s="58" t="s">
        <v>4</v>
      </c>
    </row>
    <row r="8" spans="1:17" x14ac:dyDescent="0.3">
      <c r="A8" s="75"/>
      <c r="B8" s="75" t="s">
        <v>35</v>
      </c>
      <c r="C8" s="75" t="s">
        <v>36</v>
      </c>
      <c r="D8" s="75" t="s">
        <v>37</v>
      </c>
      <c r="E8" s="76" t="s">
        <v>38</v>
      </c>
      <c r="F8" s="76" t="s">
        <v>39</v>
      </c>
      <c r="G8" s="76" t="s">
        <v>40</v>
      </c>
      <c r="H8" s="76" t="s">
        <v>41</v>
      </c>
      <c r="I8" s="76" t="s">
        <v>42</v>
      </c>
      <c r="J8" s="76" t="s">
        <v>43</v>
      </c>
      <c r="K8" s="76" t="s">
        <v>44</v>
      </c>
      <c r="L8" s="82" t="s">
        <v>5</v>
      </c>
      <c r="M8" s="82" t="s">
        <v>6</v>
      </c>
    </row>
    <row r="9" spans="1:17" x14ac:dyDescent="0.3">
      <c r="A9" s="75" t="s">
        <v>31</v>
      </c>
      <c r="B9" s="26">
        <v>0.4</v>
      </c>
      <c r="C9" s="26">
        <v>0.65345127152108673</v>
      </c>
      <c r="D9" s="26">
        <v>0.28000000000000003</v>
      </c>
      <c r="E9" s="26">
        <v>6.9341336281788027E-2</v>
      </c>
      <c r="F9" s="26">
        <v>0.19</v>
      </c>
      <c r="G9" s="26">
        <v>0.18622650450165854</v>
      </c>
      <c r="H9" s="26">
        <v>0.03</v>
      </c>
      <c r="I9" s="26">
        <v>0.5709624796084829</v>
      </c>
      <c r="J9" s="26">
        <v>0.09</v>
      </c>
      <c r="K9" s="26">
        <v>0.69595028926505254</v>
      </c>
      <c r="L9" s="26">
        <f>B9*C9+D9*E9+F9*G9+H9*I9+J9*K9</f>
        <v>0.39594351904475966</v>
      </c>
      <c r="M9" s="86" t="s">
        <v>9</v>
      </c>
    </row>
    <row r="10" spans="1:17" x14ac:dyDescent="0.3">
      <c r="A10" s="75" t="s">
        <v>32</v>
      </c>
      <c r="B10" s="26">
        <v>0.4</v>
      </c>
      <c r="C10" s="25">
        <v>0.27720739219712531</v>
      </c>
      <c r="D10" s="26">
        <v>0.28000000000000003</v>
      </c>
      <c r="E10" s="26">
        <v>0.27720739219712526</v>
      </c>
      <c r="F10" s="26">
        <v>0.19</v>
      </c>
      <c r="G10" s="26">
        <v>7.8502606223345456E-2</v>
      </c>
      <c r="H10" s="26">
        <v>0.03</v>
      </c>
      <c r="I10" s="26">
        <v>0.33278955954323008</v>
      </c>
      <c r="J10" s="26">
        <v>0.09</v>
      </c>
      <c r="K10" s="26">
        <v>6.4602528390829236E-2</v>
      </c>
      <c r="L10" s="26">
        <f>B10*C10+D10*E10+F10*G10+H10*I10+J10*K10</f>
        <v>0.21921443621795239</v>
      </c>
      <c r="M10" s="88" t="s">
        <v>7</v>
      </c>
    </row>
    <row r="11" spans="1:17" x14ac:dyDescent="0.3">
      <c r="A11" s="3" t="s">
        <v>33</v>
      </c>
      <c r="B11" s="26">
        <v>0.4</v>
      </c>
      <c r="C11" s="27">
        <v>6.9341336281788027E-2</v>
      </c>
      <c r="D11" s="26">
        <v>0.28000000000000003</v>
      </c>
      <c r="E11" s="26">
        <v>0.65345127152108673</v>
      </c>
      <c r="F11" s="26">
        <v>0.19</v>
      </c>
      <c r="G11" s="26">
        <v>0.73527088927499606</v>
      </c>
      <c r="H11" s="26">
        <v>0.03</v>
      </c>
      <c r="I11" s="26">
        <v>9.6247960848287115E-2</v>
      </c>
      <c r="J11" s="26">
        <v>0.09</v>
      </c>
      <c r="K11" s="26">
        <v>0.2394471823441183</v>
      </c>
      <c r="L11" s="26">
        <f>B11*C11+D11*E11+F11*G11+H11*I11+J11*K11</f>
        <v>0.37484204473728805</v>
      </c>
      <c r="M11" s="87" t="s">
        <v>8</v>
      </c>
    </row>
    <row r="14" spans="1:17" x14ac:dyDescent="0.3">
      <c r="P14" s="77"/>
      <c r="Q14" s="78"/>
    </row>
    <row r="15" spans="1:17" ht="15.6" x14ac:dyDescent="0.3">
      <c r="P15" s="79"/>
      <c r="Q15" s="80"/>
    </row>
    <row r="16" spans="1:17" ht="15.6" x14ac:dyDescent="0.3">
      <c r="P16" s="79"/>
      <c r="Q16" s="81"/>
    </row>
    <row r="17" spans="1:17" ht="15.6" x14ac:dyDescent="0.3">
      <c r="A17" s="83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P17" s="79"/>
      <c r="Q17" s="81"/>
    </row>
    <row r="18" spans="1:17" ht="15.6" x14ac:dyDescent="0.3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P18" s="79"/>
      <c r="Q18" s="81"/>
    </row>
    <row r="19" spans="1:17" ht="15.6" x14ac:dyDescent="0.3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P19" s="79"/>
      <c r="Q19" s="81"/>
    </row>
    <row r="20" spans="1:17" x14ac:dyDescent="0.3">
      <c r="A20" s="68"/>
      <c r="B20" s="84"/>
      <c r="C20" s="84"/>
      <c r="D20" s="84"/>
      <c r="E20" s="84"/>
      <c r="F20" s="84"/>
      <c r="G20" s="84"/>
      <c r="H20" s="84"/>
      <c r="I20" s="84"/>
      <c r="J20" s="70"/>
      <c r="K20" s="84"/>
      <c r="L20" s="68"/>
      <c r="M20" s="68"/>
    </row>
    <row r="21" spans="1:17" x14ac:dyDescent="0.3">
      <c r="A21" s="68"/>
      <c r="B21" s="84"/>
      <c r="C21" s="84"/>
      <c r="D21" s="84"/>
      <c r="E21" s="84"/>
      <c r="F21" s="84"/>
      <c r="G21" s="84"/>
      <c r="H21" s="84"/>
      <c r="I21" s="84"/>
      <c r="J21" s="70"/>
      <c r="K21" s="84"/>
      <c r="L21" s="68"/>
      <c r="M21" s="68"/>
    </row>
    <row r="22" spans="1:17" x14ac:dyDescent="0.3">
      <c r="A22" s="68"/>
      <c r="B22" s="84"/>
      <c r="C22" s="84"/>
      <c r="D22" s="84"/>
      <c r="E22" s="84"/>
      <c r="F22" s="84"/>
      <c r="G22" s="84"/>
      <c r="H22" s="84"/>
      <c r="I22" s="84"/>
      <c r="J22" s="70"/>
      <c r="K22" s="84"/>
      <c r="L22" s="68"/>
      <c r="M22" s="68"/>
    </row>
    <row r="23" spans="1:17" x14ac:dyDescent="0.3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1:17" x14ac:dyDescent="0.3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1:17" x14ac:dyDescent="0.3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</row>
    <row r="26" spans="1:17" x14ac:dyDescent="0.3">
      <c r="A26" s="85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</row>
    <row r="27" spans="1:17" x14ac:dyDescent="0.3">
      <c r="A27" s="85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</row>
    <row r="28" spans="1:17" x14ac:dyDescent="0.3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</row>
    <row r="29" spans="1:17" x14ac:dyDescent="0.3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</row>
    <row r="30" spans="1:17" x14ac:dyDescent="0.3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b6636a-b9c4-4d15-b2c1-fae48cadf21c">
      <Terms xmlns="http://schemas.microsoft.com/office/infopath/2007/PartnerControls"/>
    </lcf76f155ced4ddcb4097134ff3c332f>
    <TaxCatchAll xmlns="8c0b581b-e41c-4b91-8276-7254737d171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1D9821FFF324A86D20B7A5AA9709C" ma:contentTypeVersion="17" ma:contentTypeDescription="Create a new document." ma:contentTypeScope="" ma:versionID="7e148a398efca6f13198545accff441a">
  <xsd:schema xmlns:xsd="http://www.w3.org/2001/XMLSchema" xmlns:xs="http://www.w3.org/2001/XMLSchema" xmlns:p="http://schemas.microsoft.com/office/2006/metadata/properties" xmlns:ns2="bbb6636a-b9c4-4d15-b2c1-fae48cadf21c" xmlns:ns3="8c0b581b-e41c-4b91-8276-7254737d1714" targetNamespace="http://schemas.microsoft.com/office/2006/metadata/properties" ma:root="true" ma:fieldsID="3335f7ac502e6047014d465b8355c92b" ns2:_="" ns3:_="">
    <xsd:import namespace="bbb6636a-b9c4-4d15-b2c1-fae48cadf21c"/>
    <xsd:import namespace="8c0b581b-e41c-4b91-8276-7254737d1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Location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b6636a-b9c4-4d15-b2c1-fae48cadf2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ef0c2cb-efa3-4f89-8c88-cd0cb93f01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b581b-e41c-4b91-8276-7254737d1714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2f90b17-3f7b-4c1e-8fbd-ac22b74a93bd}" ma:internalName="TaxCatchAll" ma:showField="CatchAllData" ma:web="8c0b581b-e41c-4b91-8276-7254737d1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27D6BA-FE6A-4473-AB93-8FCACE03C7F7}">
  <ds:schemaRefs>
    <ds:schemaRef ds:uri="http://schemas.microsoft.com/office/2006/metadata/properties"/>
    <ds:schemaRef ds:uri="http://schemas.microsoft.com/office/infopath/2007/PartnerControls"/>
    <ds:schemaRef ds:uri="bbb6636a-b9c4-4d15-b2c1-fae48cadf21c"/>
    <ds:schemaRef ds:uri="8c0b581b-e41c-4b91-8276-7254737d1714"/>
  </ds:schemaRefs>
</ds:datastoreItem>
</file>

<file path=customXml/itemProps2.xml><?xml version="1.0" encoding="utf-8"?>
<ds:datastoreItem xmlns:ds="http://schemas.openxmlformats.org/officeDocument/2006/customXml" ds:itemID="{91E6BD6E-48BE-4C69-8CD4-9743FF625F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C4C443-56E5-4133-A035-16AAB40B41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b6636a-b9c4-4d15-b2c1-fae48cadf21c"/>
    <ds:schemaRef ds:uri="8c0b581b-e41c-4b91-8276-7254737d1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1</vt:lpstr>
      <vt:lpstr>Table 2</vt:lpstr>
      <vt:lpstr>Table 3</vt:lpstr>
      <vt:lpstr>Table 4</vt:lpstr>
      <vt:lpstr>Table 5</vt:lpstr>
      <vt:lpstr>Table 6</vt:lpstr>
      <vt:lpstr>Tables 7</vt:lpstr>
      <vt:lpstr>Total scores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Hansen;team@1000minds.com</dc:creator>
  <cp:keywords/>
  <dc:description/>
  <cp:lastModifiedBy>Pedro Santiago Mari Bitar</cp:lastModifiedBy>
  <cp:revision/>
  <dcterms:created xsi:type="dcterms:W3CDTF">2022-04-22T21:24:43Z</dcterms:created>
  <dcterms:modified xsi:type="dcterms:W3CDTF">2025-07-07T19:04:33Z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0x0101008B11D9821FFF324A86D20B7A5AA9709C</vt:lpwstr>
  </property>
</Properties>
</file>