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<sst xmlns="http://schemas.openxmlformats.org/spreadsheetml/2006/main" count="125" uniqueCount="125">
  <si>
    <t xml:space="preserve">Quinone #</t>
  </si>
  <si>
    <t xml:space="preserve">ortho</t>
  </si>
  <si>
    <t xml:space="preserve">unsubstituted</t>
  </si>
  <si>
    <t xml:space="preserve">halogenated</t>
  </si>
  <si>
    <t xml:space="preserve">conjugation</t>
  </si>
  <si>
    <t xml:space="preserve">sterics</t>
  </si>
  <si>
    <t xml:space="preserve">proton donating</t>
  </si>
  <si>
    <t xml:space="preserve">heteroatoms</t>
  </si>
  <si>
    <t xml:space="preserve">positive charge</t>
  </si>
  <si>
    <t xml:space="preserve">FreeE neutral</t>
  </si>
  <si>
    <t xml:space="preserve">FreeE radical</t>
  </si>
  <si>
    <t xml:space="preserve">FreeE biradical</t>
  </si>
  <si>
    <t xml:space="preserve">FreeE biradical+co2</t>
  </si>
  <si>
    <t xml:space="preserve">FreeE biradical+proton</t>
  </si>
  <si>
    <t xml:space="preserve">REDOX Q/Q1-</t>
  </si>
  <si>
    <t xml:space="preserve">REDOX Q1-/Q2-</t>
  </si>
  <si>
    <t xml:space="preserve">pKa_biradical</t>
  </si>
  <si>
    <t xml:space="preserve">lnK_biradical</t>
  </si>
  <si>
    <t xml:space="preserve">radical HOMO</t>
  </si>
  <si>
    <t xml:space="preserve">radical LUMO</t>
  </si>
  <si>
    <t xml:space="preserve">biradical HOMO</t>
  </si>
  <si>
    <t xml:space="preserve">biradical LUMO</t>
  </si>
  <si>
    <t xml:space="preserve">biradical_CO2 HOMO</t>
  </si>
  <si>
    <t xml:space="preserve">biradical_CO2 LUMO</t>
  </si>
  <si>
    <t xml:space="preserve">biradical in-plane E</t>
  </si>
  <si>
    <t xml:space="preserve">CO2 in DMF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</si>
  <si>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</si>
  <si>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</si>
  <si>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</si>
  <si>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</si>
  <si>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</si>
  <si>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</si>
  <si>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</si>
  <si>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</si>
  <si>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</si>
  <si>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</si>
  <si>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</si>
  <si>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B03</t>
  </si>
  <si>
    <t xml:space="preserve">B04</t>
  </si>
  <si>
    <t xml:space="preserve">C01</t>
  </si>
  <si>
    <t xml:space="preserve">C02</t>
  </si>
  <si>
    <t xml:space="preserve">D01</t>
  </si>
  <si>
    <t xml:space="preserve">D02</t>
  </si>
  <si>
    <t xml:space="preserve">E01</t>
  </si>
  <si>
    <t xml:space="preserve">E02</t>
  </si>
  <si>
    <t xml:space="preserve">E03</t>
  </si>
  <si>
    <t xml:space="preserve">B05</t>
  </si>
  <si>
    <t xml:space="preserve">B06</t>
  </si>
  <si>
    <t xml:space="preserve">B07</t>
  </si>
  <si>
    <t xml:space="preserve">D03</t>
  </si>
  <si>
    <t xml:space="preserve">E04</t>
  </si>
  <si>
    <t xml:space="preserve">A01</t>
  </si>
  <si>
    <t xml:space="preserve">A02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</si>
  <si>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</si>
  <si>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</si>
  <si>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</si>
  <si>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</si>
  <si>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</si>
  <si>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</si>
  <si>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</si>
  <si>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B08</t>
  </si>
  <si>
    <t xml:space="preserve">B09</t>
  </si>
  <si>
    <t xml:space="preserve">B10</t>
  </si>
  <si>
    <t xml:space="preserve">B11</t>
  </si>
  <si>
    <t xml:space="preserve">B13</t>
  </si>
  <si>
    <t xml:space="preserve">B14</t>
  </si>
  <si>
    <t xml:space="preserve">B15</t>
  </si>
  <si>
    <t xml:space="preserve">C03</t>
  </si>
  <si>
    <t xml:space="preserve">C04</t>
  </si>
  <si>
    <t xml:space="preserve">C05</t>
  </si>
  <si>
    <t xml:space="preserve">D04</t>
  </si>
  <si>
    <t xml:space="preserve">D05</t>
  </si>
  <si>
    <t xml:space="preserve">D06</t>
  </si>
  <si>
    <t xml:space="preserve">D07</t>
  </si>
  <si>
    <t xml:space="preserve">E05</t>
  </si>
  <si>
    <t xml:space="preserve">E06</t>
  </si>
  <si>
    <t xml:space="preserve">E07</t>
  </si>
  <si>
    <t xml:space="preserve">A14B</t>
  </si>
  <si>
    <t xml:space="preserve">A15B</t>
  </si>
  <si>
    <t xml:space="preserve">A16B</t>
  </si>
  <si>
    <t xml:space="preserve">A17B</t>
  </si>
  <si>
    <t xml:space="preserve">A18B</t>
  </si>
  <si>
    <t xml:space="preserve">A19B</t>
  </si>
  <si>
    <t xml:space="preserve">A20B</t>
  </si>
  <si>
    <t xml:space="preserve">B08B</t>
  </si>
  <si>
    <t xml:space="preserve">B09B</t>
  </si>
  <si>
    <t xml:space="preserve">B10B</t>
  </si>
  <si>
    <t xml:space="preserve">B11B</t>
  </si>
  <si>
    <t xml:space="preserve">B13B</t>
  </si>
  <si>
    <t xml:space="preserve">B14B</t>
  </si>
  <si>
    <t xml:space="preserve">B15B</t>
  </si>
  <si>
    <t xml:space="preserve">C03B</t>
  </si>
  <si>
    <t xml:space="preserve">C04B</t>
  </si>
  <si>
    <t xml:space="preserve">C05B</t>
  </si>
  <si>
    <t xml:space="preserve">D04B</t>
  </si>
  <si>
    <t xml:space="preserve">D05B</t>
  </si>
  <si>
    <t xml:space="preserve">D06B</t>
  </si>
  <si>
    <t xml:space="preserve">D07B</t>
  </si>
  <si>
    <t xml:space="preserve">E05B</t>
  </si>
  <si>
    <t xml:space="preserve">E06B</t>
  </si>
  <si>
    <t xml:space="preserve">E07B</t>
  </si>
  <si>
    <t xml:space="preserve">B09_CH3</t>
  </si>
  <si>
    <t xml:space="preserve">B09_NH2</t>
  </si>
  <si>
    <t xml:space="preserve">B09_NHCOCH3</t>
  </si>
  <si>
    <t xml:space="preserve">B09_OCH3</t>
  </si>
  <si>
    <t xml:space="preserve">B09_OH</t>
  </si>
  <si>
    <t xml:space="preserve">B09_Ph</t>
  </si>
  <si>
    <t xml:space="preserve">D04_CH3</t>
  </si>
  <si>
    <r>
      <rPr>
        <sz val="10"/>
        <rFont val="Arial"/>
        <family val="2"/>
        <charset val="1"/>
      </rPr>
      <t xml:space="preserve">D04</t>
    </r>
    <r>
      <rPr>
        <b val="true"/>
        <sz val="10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NH2 </t>
    </r>
  </si>
  <si>
    <r>
      <rPr>
        <sz val="10"/>
        <rFont val="Arial"/>
        <family val="2"/>
        <charset val="1"/>
      </rPr>
      <t xml:space="preserve">D04</t>
    </r>
    <r>
      <rPr>
        <b val="true"/>
        <sz val="10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NHCOCH3</t>
    </r>
  </si>
  <si>
    <r>
      <rPr>
        <sz val="10"/>
        <rFont val="Arial"/>
        <family val="2"/>
        <charset val="1"/>
      </rPr>
      <t xml:space="preserve">D04</t>
    </r>
    <r>
      <rPr>
        <b val="true"/>
        <sz val="10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OCH3</t>
    </r>
  </si>
  <si>
    <r>
      <rPr>
        <sz val="10"/>
        <rFont val="Arial"/>
        <family val="2"/>
        <charset val="1"/>
      </rPr>
      <t xml:space="preserve">D04</t>
    </r>
    <r>
      <rPr>
        <b val="true"/>
        <sz val="10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OH</t>
    </r>
  </si>
  <si>
    <r>
      <rPr>
        <sz val="10"/>
        <rFont val="Arial"/>
        <family val="2"/>
        <charset val="1"/>
      </rPr>
      <t xml:space="preserve">D04</t>
    </r>
    <r>
      <rPr>
        <b val="true"/>
        <sz val="10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Ph</t>
    </r>
  </si>
  <si>
    <r>
      <rPr>
        <sz val="10"/>
        <rFont val="Arial"/>
        <family val="2"/>
        <charset val="1"/>
      </rPr>
      <t xml:space="preserve">D05</t>
    </r>
    <r>
      <rPr>
        <b val="true"/>
        <sz val="10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CH3</t>
    </r>
  </si>
  <si>
    <t xml:space="preserve">D05_NH2</t>
  </si>
  <si>
    <t xml:space="preserve">D05_NHCOCH3</t>
  </si>
  <si>
    <t xml:space="preserve">D05_OCH3</t>
  </si>
  <si>
    <t xml:space="preserve">D05_OH</t>
  </si>
  <si>
    <t xml:space="preserve">D05_Ph</t>
  </si>
  <si>
    <t xml:space="preserve">E05_CH3</t>
  </si>
  <si>
    <t xml:space="preserve">E05_NH2</t>
  </si>
  <si>
    <t xml:space="preserve">E05_NHCOCH3</t>
  </si>
  <si>
    <t xml:space="preserve">E05_OCH3</t>
  </si>
  <si>
    <t xml:space="preserve">E05_OH</t>
  </si>
  <si>
    <t xml:space="preserve">E05_Ph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</si>
</sst>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antiagovargas/dev/ML_CO2/data/home/santiagovargas/dev/ML_CO2/data/home/santiagovargas/dev/ML_CO2/data/home/santiagovargas/dev/ML_CO2/data/home/dbim/Dropbox/UCLA/Jenny/home/dbim/Dropbox/UCLA/Jenny/FCF_seri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DOX"/>
      <sheetName val="PROTONATION_radical"/>
      <sheetName val="PROTONATION_biradical"/>
      <sheetName val="CO2_BINDING_radical"/>
      <sheetName val="CO2_BINDING_biradical"/>
      <sheetName val="NEW"/>
      <sheetName val="next_gen"/>
      <sheetName val="quinones_only"/>
      <sheetName val="exp_dlpno"/>
      <sheetName val="conf_sampling"/>
    </sheetNames>
    <sheetDataSet>
      <sheetData sheetId="0"/>
      <sheetData sheetId="1"/>
      <sheetData sheetId="2"/>
      <sheetData sheetId="3"/>
      <sheetData sheetId="4">
        <row r="3">
          <cell r="AG3">
            <v>-188.47903590995</v>
          </cell>
        </row>
      </sheetData>
      <sheetData sheetId="5">
        <row r="2">
          <cell r="R2">
            <v>-188.47903590995</v>
          </cell>
        </row>
      </sheetData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8"/>
  <sheetViews>
    <sheetView showFormulas="false" showGridLines="true" showRowColHeaders="true" showZeros="true" rightToLeft="false" tabSelected="true" showOutlineSymbols="true" defaultGridColor="true" view="normal" topLeftCell="L187" colorId="64" zoomScale="85" zoomScaleNormal="85" zoomScalePageLayoutView="100" workbookViewId="0">
      <selection pane="topLeft" activeCell="O89" activeCellId="0" sqref="O8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23"/>
    <col collapsed="false" customWidth="true" hidden="false" outlineLevel="0" max="2" min="2" style="0" width="5.95"/>
    <col collapsed="false" customWidth="true" hidden="false" outlineLevel="0" max="3" min="3" style="0" width="7.87"/>
    <col collapsed="false" customWidth="true" hidden="false" outlineLevel="0" max="4" min="4" style="0" width="8.18"/>
    <col collapsed="false" customWidth="true" hidden="false" outlineLevel="0" max="5" min="5" style="0" width="7.41"/>
    <col collapsed="false" customWidth="true" hidden="false" outlineLevel="0" max="6" min="6" style="0" width="6.94"/>
    <col collapsed="false" customWidth="true" hidden="false" outlineLevel="0" max="8" min="7" style="0" width="7.41"/>
    <col collapsed="false" customWidth="true" hidden="false" outlineLevel="0" max="9" min="9" style="0" width="7.87"/>
    <col collapsed="false" customWidth="true" hidden="false" outlineLevel="0" max="10" min="10" style="0" width="13.58"/>
    <col collapsed="false" customWidth="true" hidden="false" outlineLevel="0" max="11" min="11" style="0" width="12.97"/>
    <col collapsed="false" customWidth="true" hidden="false" outlineLevel="0" max="12" min="12" style="0" width="14.05"/>
    <col collapsed="false" customWidth="true" hidden="false" outlineLevel="0" max="13" min="13" style="0" width="18.06"/>
    <col collapsed="false" customWidth="true" hidden="false" outlineLevel="0" max="14" min="14" style="0" width="20.07"/>
    <col collapsed="false" customWidth="true" hidden="false" outlineLevel="0" max="15" min="15" style="0" width="14.35"/>
    <col collapsed="false" customWidth="true" hidden="false" outlineLevel="0" max="16" min="16" style="0" width="14.66"/>
    <col collapsed="false" customWidth="true" hidden="false" outlineLevel="0" max="17" min="17" style="0" width="13.29"/>
    <col collapsed="false" customWidth="true" hidden="false" outlineLevel="0" max="18" min="18" style="0" width="12.04"/>
    <col collapsed="false" customWidth="true" hidden="false" outlineLevel="0" max="19" min="19" style="0" width="12.56"/>
    <col collapsed="false" customWidth="true" hidden="false" outlineLevel="0" max="21" min="20" style="0" width="14.35"/>
    <col collapsed="false" customWidth="true" hidden="false" outlineLevel="0" max="22" min="22" style="0" width="13.93"/>
    <col collapsed="false" customWidth="true" hidden="false" outlineLevel="0" max="23" min="23" style="0" width="19.77"/>
    <col collapsed="false" customWidth="true" hidden="false" outlineLevel="0" max="24" min="24" style="0" width="19.14"/>
    <col collapsed="false" customWidth="true" hidden="false" outlineLevel="0" max="25" min="25" style="0" width="17.98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-381.119676005522</v>
      </c>
      <c r="K2" s="1" t="n">
        <v>-381.275712524334</v>
      </c>
      <c r="L2" s="1" t="n">
        <v>-381.382032334148</v>
      </c>
      <c r="M2" s="1" t="n">
        <v>-569.881132028423</v>
      </c>
      <c r="N2" s="1" t="n">
        <v>-381.889577407685</v>
      </c>
      <c r="O2" s="2" t="n">
        <f aca="false">((J2-K2)*27.2116-4.5)</f>
        <v>-0.253996664696496</v>
      </c>
      <c r="P2" s="2" t="n">
        <f aca="false">((K2-L2)*27.2116-4.5)</f>
        <v>-1.60686786326507</v>
      </c>
      <c r="Q2" s="3" t="n">
        <f aca="false">(((L2-N2)*627.5095)-265.9)/1.36556</f>
        <v>38.5112007694108</v>
      </c>
      <c r="R2" s="3" t="n">
        <f aca="false">LN(EXP(-((M2-(L2+$Z$2))*627.5095-1.9)/(0.001987*298.15)))</f>
        <v>24.4591948452199</v>
      </c>
      <c r="S2" s="0" t="n">
        <v>-0.181126</v>
      </c>
      <c r="T2" s="0" t="n">
        <v>-0.091588</v>
      </c>
      <c r="U2" s="0" t="n">
        <v>-0.132749</v>
      </c>
      <c r="V2" s="0" t="n">
        <v>0.051821</v>
      </c>
      <c r="W2" s="0" t="n">
        <v>-0.17429</v>
      </c>
      <c r="X2" s="0" t="n">
        <v>0.02091</v>
      </c>
      <c r="Y2" s="1" t="n">
        <v>-0.191015</v>
      </c>
      <c r="Z2" s="1" t="n">
        <f aca="false">[1]CO2_BINDING_biradical!AG3</f>
        <v>-188.47903590995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-381.129571660044</v>
      </c>
      <c r="K3" s="1" t="n">
        <v>-381.280181843812</v>
      </c>
      <c r="L3" s="1" t="n">
        <v>-381.381411117494</v>
      </c>
      <c r="M3" s="1" t="n">
        <v>-569.882937179589</v>
      </c>
      <c r="N3" s="1" t="n">
        <v>-381.877714159425</v>
      </c>
      <c r="O3" s="2" t="n">
        <f aca="false">((J3-K3)*27.2116-4.5)</f>
        <v>-0.401655923379215</v>
      </c>
      <c r="P3" s="2" t="n">
        <f aca="false">((K3-L3)*27.2116-4.5)</f>
        <v>-1.74538949627465</v>
      </c>
      <c r="Q3" s="3" t="n">
        <f aca="false">(((L3-N3)*627.5095)-265.9)/1.36556</f>
        <v>33.3452017418568</v>
      </c>
      <c r="R3" s="3" t="n">
        <f aca="false">LN(EXP(-((M3-(L3+$Z$2))*627.5095-1.9)/(0.001987*298.15)))</f>
        <v>27.0292607591314</v>
      </c>
      <c r="S3" s="0" t="n">
        <v>-0.176985</v>
      </c>
      <c r="T3" s="0" t="n">
        <v>-0.086427</v>
      </c>
      <c r="U3" s="0" t="n">
        <v>-0.128222</v>
      </c>
      <c r="V3" s="0" t="n">
        <v>0.026115</v>
      </c>
      <c r="W3" s="0" t="n">
        <v>-0.172065</v>
      </c>
      <c r="X3" s="0" t="n">
        <v>0.012384</v>
      </c>
      <c r="Y3" s="1" t="n">
        <v>-0.204717</v>
      </c>
    </row>
    <row r="4" customFormat="false" ht="12.8" hidden="false" customHeight="false" outlineLevel="0" collapsed="false">
      <c r="A4" s="1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1</v>
      </c>
      <c r="G4" s="1" t="n">
        <v>0</v>
      </c>
      <c r="H4" s="1" t="n">
        <v>0</v>
      </c>
      <c r="I4" s="1" t="n">
        <v>0</v>
      </c>
      <c r="J4" s="1" t="n">
        <v>-695.178278924408</v>
      </c>
      <c r="K4" s="1" t="n">
        <v>-695.309362987011</v>
      </c>
      <c r="L4" s="1" t="n">
        <v>-695.408185317703</v>
      </c>
      <c r="M4" s="1" t="n">
        <v>-883.914552215194</v>
      </c>
      <c r="N4" s="1" t="n">
        <v>-695.910307622686</v>
      </c>
      <c r="O4" s="2" t="n">
        <f aca="false">((J4-K4)*27.2116-4.5)</f>
        <v>-0.932992922071973</v>
      </c>
      <c r="P4" s="2" t="n">
        <f aca="false">((K4-L4)*27.2116-4.5)</f>
        <v>-1.81088626614229</v>
      </c>
      <c r="Q4" s="3" t="n">
        <f aca="false">(((L4-N4)*627.5095)-265.9)/1.36556</f>
        <v>36.0193009012657</v>
      </c>
      <c r="R4" s="3" t="n">
        <f aca="false">LN(EXP(-((M4-(L4+$Z$2))*627.5095-1.9)/(0.001987*298.15)))</f>
        <v>32.1567875686323</v>
      </c>
      <c r="S4" s="0" t="n">
        <v>-0.166311</v>
      </c>
      <c r="T4" s="0" t="n">
        <v>-0.077716</v>
      </c>
      <c r="U4" s="0" t="n">
        <v>-0.11968</v>
      </c>
      <c r="V4" s="0" t="n">
        <v>0.039021</v>
      </c>
      <c r="W4" s="1" t="n">
        <v>-0.160447</v>
      </c>
      <c r="X4" s="1" t="n">
        <v>0.024746</v>
      </c>
      <c r="Y4" s="1" t="n">
        <v>-0.2007</v>
      </c>
    </row>
    <row r="5" customFormat="false" ht="12.8" hidden="false" customHeight="false" outlineLevel="0" collapsed="false">
      <c r="A5" s="1" t="n">
        <v>3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-2219.02638457968</v>
      </c>
      <c r="K5" s="1" t="n">
        <v>-2219.19530640652</v>
      </c>
      <c r="L5" s="1" t="n">
        <v>-2219.31702603707</v>
      </c>
      <c r="M5" s="1" t="n">
        <v>-2407.80266171804</v>
      </c>
      <c r="N5" s="1" t="n">
        <v>-2219.79598195603</v>
      </c>
      <c r="O5" s="2" t="n">
        <f aca="false">((J5-K5)*27.2116-4.5)</f>
        <v>0.0966331832456797</v>
      </c>
      <c r="P5" s="2" t="n">
        <f aca="false">((K5-L5)*27.2116-4.5)</f>
        <v>-1.18781410133363</v>
      </c>
      <c r="Q5" s="4" t="n">
        <f aca="false">(((L5-N5)*627.5095)-265.9)/1.36556</f>
        <v>25.3737581862565</v>
      </c>
      <c r="R5" s="4" t="n">
        <f aca="false">LN(EXP(-((M5-(L5+$Z$2))*627.5095-1.9)/(0.001987*298.15)))</f>
        <v>10.19779499632</v>
      </c>
      <c r="S5" s="0" t="n">
        <v>-0.194049</v>
      </c>
      <c r="T5" s="0" t="n">
        <v>-0.108374</v>
      </c>
      <c r="U5" s="0" t="n">
        <v>-0.147633</v>
      </c>
      <c r="V5" s="0" t="n">
        <v>0.00329</v>
      </c>
      <c r="W5" s="1" t="n">
        <v>-0.191283</v>
      </c>
      <c r="X5" s="1" t="n">
        <v>-0.013353</v>
      </c>
      <c r="Y5" s="1" t="n">
        <v>-0.226293</v>
      </c>
    </row>
    <row r="6" customFormat="false" ht="12.8" hidden="false" customHeight="fals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-565.467290222519</v>
      </c>
      <c r="K6" s="1" t="n">
        <v>-565.651122237103</v>
      </c>
      <c r="L6" s="1" t="n">
        <v>-565.787316882044</v>
      </c>
      <c r="M6" s="1" t="n">
        <v>-754.265128509785</v>
      </c>
      <c r="N6" s="1" t="n">
        <v>-566.258244693237</v>
      </c>
      <c r="O6" s="2" t="n">
        <f aca="false">((J6-K6)*27.2116-4.5)</f>
        <v>0.502363248054712</v>
      </c>
      <c r="P6" s="2" t="n">
        <f aca="false">((K6-L6)*27.2116-4.5)</f>
        <v>-0.793925799722328</v>
      </c>
      <c r="Q6" s="4" t="n">
        <f aca="false">(((L6-N6)*627.5095)-265.9)/1.36556</f>
        <v>21.6846387839296</v>
      </c>
      <c r="R6" s="4" t="n">
        <f aca="false">LN(EXP(-((M6-(L6+$Z$2))*627.5095-1.9)/(0.001987*298.15)))</f>
        <v>1.91037363043773</v>
      </c>
      <c r="S6" s="0" t="n">
        <v>-0.207197</v>
      </c>
      <c r="T6" s="0" t="n">
        <v>-0.123967</v>
      </c>
      <c r="U6" s="0" t="n">
        <v>-0.160259</v>
      </c>
      <c r="V6" s="0" t="n">
        <v>-0.039961</v>
      </c>
      <c r="W6" s="1" t="n">
        <v>-0.199464</v>
      </c>
      <c r="X6" s="1" t="n">
        <v>-0.058119</v>
      </c>
      <c r="Y6" s="1" t="n">
        <v>-0.234312</v>
      </c>
    </row>
    <row r="7" customFormat="false" ht="12.8" hidden="false" customHeight="false" outlineLevel="0" collapsed="false">
      <c r="A7" s="1" t="n">
        <v>5</v>
      </c>
      <c r="B7" s="1" t="n">
        <v>0</v>
      </c>
      <c r="C7" s="1" t="n">
        <v>0</v>
      </c>
      <c r="D7" s="1" t="n">
        <v>1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-1484.41189741512</v>
      </c>
      <c r="K7" s="1" t="n">
        <v>-1484.60412953795</v>
      </c>
      <c r="L7" s="1" t="n">
        <v>-1484.74846253471</v>
      </c>
      <c r="M7" s="1" t="n">
        <v>-1673.21998534837</v>
      </c>
      <c r="N7" s="1" t="n">
        <v>-1485.21308670777</v>
      </c>
      <c r="O7" s="2" t="n">
        <f aca="false">((J7-K7)*27.2116-4.5)</f>
        <v>0.730943633603321</v>
      </c>
      <c r="P7" s="2" t="n">
        <f aca="false">((K7-L7)*27.2116-4.5)</f>
        <v>-0.572468225368695</v>
      </c>
      <c r="Q7" s="4" t="n">
        <f aca="false">(((L7-N7)*627.5095)-265.9)/1.36556</f>
        <v>18.787956973533</v>
      </c>
      <c r="R7" s="4" t="n">
        <f aca="false">LN(EXP(-((M7-(L7+$Z$2))*627.5095-1.9)/(0.001987*298.15)))</f>
        <v>-4.7508862887527</v>
      </c>
      <c r="S7" s="0" t="n">
        <v>-0.214878</v>
      </c>
      <c r="T7" s="0" t="n">
        <v>-0.132704</v>
      </c>
      <c r="U7" s="0" t="n">
        <v>-0.16833</v>
      </c>
      <c r="V7" s="0" t="n">
        <v>-0.050061</v>
      </c>
      <c r="W7" s="1" t="n">
        <v>-0.208461</v>
      </c>
      <c r="X7" s="1" t="n">
        <v>-0.068161</v>
      </c>
      <c r="Y7" s="1" t="n">
        <v>-0.244815</v>
      </c>
    </row>
    <row r="8" customFormat="false" ht="12.8" hidden="false" customHeight="false" outlineLevel="0" collapsed="false">
      <c r="A8" s="1" t="n">
        <v>11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-688.07002713733</v>
      </c>
      <c r="K8" s="1" t="n">
        <v>-688.231765013586</v>
      </c>
      <c r="L8" s="1" t="n">
        <v>-688.364201009395</v>
      </c>
      <c r="M8" s="1" t="n">
        <v>-876.844086250499</v>
      </c>
      <c r="N8" s="1" t="n">
        <v>-688.840472363027</v>
      </c>
      <c r="O8" s="2" t="n">
        <f aca="false">((J8-K8)*27.2116-4.5)</f>
        <v>-0.0988536064726713</v>
      </c>
      <c r="P8" s="2" t="n">
        <f aca="false">((K8-L8)*27.2116-4.5)</f>
        <v>-0.896204656446021</v>
      </c>
      <c r="Q8" s="4" t="n">
        <f aca="false">(((L8-N8)*627.5095)-265.9)/1.36556</f>
        <v>24.1401322402091</v>
      </c>
      <c r="R8" s="4" t="n">
        <f aca="false">LN(EXP(-((M8-(L8+$Z$2))*627.5095-1.9)/(0.001987*298.15)))</f>
        <v>4.10679371952396</v>
      </c>
      <c r="S8" s="0" t="n">
        <v>-0.181851</v>
      </c>
      <c r="T8" s="0" t="n">
        <v>-0.119732</v>
      </c>
      <c r="U8" s="0" t="n">
        <v>-0.151232</v>
      </c>
      <c r="V8" s="0" t="n">
        <v>-0.028896</v>
      </c>
      <c r="W8" s="0" t="n">
        <v>-0.16691</v>
      </c>
      <c r="X8" s="0" t="n">
        <v>-0.048154</v>
      </c>
      <c r="Y8" s="1" t="n">
        <v>-0.223397</v>
      </c>
    </row>
    <row r="9" customFormat="false" ht="12.8" hidden="false" customHeight="false" outlineLevel="0" collapsed="false">
      <c r="A9" s="1" t="n">
        <v>12</v>
      </c>
      <c r="B9" s="1" t="n">
        <v>0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-534.417200271793</v>
      </c>
      <c r="K9" s="1" t="n">
        <v>-534.756543065241</v>
      </c>
      <c r="L9" s="1" t="n">
        <v>-534.8826880865</v>
      </c>
      <c r="M9" s="1" t="n">
        <v>-723.368716272281</v>
      </c>
      <c r="N9" s="1" t="n">
        <v>-535.366660386459</v>
      </c>
      <c r="O9" s="2" t="n">
        <f aca="false">--------T45</f>
        <v>-0.076112</v>
      </c>
      <c r="P9" s="2" t="n">
        <f aca="false">((K9-L9)*27.2116-4.5)</f>
        <v>-1.06739213950726</v>
      </c>
      <c r="Q9" s="4" t="n">
        <f aca="false">(((L9-N9)*627.5095)-265.9)/1.36556</f>
        <v>27.6789126520252</v>
      </c>
      <c r="R9" s="4" t="n">
        <f aca="false">LN(EXP(-((M9-(L9+$Z$2))*627.5095-1.9)/(0.001987*298.15)))</f>
        <v>10.6135453321712</v>
      </c>
      <c r="S9" s="0" t="n">
        <v>-0.183341</v>
      </c>
      <c r="T9" s="0" t="n">
        <v>-0.112964</v>
      </c>
      <c r="U9" s="0" t="n">
        <v>-0.147959</v>
      </c>
      <c r="V9" s="0" t="n">
        <v>0.01321</v>
      </c>
      <c r="W9" s="0" t="n">
        <v>-0.171004</v>
      </c>
      <c r="X9" s="0" t="n">
        <v>-0.014552</v>
      </c>
      <c r="Y9" s="1" t="n">
        <v>-0.207852</v>
      </c>
    </row>
    <row r="10" customFormat="false" ht="12.8" hidden="false" customHeight="false" outlineLevel="0" collapsed="false">
      <c r="A10" s="1" t="n">
        <v>13</v>
      </c>
      <c r="B10" s="1" t="n">
        <v>1</v>
      </c>
      <c r="C10" s="1" t="n">
        <v>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-534.581728726702</v>
      </c>
      <c r="K10" s="1" t="n">
        <v>-534.748696046805</v>
      </c>
      <c r="L10" s="1" t="n">
        <v>-534.874221225493</v>
      </c>
      <c r="M10" s="1" t="n">
        <v>-723.363332840054</v>
      </c>
      <c r="N10" s="1" t="n">
        <v>-535.374458636374</v>
      </c>
      <c r="O10" s="2" t="n">
        <f aca="false">((J10-K10)*27.2116-4.5)</f>
        <v>0.0434479277155129</v>
      </c>
      <c r="P10" s="2" t="n">
        <f aca="false">((K10-L10)*27.2116-4.5)</f>
        <v>-1.0842590476134</v>
      </c>
      <c r="Q10" s="4" t="n">
        <f aca="false">(((L10-N10)*627.5095)-265.9)/1.36556</f>
        <v>35.1531441923079</v>
      </c>
      <c r="R10" s="4" t="n">
        <f aca="false">LN(EXP(-((M10-(L10+$Z$2))*627.5095-1.9)/(0.001987*298.15)))</f>
        <v>13.8795856829606</v>
      </c>
      <c r="S10" s="0" t="n">
        <v>-0.19064</v>
      </c>
      <c r="T10" s="0" t="n">
        <v>-0.113484</v>
      </c>
      <c r="U10" s="0" t="n">
        <v>-0.149564</v>
      </c>
      <c r="V10" s="0" t="n">
        <v>0.004271</v>
      </c>
      <c r="W10" s="0" t="n">
        <v>-0.175535</v>
      </c>
      <c r="X10" s="0" t="n">
        <v>-0.018301</v>
      </c>
      <c r="Y10" s="1" t="n">
        <v>-0.19918</v>
      </c>
    </row>
    <row r="11" customFormat="false" ht="12.8" hidden="false" customHeight="false" outlineLevel="0" collapsed="false">
      <c r="A11" s="1" t="n">
        <v>14</v>
      </c>
      <c r="B11" s="1" t="n">
        <v>0</v>
      </c>
      <c r="C11" s="1" t="n">
        <v>1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-688.12167691239</v>
      </c>
      <c r="K11" s="1" t="n">
        <v>-688.250377030536</v>
      </c>
      <c r="L11" s="1" t="n">
        <v>-688.343202514036</v>
      </c>
      <c r="M11" s="1" t="n">
        <v>-876.842292715406</v>
      </c>
      <c r="N11" s="1" t="n">
        <v>-688.835630372479</v>
      </c>
      <c r="O11" s="2" t="n">
        <f aca="false">((J11-K11)*27.2116-4.5)</f>
        <v>-0.997863865056375</v>
      </c>
      <c r="P11" s="2" t="n">
        <f aca="false">((K11-L11)*27.2116-4.5)</f>
        <v>-1.97407007319274</v>
      </c>
      <c r="Q11" s="4" t="n">
        <f aca="false">(((L11-N11)*627.5095)-265.9)/1.36556</f>
        <v>31.5644565143147</v>
      </c>
      <c r="R11" s="4" t="n">
        <f aca="false">LN(EXP(-((M11-(L11+$Z$2))*627.5095-1.9)/(0.001987*298.15)))</f>
        <v>24.4491397367032</v>
      </c>
      <c r="S11" s="0" t="n">
        <v>-0.152271</v>
      </c>
      <c r="T11" s="0" t="n">
        <v>-0.079075</v>
      </c>
      <c r="U11" s="0" t="n">
        <v>-0.116583</v>
      </c>
      <c r="V11" s="0" t="n">
        <v>-0.02544</v>
      </c>
      <c r="W11" s="0" t="n">
        <v>-0.156159</v>
      </c>
      <c r="X11" s="0" t="n">
        <v>-0.041025</v>
      </c>
      <c r="Y11" s="1" t="n">
        <v>-0.208832</v>
      </c>
    </row>
    <row r="12" customFormat="false" ht="12.8" hidden="false" customHeight="false" outlineLevel="0" collapsed="false">
      <c r="A12" s="1" t="n">
        <v>15</v>
      </c>
      <c r="B12" s="1" t="n">
        <v>1</v>
      </c>
      <c r="C12" s="1" t="n">
        <v>1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-534.617997739464</v>
      </c>
      <c r="K12" s="1" t="n">
        <v>-534.762345889045</v>
      </c>
      <c r="L12" s="1" t="n">
        <v>-534.861824588993</v>
      </c>
      <c r="M12" s="1" t="n">
        <v>-723.361815332554</v>
      </c>
      <c r="N12" s="1" t="n">
        <v>-535.369130010142</v>
      </c>
      <c r="O12" s="2" t="n">
        <f aca="false">((J12-K12)*27.2116-4.5)</f>
        <v>-0.572055892861879</v>
      </c>
      <c r="P12" s="2" t="n">
        <f aca="false">((K12-L12)*27.2116-4.5)</f>
        <v>-1.79302540849477</v>
      </c>
      <c r="Q12" s="4" t="n">
        <f aca="false">(((L12-N12)*627.5095)-265.9)/1.36556</f>
        <v>38.4010744108628</v>
      </c>
      <c r="R12" s="4" t="n">
        <f aca="false">LN(EXP(-((M12-(L12+$Z$2))*627.5095-1.9)/(0.001987*298.15)))</f>
        <v>25.4030152249967</v>
      </c>
      <c r="S12" s="0" t="n">
        <v>-0.169304</v>
      </c>
      <c r="T12" s="0" t="n">
        <v>-0.085621</v>
      </c>
      <c r="U12" s="0" t="n">
        <v>-0.125396</v>
      </c>
      <c r="V12" s="0" t="n">
        <v>-0.004778</v>
      </c>
      <c r="W12" s="0" t="n">
        <v>-0.166397</v>
      </c>
      <c r="X12" s="0" t="n">
        <v>-0.017249</v>
      </c>
      <c r="Y12" s="1" t="n">
        <v>-0.195607</v>
      </c>
    </row>
    <row r="13" customFormat="false" ht="12.8" hidden="false" customHeight="false" outlineLevel="0" collapsed="false">
      <c r="A13" s="1" t="n">
        <v>16</v>
      </c>
      <c r="B13" s="1" t="n">
        <v>1</v>
      </c>
      <c r="C13" s="1" t="n">
        <v>1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-688.107243956956</v>
      </c>
      <c r="K13" s="1" t="n">
        <v>-688.246230252053</v>
      </c>
      <c r="L13" s="1" t="n">
        <v>-688.342313524323</v>
      </c>
      <c r="M13" s="1" t="n">
        <v>-876.843288696467</v>
      </c>
      <c r="N13" s="1" t="n">
        <v>-688.849503191446</v>
      </c>
      <c r="O13" s="2" t="n">
        <f aca="false">((J13-K13)*27.2116-4.5)</f>
        <v>-0.717960532339291</v>
      </c>
      <c r="P13" s="2" t="n">
        <f aca="false">((K13-L13)*27.2116-4.5)</f>
        <v>-1.88542042829785</v>
      </c>
      <c r="Q13" s="4" t="n">
        <f aca="false">(((L13-N13)*627.5095)-265.9)/1.36556</f>
        <v>38.3478824962267</v>
      </c>
      <c r="R13" s="4" t="n">
        <f aca="false">LN(EXP(-((M13-(L13+$Z$2))*627.5095-1.9)/(0.001987*298.15)))</f>
        <v>26.4457451545448</v>
      </c>
      <c r="S13" s="0" t="n">
        <v>-0.164912</v>
      </c>
      <c r="T13" s="0" t="n">
        <v>-0.082518</v>
      </c>
      <c r="U13" s="0" t="n">
        <v>-0.1218</v>
      </c>
      <c r="V13" s="0" t="n">
        <v>-0.017821</v>
      </c>
      <c r="W13" s="0" t="n">
        <v>-0.166662</v>
      </c>
      <c r="X13" s="0" t="n">
        <v>-0.029112</v>
      </c>
      <c r="Y13" s="1" t="n">
        <v>-0.197934</v>
      </c>
    </row>
    <row r="14" customFormat="false" ht="12.8" hidden="false" customHeight="false" outlineLevel="0" collapsed="false">
      <c r="A14" s="1" t="n">
        <v>17</v>
      </c>
      <c r="B14" s="1" t="n">
        <v>1</v>
      </c>
      <c r="C14" s="1" t="n">
        <v>1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-610.778455164457</v>
      </c>
      <c r="K14" s="1" t="n">
        <v>-610.906711758711</v>
      </c>
      <c r="L14" s="1" t="n">
        <v>-610.985283425354</v>
      </c>
      <c r="M14" s="1" t="n">
        <v>-799.492683970753</v>
      </c>
      <c r="N14" s="1" t="n">
        <v>-611.491566023101</v>
      </c>
      <c r="O14" s="2" t="n">
        <f aca="false">((J14-K14)*27.2116-4.5)</f>
        <v>-1.00993285979715</v>
      </c>
      <c r="P14" s="2" t="n">
        <f aca="false">((K14-L14)*27.2116-4.5)</f>
        <v>-2.36193923597655</v>
      </c>
      <c r="Q14" s="4" t="n">
        <f aca="false">(((L14-N14)*627.5095)-265.9)/1.36556</f>
        <v>37.9310610818048</v>
      </c>
      <c r="R14" s="4" t="n">
        <f aca="false">LN(EXP(-((M14-(L14+$Z$2))*627.5095-1.9)/(0.001987*298.15)))</f>
        <v>33.2516517657481</v>
      </c>
      <c r="S14" s="0" t="n">
        <v>-0.156451</v>
      </c>
      <c r="T14" s="0" t="n">
        <v>-0.063474</v>
      </c>
      <c r="U14" s="0" t="n">
        <v>-0.107599</v>
      </c>
      <c r="V14" s="0" t="n">
        <v>-0.037823</v>
      </c>
      <c r="W14" s="0" t="n">
        <v>-0.158059</v>
      </c>
      <c r="X14" s="0" t="n">
        <v>-0.049943</v>
      </c>
      <c r="Y14" s="1" t="n">
        <v>-0.188526</v>
      </c>
    </row>
    <row r="15" customFormat="false" ht="12.8" hidden="false" customHeight="false" outlineLevel="0" collapsed="false">
      <c r="A15" s="1" t="n">
        <v>18</v>
      </c>
      <c r="B15" s="1" t="n">
        <v>0</v>
      </c>
      <c r="C15" s="1" t="n">
        <v>1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-688.072223294637</v>
      </c>
      <c r="K15" s="1" t="n">
        <v>-688.230928545338</v>
      </c>
      <c r="L15" s="1" t="n">
        <v>-688.358465669818</v>
      </c>
      <c r="M15" s="1" t="n">
        <v>-876.842387136418</v>
      </c>
      <c r="N15" s="1" t="n">
        <v>-688.838560887219</v>
      </c>
      <c r="O15" s="2" t="n">
        <f aca="false">((J15-K15)*27.2116-4.5)</f>
        <v>-0.181376200024165</v>
      </c>
      <c r="P15" s="2" t="n">
        <f aca="false">((K15-L15)*27.2116-4.5)</f>
        <v>-1.02951078350004</v>
      </c>
      <c r="Q15" s="4" t="n">
        <f aca="false">(((L15-N15)*627.5095)-265.9)/1.36556</f>
        <v>25.8972947536087</v>
      </c>
      <c r="R15" s="4" t="n">
        <f aca="false">LN(EXP(-((M15-(L15+$Z$2))*627.5095-1.9)/(0.001987*298.15)))</f>
        <v>8.38205878152134</v>
      </c>
      <c r="S15" s="0" t="n">
        <v>-0.180553</v>
      </c>
      <c r="T15" s="0" t="n">
        <v>-0.114352</v>
      </c>
      <c r="U15" s="0" t="n">
        <v>-0.147055</v>
      </c>
      <c r="V15" s="0" t="n">
        <v>-0.037192</v>
      </c>
      <c r="W15" s="0" t="n">
        <v>-0.167944</v>
      </c>
      <c r="X15" s="0" t="n">
        <v>-0.049577</v>
      </c>
      <c r="Y15" s="1" t="n">
        <v>-0.221389</v>
      </c>
    </row>
    <row r="16" customFormat="false" ht="12.8" hidden="false" customHeight="false" outlineLevel="0" collapsed="false">
      <c r="A16" s="1" t="n">
        <v>22</v>
      </c>
      <c r="B16" s="1" t="n">
        <v>0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-534.626277607765</v>
      </c>
      <c r="K16" s="1" t="n">
        <v>-534.767088849888</v>
      </c>
      <c r="L16" s="1" t="n">
        <v>-534.864683605396</v>
      </c>
      <c r="M16" s="1" t="n">
        <v>-723.364686305809</v>
      </c>
      <c r="N16" s="1" t="n">
        <v>-535.358346376982</v>
      </c>
      <c r="O16" s="2" t="n">
        <f aca="false">((J16-K16)*27.2116-4.5)</f>
        <v>-0.66830080384751</v>
      </c>
      <c r="P16" s="2" t="n">
        <f aca="false">((K16-L16)*27.2116-4.5)</f>
        <v>-1.84429055101855</v>
      </c>
      <c r="Q16" s="4" t="n">
        <f aca="false">(((L16-N16)*627.5095)-265.9)/1.36556</f>
        <v>32.1319304655837</v>
      </c>
      <c r="R16" s="4" t="n">
        <f aca="false">LN(EXP(-((M16-(L16+$Z$2))*627.5095-1.9)/(0.001987*298.15)))</f>
        <v>25.4156802041779</v>
      </c>
      <c r="S16" s="0" t="n">
        <v>-0.166844</v>
      </c>
      <c r="T16" s="0" t="n">
        <v>-0.083152</v>
      </c>
      <c r="U16" s="0" t="n">
        <v>-0.12402</v>
      </c>
      <c r="V16" s="0" t="n">
        <v>-0.002178</v>
      </c>
      <c r="W16" s="0" t="n">
        <v>-0.165382</v>
      </c>
      <c r="X16" s="0" t="n">
        <v>-0.017728</v>
      </c>
      <c r="Y16" s="1" t="n">
        <v>-0.206748</v>
      </c>
    </row>
    <row r="17" customFormat="false" ht="12.8" hidden="false" customHeight="false" outlineLevel="0" collapsed="false">
      <c r="A17" s="1" t="n">
        <v>24</v>
      </c>
      <c r="B17" s="1" t="n">
        <v>0</v>
      </c>
      <c r="C17" s="1" t="n">
        <v>1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-534.600099973244</v>
      </c>
      <c r="K17" s="1" t="n">
        <v>-534.757292922414</v>
      </c>
      <c r="L17" s="1" t="n">
        <v>-534.876178570523</v>
      </c>
      <c r="M17" s="1" t="n">
        <v>-723.36721644987</v>
      </c>
      <c r="N17" s="1" t="n">
        <v>-535.362478790496</v>
      </c>
      <c r="O17" s="2" t="n">
        <f aca="false">((J17-K17)*27.2116-4.5)</f>
        <v>-0.222528344367279</v>
      </c>
      <c r="P17" s="2" t="n">
        <f aca="false">((K17-L17)*27.2116-4.5)</f>
        <v>-1.26493129791482</v>
      </c>
      <c r="Q17" s="4" t="n">
        <f aca="false">(((L17-N17)*627.5095)-265.9)/1.36556</f>
        <v>28.7486510186999</v>
      </c>
      <c r="R17" s="4" t="n">
        <f aca="false">LN(EXP(-((M17-(L17+$Z$2))*627.5095-1.9)/(0.001987*298.15)))</f>
        <v>15.9199306904366</v>
      </c>
      <c r="S17" s="0" t="n">
        <v>-0.180625</v>
      </c>
      <c r="T17" s="0" t="n">
        <v>-0.105374</v>
      </c>
      <c r="U17" s="0" t="n">
        <v>-0.141477</v>
      </c>
      <c r="V17" s="0" t="n">
        <v>-0.009539</v>
      </c>
      <c r="W17" s="0" t="n">
        <v>-0.171818</v>
      </c>
      <c r="X17" s="0" t="n">
        <v>-0.02198</v>
      </c>
      <c r="Y17" s="1" t="n">
        <v>-0.214583</v>
      </c>
    </row>
    <row r="18" customFormat="false" ht="12.8" hidden="false" customHeight="false" outlineLevel="0" collapsed="false">
      <c r="A18" s="1" t="n">
        <v>36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-727.37690870311</v>
      </c>
      <c r="K18" s="1" t="n">
        <v>-727.502687673215</v>
      </c>
      <c r="L18" s="1" t="n">
        <v>-727.593080087781</v>
      </c>
      <c r="M18" s="1" t="n">
        <v>-916.093905261945</v>
      </c>
      <c r="N18" s="1" t="n">
        <v>-728.087387019599</v>
      </c>
      <c r="O18" s="2" t="n">
        <f aca="false">((J18-K18)*27.2116-4.5)</f>
        <v>-1.07735297709109</v>
      </c>
      <c r="P18" s="2" t="n">
        <f aca="false">((K18-L18)*27.2116-4.5)</f>
        <v>-2.04027777179437</v>
      </c>
      <c r="Q18" s="3" t="n">
        <f aca="false">(((L18-N18)*627.5095)-265.9)/1.36556</f>
        <v>32.4279384513474</v>
      </c>
      <c r="R18" s="3" t="n">
        <f aca="false">LN(EXP(-((M18-(L18+$Z$2))*627.5095-1.9)/(0.001987*298.15)))</f>
        <v>26.286863763057</v>
      </c>
      <c r="S18" s="0" t="n">
        <v>-0.149213</v>
      </c>
      <c r="T18" s="0" t="n">
        <v>-0.076517</v>
      </c>
      <c r="U18" s="0" t="n">
        <v>-0.113644</v>
      </c>
      <c r="V18" s="0" t="n">
        <v>-0.021823</v>
      </c>
      <c r="W18" s="0" t="n">
        <v>-0.154222</v>
      </c>
      <c r="X18" s="0" t="n">
        <v>-0.038352</v>
      </c>
      <c r="Y18" s="1" t="n">
        <v>-0.20291</v>
      </c>
    </row>
    <row r="19" customFormat="false" ht="12.8" hidden="false" customHeight="false" outlineLevel="0" collapsed="false">
      <c r="A19" s="1" t="n">
        <v>37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-727.383699072419</v>
      </c>
      <c r="K19" s="1" t="n">
        <v>-727.510485094906</v>
      </c>
      <c r="L19" s="1" t="n">
        <v>-727.602312609652</v>
      </c>
      <c r="M19" s="1" t="n">
        <v>-916.1025096442</v>
      </c>
      <c r="N19" s="1" t="n">
        <v>-728.096039553138</v>
      </c>
      <c r="O19" s="2" t="n">
        <f aca="false">((J19-K19)*27.2116-4.5)</f>
        <v>-1.04994947049092</v>
      </c>
      <c r="P19" s="2" t="n">
        <f aca="false">((K19-L19)*27.2116-4.5)</f>
        <v>-2.00122639973772</v>
      </c>
      <c r="Q19" s="3" t="n">
        <f aca="false">(((L19-N19)*627.5095)-265.9)/1.36556</f>
        <v>32.161419083312</v>
      </c>
      <c r="R19" s="3" t="n">
        <f aca="false">LN(EXP(-((M19-(L19+$Z$2))*627.5095-1.9)/(0.001987*298.15)))</f>
        <v>25.621523494803</v>
      </c>
      <c r="S19" s="0" t="n">
        <v>-0.151063</v>
      </c>
      <c r="T19" s="0" t="n">
        <v>-0.078105</v>
      </c>
      <c r="U19" s="0" t="n">
        <v>-0.115588</v>
      </c>
      <c r="V19" s="0" t="n">
        <v>-0.023305</v>
      </c>
      <c r="W19" s="0" t="n">
        <v>-0.155326</v>
      </c>
      <c r="X19" s="0" t="n">
        <v>-0.038382</v>
      </c>
      <c r="Y19" s="1" t="n">
        <v>-0.207946</v>
      </c>
    </row>
    <row r="20" customFormat="false" ht="12.8" hidden="false" customHeight="false" outlineLevel="0" collapsed="false">
      <c r="A20" s="1" t="n">
        <v>38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-802.536505429951</v>
      </c>
      <c r="K20" s="1" t="n">
        <v>-802.661539917384</v>
      </c>
      <c r="L20" s="1" t="n">
        <v>-802.752476083881</v>
      </c>
      <c r="M20" s="1" t="n">
        <v>-991.253999913426</v>
      </c>
      <c r="N20" s="1" t="n">
        <v>-803.256524540042</v>
      </c>
      <c r="O20" s="2" t="n">
        <f aca="false">((J20-K20)*27.2116-4.5)</f>
        <v>-1.09761154177054</v>
      </c>
      <c r="P20" s="2" t="n">
        <f aca="false">((K20-L20)*27.2116-4.5)</f>
        <v>-2.02548141174902</v>
      </c>
      <c r="Q20" s="3" t="n">
        <f aca="false">(((L20-N20)*627.5095)-265.9)/1.36556</f>
        <v>36.904416284453</v>
      </c>
      <c r="R20" s="3" t="n">
        <f aca="false">LN(EXP(-((M20-(L20+$Z$2))*627.5095-1.9)/(0.001987*298.15)))</f>
        <v>27.0268959896724</v>
      </c>
      <c r="S20" s="0" t="n">
        <v>-0.149385</v>
      </c>
      <c r="T20" s="0" t="n">
        <v>-0.077334</v>
      </c>
      <c r="U20" s="0" t="n">
        <v>-0.11409</v>
      </c>
      <c r="V20" s="0" t="n">
        <v>-0.019619</v>
      </c>
      <c r="W20" s="0" t="n">
        <v>-0.153245</v>
      </c>
      <c r="X20" s="0" t="n">
        <v>-0.036409</v>
      </c>
      <c r="Y20" s="1" t="n">
        <v>-0.201368</v>
      </c>
    </row>
    <row r="21" customFormat="false" ht="12.8" hidden="false" customHeight="false" outlineLevel="0" collapsed="false">
      <c r="A21" s="1" t="n">
        <v>39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-802.546468104655</v>
      </c>
      <c r="K21" s="1" t="n">
        <v>-802.673221314319</v>
      </c>
      <c r="L21" s="1" t="n">
        <v>-802.765324288663</v>
      </c>
      <c r="M21" s="1" t="n">
        <v>-991.266048946202</v>
      </c>
      <c r="N21" s="1" t="n">
        <v>-803.259594633644</v>
      </c>
      <c r="O21" s="2" t="n">
        <f aca="false">((J21-K21)*27.2116-4.5)</f>
        <v>-1.05084235990703</v>
      </c>
      <c r="P21" s="2" t="n">
        <f aca="false">((K21-L21)*27.2116-4.5)</f>
        <v>-1.99373070334038</v>
      </c>
      <c r="Q21" s="3" t="n">
        <f aca="false">(((L21-N21)*627.5095)-265.9)/1.36556</f>
        <v>32.4111258706136</v>
      </c>
      <c r="R21" s="3" t="n">
        <f aca="false">LN(EXP(-((M21-(L21+$Z$2))*627.5095-1.9)/(0.001987*298.15)))</f>
        <v>26.1803941875709</v>
      </c>
      <c r="S21" s="0" t="n">
        <v>-0.150983</v>
      </c>
      <c r="T21" s="0" t="n">
        <v>-0.077711</v>
      </c>
      <c r="U21" s="0" t="n">
        <v>-0.115656</v>
      </c>
      <c r="V21" s="0" t="n">
        <v>-0.023192</v>
      </c>
      <c r="W21" s="0" t="n">
        <v>-0.156055</v>
      </c>
      <c r="X21" s="0" t="n">
        <v>-0.037154</v>
      </c>
      <c r="Y21" s="1" t="n">
        <v>-0.208188</v>
      </c>
    </row>
    <row r="22" customFormat="false" ht="12.8" hidden="false" customHeight="false" outlineLevel="0" collapsed="false">
      <c r="A22" s="1" t="n">
        <v>40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1</v>
      </c>
      <c r="G22" s="1" t="n">
        <v>0</v>
      </c>
      <c r="H22" s="1" t="n">
        <v>0</v>
      </c>
      <c r="I22" s="1" t="n">
        <v>0</v>
      </c>
      <c r="J22" s="1" t="n">
        <v>-994.076967008597</v>
      </c>
      <c r="K22" s="1" t="n">
        <v>-994.2043602016</v>
      </c>
      <c r="L22" s="1" t="n">
        <v>-994.29555525008</v>
      </c>
      <c r="M22" s="1" t="n">
        <v>-1182.79668989465</v>
      </c>
      <c r="N22" s="1" t="n">
        <v>-994.793056245067</v>
      </c>
      <c r="O22" s="2" t="n">
        <f aca="false">((J22-K22)*27.2116-4.5)</f>
        <v>-1.03342738927797</v>
      </c>
      <c r="P22" s="2" t="n">
        <f aca="false">((K22-L22)*27.2116-4.5)</f>
        <v>-2.01843681878116</v>
      </c>
      <c r="Q22" s="3" t="n">
        <f aca="false">(((L22-N22)*627.5095)-265.9)/1.36556</f>
        <v>33.895691594471</v>
      </c>
      <c r="R22" s="3" t="n">
        <f aca="false">LN(EXP(-((M22-(L22+$Z$2))*627.5095-1.9)/(0.001987*298.15)))</f>
        <v>26.6146621022315</v>
      </c>
      <c r="S22" s="0" t="n">
        <v>-0.152462</v>
      </c>
      <c r="T22" s="0" t="n">
        <v>-0.079867</v>
      </c>
      <c r="U22" s="0" t="n">
        <v>-0.116088</v>
      </c>
      <c r="V22" s="0" t="n">
        <v>-0.025781</v>
      </c>
      <c r="W22" s="0" t="n">
        <v>-0.156996</v>
      </c>
      <c r="X22" s="0" t="n">
        <v>-0.041998</v>
      </c>
      <c r="Y22" s="1" t="n">
        <v>-0.204776</v>
      </c>
    </row>
    <row r="23" customFormat="false" ht="12.8" hidden="false" customHeight="false" outlineLevel="0" collapsed="false">
      <c r="A23" s="1" t="n">
        <v>41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1</v>
      </c>
      <c r="G23" s="1" t="n">
        <v>0</v>
      </c>
      <c r="H23" s="1" t="n">
        <v>0</v>
      </c>
      <c r="I23" s="1" t="n">
        <v>0</v>
      </c>
      <c r="J23" s="1" t="n">
        <v>-766.63516931064</v>
      </c>
      <c r="K23" s="1" t="n">
        <v>-766.758502670942</v>
      </c>
      <c r="L23" s="1" t="n">
        <v>-766.847727050072</v>
      </c>
      <c r="M23" s="1" t="n">
        <v>-955.348919001165</v>
      </c>
      <c r="N23" s="1" t="n">
        <v>-767.342033704568</v>
      </c>
      <c r="O23" s="2" t="n">
        <f aca="false">((J23-K23)*27.2116-4.5)</f>
        <v>-1.14390193280575</v>
      </c>
      <c r="P23" s="2" t="n">
        <f aca="false">((K23-L23)*27.2116-4.5)</f>
        <v>-2.07206188486682</v>
      </c>
      <c r="Q23" s="3" t="n">
        <f aca="false">(((L23-N23)*627.5095)-265.9)/1.36556</f>
        <v>32.4278110149034</v>
      </c>
      <c r="R23" s="3" t="n">
        <f aca="false">LN(EXP(-((M23-(L23+$Z$2))*627.5095-1.9)/(0.001987*298.15)))</f>
        <v>26.6753625205544</v>
      </c>
      <c r="S23" s="0" t="n">
        <v>-0.146983</v>
      </c>
      <c r="T23" s="0" t="n">
        <v>-0.074545</v>
      </c>
      <c r="U23" s="0" t="n">
        <v>-0.111823</v>
      </c>
      <c r="V23" s="0" t="n">
        <v>-0.020956</v>
      </c>
      <c r="W23" s="0" t="n">
        <v>-0.15279</v>
      </c>
      <c r="X23" s="0" t="n">
        <v>-0.037057</v>
      </c>
      <c r="Y23" s="1" t="n">
        <v>-0.20142</v>
      </c>
    </row>
    <row r="24" customFormat="false" ht="12.8" hidden="false" customHeight="false" outlineLevel="0" collapsed="false">
      <c r="A24" s="1" t="n">
        <v>42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-766.639018155828</v>
      </c>
      <c r="K24" s="1" t="n">
        <v>-766.762624774123</v>
      </c>
      <c r="L24" s="1" t="n">
        <v>-766.852257703432</v>
      </c>
      <c r="M24" s="1" t="n">
        <v>-955.35399906555</v>
      </c>
      <c r="N24" s="1" t="n">
        <v>-767.347862531182</v>
      </c>
      <c r="O24" s="2" t="n">
        <f aca="false">((J24-K24)*27.2116-4.5)</f>
        <v>-1.13646614560495</v>
      </c>
      <c r="P24" s="2" t="n">
        <f aca="false">((K24-L24)*27.2116-4.5)</f>
        <v>-2.06094458081508</v>
      </c>
      <c r="Q24" s="3" t="n">
        <f aca="false">(((L24-N24)*627.5095)-265.9)/1.36556</f>
        <v>33.0243545937443</v>
      </c>
      <c r="R24" s="3" t="n">
        <f aca="false">LN(EXP(-((M24-(L24+$Z$2))*627.5095-1.9)/(0.001987*298.15)))</f>
        <v>27.257311611987</v>
      </c>
      <c r="S24" s="0" t="n">
        <v>-0.148081</v>
      </c>
      <c r="T24" s="0" t="n">
        <v>-0.07553</v>
      </c>
      <c r="U24" s="0" t="n">
        <v>-0.112577</v>
      </c>
      <c r="V24" s="0" t="n">
        <v>-0.019796</v>
      </c>
      <c r="W24" s="0" t="n">
        <v>-0.152072</v>
      </c>
      <c r="X24" s="0" t="n">
        <v>-0.034585</v>
      </c>
      <c r="Y24" s="1" t="n">
        <v>-0.2102</v>
      </c>
    </row>
    <row r="25" customFormat="false" ht="12.8" hidden="false" customHeight="false" outlineLevel="0" collapsed="false">
      <c r="A25" s="1" t="n">
        <v>43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1</v>
      </c>
      <c r="G25" s="1" t="n">
        <v>0</v>
      </c>
      <c r="H25" s="1" t="n">
        <v>0</v>
      </c>
      <c r="I25" s="1" t="n">
        <v>0</v>
      </c>
      <c r="J25" s="1" t="n">
        <v>-766.63093375005</v>
      </c>
      <c r="K25" s="1" t="n">
        <v>-766.752943887182</v>
      </c>
      <c r="L25" s="1" t="n">
        <v>-766.84079416249</v>
      </c>
      <c r="M25" s="1" t="n">
        <v>-955.343320414526</v>
      </c>
      <c r="N25" s="1" t="n">
        <v>-767.335449805294</v>
      </c>
      <c r="O25" s="2" t="n">
        <f aca="false">((J25-K25)*27.2116-4.5)</f>
        <v>-1.17990895241709</v>
      </c>
      <c r="P25" s="2" t="n">
        <f aca="false">((K25-L25)*27.2116-4.5)</f>
        <v>-2.10945344842806</v>
      </c>
      <c r="Q25" s="3" t="n">
        <f aca="false">(((L25-N25)*627.5095)-265.9)/1.36556</f>
        <v>32.5881800053539</v>
      </c>
      <c r="R25" s="3" t="n">
        <f aca="false">LN(EXP(-((M25-(L25+$Z$2))*627.5095-1.9)/(0.001987*298.15)))</f>
        <v>28.0886854900959</v>
      </c>
      <c r="S25" s="0" t="n">
        <v>-0.145568</v>
      </c>
      <c r="T25" s="0" t="n">
        <v>-0.07341</v>
      </c>
      <c r="U25" s="0" t="n">
        <v>-0.110007</v>
      </c>
      <c r="V25" s="0" t="n">
        <v>-0.01854</v>
      </c>
      <c r="W25" s="0" t="n">
        <v>-0.150554</v>
      </c>
      <c r="X25" s="0" t="n">
        <v>-0.034754</v>
      </c>
      <c r="Y25" s="1" t="n">
        <v>-0.198827</v>
      </c>
    </row>
    <row r="26" customFormat="false" ht="12.8" hidden="false" customHeight="false" outlineLevel="0" collapsed="false">
      <c r="A26" s="1" t="n">
        <v>44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1</v>
      </c>
      <c r="G26" s="1" t="n">
        <v>0</v>
      </c>
      <c r="H26" s="1" t="n">
        <v>0</v>
      </c>
      <c r="I26" s="1" t="n">
        <v>0</v>
      </c>
      <c r="J26" s="1" t="n">
        <v>-766.63191632242</v>
      </c>
      <c r="K26" s="1" t="n">
        <v>-766.754212014399</v>
      </c>
      <c r="L26" s="1" t="n">
        <v>-766.840904214629</v>
      </c>
      <c r="M26" s="1" t="n">
        <v>-955.344174929543</v>
      </c>
      <c r="N26" s="1" t="n">
        <v>-767.337736074967</v>
      </c>
      <c r="O26" s="2" t="n">
        <f aca="false">((J26-K26)*27.2116-4.5)</f>
        <v>-1.17213854814604</v>
      </c>
      <c r="P26" s="2" t="n">
        <f aca="false">((K26-L26)*27.2116-4.5)</f>
        <v>-2.14096652422121</v>
      </c>
      <c r="Q26" s="3" t="n">
        <f aca="false">(((L26-N26)*627.5095)-265.9)/1.36556</f>
        <v>33.5882072298468</v>
      </c>
      <c r="R26" s="3" t="n">
        <f aca="false">LN(EXP(-((M26-(L26+$Z$2))*627.5095-1.9)/(0.001987*298.15)))</f>
        <v>28.8772380959198</v>
      </c>
      <c r="S26" s="0" t="n">
        <v>-0.145585</v>
      </c>
      <c r="T26" s="0" t="n">
        <v>-0.073341</v>
      </c>
      <c r="U26" s="0" t="n">
        <v>-0.110231</v>
      </c>
      <c r="V26" s="0" t="n">
        <v>-0.017857</v>
      </c>
      <c r="W26" s="0" t="n">
        <v>-0.149752</v>
      </c>
      <c r="X26" s="0" t="n">
        <v>-0.033206</v>
      </c>
      <c r="Y26" s="1" t="n">
        <v>-0.208146</v>
      </c>
    </row>
    <row r="27" customFormat="false" ht="12.8" hidden="false" customHeight="false" outlineLevel="0" collapsed="false">
      <c r="A27" s="1" t="n">
        <v>45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1</v>
      </c>
      <c r="G27" s="1" t="n">
        <v>0</v>
      </c>
      <c r="H27" s="1" t="n">
        <v>0</v>
      </c>
      <c r="I27" s="1" t="n">
        <v>0</v>
      </c>
      <c r="J27" s="1" t="n">
        <v>-766.644425610426</v>
      </c>
      <c r="K27" s="1" t="n">
        <v>-766.769870645709</v>
      </c>
      <c r="L27" s="1" t="n">
        <v>-766.860036500695</v>
      </c>
      <c r="M27" s="1" t="n">
        <v>-955.360435055986</v>
      </c>
      <c r="N27" s="1" t="n">
        <v>-767.353930947709</v>
      </c>
      <c r="O27" s="2" t="n">
        <f aca="false">((J27-K27)*27.2116-4.5)</f>
        <v>-1.08643987789136</v>
      </c>
      <c r="P27" s="2" t="n">
        <f aca="false">((K27-L27)*27.2116-4.5)</f>
        <v>-2.04644282046535</v>
      </c>
      <c r="Q27" s="3" t="n">
        <f aca="false">(((L27-N27)*627.5095)-265.9)/1.36556</f>
        <v>32.2383912084377</v>
      </c>
      <c r="R27" s="3" t="n">
        <f aca="false">LN(EXP(-((M27-(L27+$Z$2))*627.5095-1.9)/(0.001987*298.15)))</f>
        <v>25.8349790098639</v>
      </c>
      <c r="S27" s="0" t="n">
        <v>-0.149442</v>
      </c>
      <c r="T27" s="0" t="n">
        <v>-0.076697</v>
      </c>
      <c r="U27" s="0" t="n">
        <v>-0.114228</v>
      </c>
      <c r="V27" s="0" t="n">
        <v>-0.021469</v>
      </c>
      <c r="W27" s="0" t="n">
        <v>-0.152905</v>
      </c>
      <c r="X27" s="0" t="n">
        <v>-0.036773</v>
      </c>
      <c r="Y27" s="1" t="n">
        <v>-0.207161</v>
      </c>
    </row>
    <row r="28" customFormat="false" ht="12.8" hidden="false" customHeight="false" outlineLevel="0" collapsed="false">
      <c r="A28" s="1" t="n">
        <v>46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-766.645863127815</v>
      </c>
      <c r="K28" s="1" t="n">
        <v>-766.770934216381</v>
      </c>
      <c r="L28" s="1" t="n">
        <v>-766.861321717041</v>
      </c>
      <c r="M28" s="1" t="n">
        <v>-955.361555652904</v>
      </c>
      <c r="N28" s="1" t="n">
        <v>-767.355302760511</v>
      </c>
      <c r="O28" s="2" t="n">
        <f aca="false">((J28-K28)*27.2116-4.5)</f>
        <v>-1.09661556637852</v>
      </c>
      <c r="P28" s="2" t="n">
        <f aca="false">((K28-L28)*27.2116-4.5)</f>
        <v>-2.04041148703801</v>
      </c>
      <c r="Q28" s="3" t="n">
        <f aca="false">(((L28-N28)*627.5095)-265.9)/1.36556</f>
        <v>32.2781844791168</v>
      </c>
      <c r="R28" s="3" t="n">
        <f aca="false">LN(EXP(-((M28-(L28+$Z$2))*627.5095-1.9)/(0.001987*298.15)))</f>
        <v>25.660610236298</v>
      </c>
      <c r="S28" s="0" t="n">
        <v>-0.149769</v>
      </c>
      <c r="T28" s="0" t="n">
        <v>-0.077069</v>
      </c>
      <c r="U28" s="0" t="n">
        <v>-0.11451</v>
      </c>
      <c r="V28" s="0" t="n">
        <v>-0.02112</v>
      </c>
      <c r="W28" s="0" t="n">
        <v>-0.153284</v>
      </c>
      <c r="X28" s="0" t="n">
        <v>-0.036343</v>
      </c>
      <c r="Y28" s="1" t="n">
        <v>-0.207246</v>
      </c>
    </row>
    <row r="29" customFormat="false" ht="12.8" hidden="false" customHeight="false" outlineLevel="0" collapsed="false">
      <c r="A29" s="1" t="n">
        <v>47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-766.64568554154</v>
      </c>
      <c r="K29" s="1" t="n">
        <v>-766.770204496176</v>
      </c>
      <c r="L29" s="1" t="n">
        <v>-766.861266569335</v>
      </c>
      <c r="M29" s="1" t="n">
        <v>-955.362570885002</v>
      </c>
      <c r="N29" s="1" t="n">
        <v>-767.356370936615</v>
      </c>
      <c r="O29" s="2" t="n">
        <f aca="false">((J29-K29)*27.2116-4.5)</f>
        <v>-1.11164001402812</v>
      </c>
      <c r="P29" s="2" t="n">
        <f aca="false">((K29-L29)*27.2116-4.5)</f>
        <v>-2.02205529002555</v>
      </c>
      <c r="Q29" s="3" t="n">
        <f aca="false">(((L29-N29)*627.5095)-265.9)/1.36556</f>
        <v>32.7943802979486</v>
      </c>
      <c r="R29" s="3" t="n">
        <f aca="false">LN(EXP(-((M29-(L29+$Z$2))*627.5095-1.9)/(0.001987*298.15)))</f>
        <v>26.7943817224702</v>
      </c>
      <c r="S29" s="0" t="n">
        <v>-0.150117</v>
      </c>
      <c r="T29" s="0" t="n">
        <v>-0.077329</v>
      </c>
      <c r="U29" s="0" t="n">
        <v>-0.114857</v>
      </c>
      <c r="V29" s="0" t="n">
        <v>-0.021438</v>
      </c>
      <c r="W29" s="0" t="n">
        <v>-0.154512</v>
      </c>
      <c r="X29" s="0" t="n">
        <v>-0.035633</v>
      </c>
      <c r="Y29" s="1" t="n">
        <v>-0.207318</v>
      </c>
    </row>
    <row r="30" customFormat="false" ht="12.8" hidden="false" customHeight="false" outlineLevel="0" collapsed="false">
      <c r="A30" s="1" t="n">
        <v>48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1</v>
      </c>
      <c r="G30" s="1" t="n">
        <v>0</v>
      </c>
      <c r="H30" s="1" t="n">
        <v>0</v>
      </c>
      <c r="I30" s="1" t="n">
        <v>0</v>
      </c>
      <c r="J30" s="1" t="n">
        <v>-916.946690976914</v>
      </c>
      <c r="K30" s="1" t="n">
        <v>-917.075681414772</v>
      </c>
      <c r="L30" s="1" t="n">
        <v>-917.165552880093</v>
      </c>
      <c r="M30" s="1" t="n">
        <v>-1105.66830506844</v>
      </c>
      <c r="N30" s="1" t="n">
        <v>-917.669947027865</v>
      </c>
      <c r="O30" s="2" t="n">
        <f aca="false">((J30-K30)*27.2116-4.5)</f>
        <v>-0.989963801184201</v>
      </c>
      <c r="P30" s="2" t="n">
        <f aca="false">((K30-L30)*27.2116-4.5)</f>
        <v>-2.05445363427311</v>
      </c>
      <c r="Q30" s="3" t="n">
        <f aca="false">(((L30-N30)*627.5095)-265.9)/1.36556</f>
        <v>37.0632703589335</v>
      </c>
      <c r="R30" s="3" t="n">
        <f aca="false">LN(EXP(-((M30-(L30+$Z$2))*627.5095-1.9)/(0.001987*298.15)))</f>
        <v>28.3280025496307</v>
      </c>
      <c r="S30" s="0" t="n">
        <v>-0.147291</v>
      </c>
      <c r="T30" s="0" t="n">
        <v>-0.075339</v>
      </c>
      <c r="U30" s="0" t="n">
        <v>-0.112625</v>
      </c>
      <c r="V30" s="0" t="n">
        <v>-0.023533</v>
      </c>
      <c r="W30" s="0" t="n">
        <v>-0.153631</v>
      </c>
      <c r="X30" s="0" t="n">
        <v>-0.038587</v>
      </c>
      <c r="Y30" s="1" t="n">
        <v>-0.200611</v>
      </c>
    </row>
    <row r="31" customFormat="false" ht="12.8" hidden="false" customHeight="false" outlineLevel="0" collapsed="false">
      <c r="A31" s="1" t="n">
        <v>49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-916.9617341543</v>
      </c>
      <c r="K31" s="1" t="n">
        <v>-917.085126615632</v>
      </c>
      <c r="L31" s="1" t="n">
        <v>-917.17516362908</v>
      </c>
      <c r="M31" s="1" t="n">
        <v>-1105.67767077406</v>
      </c>
      <c r="N31" s="1" t="n">
        <v>-917.677928067434</v>
      </c>
      <c r="O31" s="2" t="n">
        <f aca="false">((J31-K31)*27.2116-4.5)</f>
        <v>-1.14229369921653</v>
      </c>
      <c r="P31" s="2" t="n">
        <f aca="false">((K31-L31)*27.2116-4.5)</f>
        <v>-2.04994880485964</v>
      </c>
      <c r="Q31" s="3" t="n">
        <f aca="false">(((L31-N31)*627.5095)-265.9)/1.36556</f>
        <v>36.3143774929724</v>
      </c>
      <c r="R31" s="3" t="n">
        <f aca="false">LN(EXP(-((M31-(L31+$Z$2))*627.5095-1.9)/(0.001987*298.15)))</f>
        <v>28.0684468465767</v>
      </c>
      <c r="S31" s="0" t="n">
        <v>-0.148488</v>
      </c>
      <c r="T31" s="0" t="n">
        <v>-0.07594</v>
      </c>
      <c r="U31" s="0" t="n">
        <v>-0.113325</v>
      </c>
      <c r="V31" s="0" t="n">
        <v>-0.016832</v>
      </c>
      <c r="W31" s="0" t="n">
        <v>-0.153883</v>
      </c>
      <c r="X31" s="0" t="n">
        <v>-0.031208</v>
      </c>
      <c r="Y31" s="1" t="n">
        <v>-0.209958</v>
      </c>
    </row>
    <row r="32" customFormat="false" ht="12.8" hidden="false" customHeight="false" outlineLevel="0" collapsed="false">
      <c r="A32" s="1" t="n">
        <v>50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1</v>
      </c>
      <c r="G32" s="1" t="n">
        <v>0</v>
      </c>
      <c r="H32" s="1" t="n">
        <v>0</v>
      </c>
      <c r="I32" s="1" t="n">
        <v>0</v>
      </c>
      <c r="J32" s="1" t="n">
        <v>-916.947448652614</v>
      </c>
      <c r="K32" s="1" t="n">
        <v>-917.068443592228</v>
      </c>
      <c r="L32" s="1" t="n">
        <v>-917.157016241171</v>
      </c>
      <c r="M32" s="1" t="n">
        <v>-1105.66030976224</v>
      </c>
      <c r="N32" s="1" t="n">
        <v>-917.663154770597</v>
      </c>
      <c r="O32" s="2" t="n">
        <f aca="false">((J32-K32)*27.2116-4.5)</f>
        <v>-1.20753410119715</v>
      </c>
      <c r="P32" s="2" t="n">
        <f aca="false">((K32-L32)*27.2116-4.5)</f>
        <v>-2.08979650602266</v>
      </c>
      <c r="Q32" s="3" t="n">
        <f aca="false">(((L32-N32)*627.5095)-265.9)/1.36556</f>
        <v>37.8648580295247</v>
      </c>
      <c r="R32" s="3" t="n">
        <f aca="false">LN(EXP(-((M32-(L32+$Z$2))*627.5095-1.9)/(0.001987*298.15)))</f>
        <v>28.9013949121919</v>
      </c>
      <c r="S32" s="0" t="n">
        <v>-0.145858</v>
      </c>
      <c r="T32" s="0" t="n">
        <v>-0.075686</v>
      </c>
      <c r="U32" s="0" t="n">
        <v>-0.111384</v>
      </c>
      <c r="V32" s="0" t="n">
        <v>-0.015522</v>
      </c>
      <c r="W32" s="0" t="n">
        <v>-0.150064</v>
      </c>
      <c r="X32" s="0" t="n">
        <v>-0.032149</v>
      </c>
      <c r="Y32" s="1" t="n">
        <v>-0.196505</v>
      </c>
    </row>
    <row r="33" customFormat="false" ht="12.8" hidden="false" customHeight="false" outlineLevel="0" collapsed="false">
      <c r="A33" s="1" t="n">
        <v>51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1</v>
      </c>
      <c r="G33" s="1" t="n">
        <v>0</v>
      </c>
      <c r="H33" s="1" t="n">
        <v>0</v>
      </c>
      <c r="I33" s="1" t="n">
        <v>0</v>
      </c>
      <c r="J33" s="1" t="n">
        <v>-916.950671167781</v>
      </c>
      <c r="K33" s="1" t="n">
        <v>-917.072067018885</v>
      </c>
      <c r="L33" s="1" t="n">
        <v>-917.159205115705</v>
      </c>
      <c r="M33" s="1" t="n">
        <v>-1105.66350099698</v>
      </c>
      <c r="N33" s="1" t="n">
        <v>-917.667053589524</v>
      </c>
      <c r="O33" s="2" t="n">
        <f aca="false">((J33-K33)*27.2116-4.5)</f>
        <v>-1.19662465809807</v>
      </c>
      <c r="P33" s="2" t="n">
        <f aca="false">((K33-L33)*27.2116-4.5)</f>
        <v>-2.12883296457254</v>
      </c>
      <c r="Q33" s="3" t="n">
        <f aca="false">(((L33-N33)*627.5095)-265.9)/1.36556</f>
        <v>38.6506209041736</v>
      </c>
      <c r="R33" s="3" t="n">
        <f aca="false">LN(EXP(-((M33-(L33+$Z$2))*627.5095-1.9)/(0.001987*298.15)))</f>
        <v>29.9631184387151</v>
      </c>
      <c r="S33" s="0" t="n">
        <v>-0.146434</v>
      </c>
      <c r="T33" s="0" t="n">
        <v>-0.0749</v>
      </c>
      <c r="U33" s="0" t="n">
        <v>-0.111387</v>
      </c>
      <c r="V33" s="0" t="n">
        <v>-0.012162</v>
      </c>
      <c r="W33" s="0" t="n">
        <v>-0.150888</v>
      </c>
      <c r="X33" s="0" t="n">
        <v>-0.030981</v>
      </c>
      <c r="Y33" s="1" t="n">
        <v>-0.191675</v>
      </c>
    </row>
    <row r="34" customFormat="false" ht="12.8" hidden="false" customHeight="false" outlineLevel="0" collapsed="false">
      <c r="A34" s="1" t="n">
        <v>52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1</v>
      </c>
      <c r="G34" s="1" t="n">
        <v>0</v>
      </c>
      <c r="H34" s="1" t="n">
        <v>0</v>
      </c>
      <c r="I34" s="1" t="n">
        <v>0</v>
      </c>
      <c r="J34" s="1" t="n">
        <v>-916.966642555829</v>
      </c>
      <c r="K34" s="1" t="n">
        <v>-917.0913010972</v>
      </c>
      <c r="L34" s="1" t="n">
        <v>-917.18188428236</v>
      </c>
      <c r="M34" s="1" t="n">
        <v>-1105.68211182701</v>
      </c>
      <c r="N34" s="1" t="n">
        <v>-917.675605389096</v>
      </c>
      <c r="O34" s="2" t="n">
        <f aca="false">((J34-K34)*27.2116-4.5)</f>
        <v>-1.10784163562915</v>
      </c>
      <c r="P34" s="2" t="n">
        <f aca="false">((K34-L34)*27.2116-4.5)</f>
        <v>-2.03508659870092</v>
      </c>
      <c r="Q34" s="3" t="n">
        <f aca="false">(((L34-N34)*627.5095)-265.9)/1.36556</f>
        <v>32.1587369484532</v>
      </c>
      <c r="R34" s="3" t="n">
        <f aca="false">LN(EXP(-((M34-(L34+$Z$2))*627.5095-1.9)/(0.001987*298.15)))</f>
        <v>25.6538405130418</v>
      </c>
      <c r="S34" s="0" t="n">
        <v>-0.149307</v>
      </c>
      <c r="T34" s="0" t="n">
        <v>-0.076188</v>
      </c>
      <c r="U34" s="0" t="n">
        <v>-0.114324</v>
      </c>
      <c r="V34" s="0" t="n">
        <v>-0.018922</v>
      </c>
      <c r="W34" s="0" t="n">
        <v>-0.152429</v>
      </c>
      <c r="X34" s="0" t="n">
        <v>-0.034185</v>
      </c>
      <c r="Y34" s="1" t="n">
        <v>-0.207597</v>
      </c>
    </row>
    <row r="35" customFormat="false" ht="12.8" hidden="false" customHeight="false" outlineLevel="0" collapsed="false">
      <c r="A35" s="1" t="n">
        <v>53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-916.971357257757</v>
      </c>
      <c r="K35" s="1" t="n">
        <v>-917.095664076039</v>
      </c>
      <c r="L35" s="1" t="n">
        <v>-917.186269074853</v>
      </c>
      <c r="M35" s="1" t="n">
        <v>-1105.6862275829</v>
      </c>
      <c r="N35" s="1" t="n">
        <v>-917.680063877629</v>
      </c>
      <c r="O35" s="2" t="n">
        <f aca="false">((J35-K35)*27.2116-4.5)</f>
        <v>-1.11741258363499</v>
      </c>
      <c r="P35" s="2" t="n">
        <f aca="false">((K35-L35)*27.2116-4.5)</f>
        <v>-2.03449301427292</v>
      </c>
      <c r="Q35" s="3" t="n">
        <f aca="false">(((L35-N35)*627.5095)-265.9)/1.36556</f>
        <v>32.1926021504198</v>
      </c>
      <c r="R35" s="3" t="n">
        <f aca="false">LN(EXP(-((M35-(L35+$Z$2))*627.5095-1.9)/(0.001987*298.15)))</f>
        <v>25.3688706098043</v>
      </c>
      <c r="S35" s="0" t="n">
        <v>-0.149168</v>
      </c>
      <c r="T35" s="0" t="n">
        <v>-0.076124</v>
      </c>
      <c r="U35" s="0" t="n">
        <v>-0.114313</v>
      </c>
      <c r="V35" s="0" t="n">
        <v>-0.021828</v>
      </c>
      <c r="W35" s="0" t="n">
        <v>-0.152451</v>
      </c>
      <c r="X35" s="0" t="n">
        <v>-0.036432</v>
      </c>
      <c r="Y35" s="1" t="n">
        <v>-0.208047</v>
      </c>
    </row>
    <row r="36" customFormat="false" ht="12.8" hidden="false" customHeight="false" outlineLevel="0" collapsed="false">
      <c r="A36" s="1" t="n">
        <v>54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-916.970792057707</v>
      </c>
      <c r="K36" s="1" t="n">
        <v>-917.096162017986</v>
      </c>
      <c r="L36" s="1" t="n">
        <v>-917.187434435669</v>
      </c>
      <c r="M36" s="1" t="n">
        <v>-1105.68952270382</v>
      </c>
      <c r="N36" s="1" t="n">
        <v>-917.683375845494</v>
      </c>
      <c r="O36" s="2" t="n">
        <f aca="false">((J36-K36)*27.2116-4.5)</f>
        <v>-1.08848278887074</v>
      </c>
      <c r="P36" s="2" t="n">
        <f aca="false">((K36-L36)*27.2116-4.5)</f>
        <v>-2.0163314789757</v>
      </c>
      <c r="Q36" s="3" t="n">
        <f aca="false">(((L36-N36)*627.5095)-265.9)/1.36556</f>
        <v>33.1790226050355</v>
      </c>
      <c r="R36" s="3" t="n">
        <f aca="false">LN(EXP(-((M36-(L36+$Z$2))*627.5095-1.9)/(0.001987*298.15)))</f>
        <v>27.6247626486189</v>
      </c>
      <c r="S36" s="0" t="n">
        <v>-0.150041</v>
      </c>
      <c r="T36" s="0" t="n">
        <v>-0.076418</v>
      </c>
      <c r="U36" s="0" t="n">
        <v>-0.114847</v>
      </c>
      <c r="V36" s="0" t="n">
        <v>-0.019519</v>
      </c>
      <c r="W36" s="0" t="n">
        <v>-0.156013</v>
      </c>
      <c r="X36" s="0" t="n">
        <v>-0.032432</v>
      </c>
      <c r="Y36" s="1" t="n">
        <v>-0.207129</v>
      </c>
    </row>
    <row r="37" customFormat="false" ht="12.8" hidden="false" customHeight="false" outlineLevel="0" collapsed="false">
      <c r="A37" s="1" t="n">
        <v>56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-845.166911472824</v>
      </c>
      <c r="K37" s="1" t="n">
        <v>-845.288711694078</v>
      </c>
      <c r="L37" s="1" t="n">
        <v>-845.37596969023</v>
      </c>
      <c r="M37" s="1" t="n">
        <v>-1033.8780179044</v>
      </c>
      <c r="N37" s="1" t="n">
        <v>-845.871815327449</v>
      </c>
      <c r="O37" s="2" t="n">
        <f aca="false">((J37-K37)*27.2116-4.5)</f>
        <v>-1.18562109932682</v>
      </c>
      <c r="P37" s="2" t="n">
        <f aca="false">((K37-L37)*27.2116-4.5)</f>
        <v>-2.12557031190857</v>
      </c>
      <c r="Q37" s="3" t="n">
        <f aca="false">(((L37-N37)*627.5095)-265.9)/1.36556</f>
        <v>33.1350126603393</v>
      </c>
      <c r="R37" s="3" t="n">
        <f aca="false">LN(EXP(-((M37-(L37+$Z$2))*627.5095-1.9)/(0.001987*298.15)))</f>
        <v>27.5823365288877</v>
      </c>
      <c r="S37" s="0" t="n">
        <v>-0.146619</v>
      </c>
      <c r="T37" s="0" t="n">
        <v>-0.074313</v>
      </c>
      <c r="U37" s="0" t="n">
        <v>-0.111756</v>
      </c>
      <c r="V37" s="0" t="n">
        <v>-0.017494</v>
      </c>
      <c r="W37" s="0" t="n">
        <v>-0.150054</v>
      </c>
      <c r="X37" s="0" t="n">
        <v>-0.033061</v>
      </c>
      <c r="Y37" s="1" t="n">
        <v>-0.205111</v>
      </c>
    </row>
    <row r="38" customFormat="false" ht="12.8" hidden="false" customHeight="false" outlineLevel="0" collapsed="false">
      <c r="A38" s="1" t="n">
        <v>57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1</v>
      </c>
      <c r="G38" s="1" t="n">
        <v>0</v>
      </c>
      <c r="H38" s="1" t="n">
        <v>0</v>
      </c>
      <c r="I38" s="1" t="n">
        <v>0</v>
      </c>
      <c r="J38" s="1" t="n">
        <v>-1145.77557942018</v>
      </c>
      <c r="K38" s="1" t="n">
        <v>-1145.88773568854</v>
      </c>
      <c r="L38" s="1" t="n">
        <v>-1145.96900813681</v>
      </c>
      <c r="M38" s="1" t="n">
        <v>-1334.4751036507</v>
      </c>
      <c r="N38" s="1" t="n">
        <v>-1146.4795375275</v>
      </c>
      <c r="O38" s="2" t="n">
        <f aca="false">((J38-K38)*27.2116-4.5)</f>
        <v>-1.4480484878959</v>
      </c>
      <c r="P38" s="2" t="n">
        <f aca="false">((K38-L38)*27.2116-4.5)</f>
        <v>-2.28844664665454</v>
      </c>
      <c r="Q38" s="3" t="n">
        <f aca="false">(((L38-N38)*627.5095)-265.9)/1.36556</f>
        <v>39.8825702914242</v>
      </c>
      <c r="R38" s="3" t="n">
        <f aca="false">LN(EXP(-((M38-(L38+$Z$2))*627.5095-1.9)/(0.001987*298.15)))</f>
        <v>31.8693316697098</v>
      </c>
      <c r="S38" s="0" t="n">
        <v>-0.138459</v>
      </c>
      <c r="T38" s="0" t="n">
        <v>-0.069825</v>
      </c>
      <c r="U38" s="0" t="n">
        <v>-0.105723</v>
      </c>
      <c r="V38" s="0" t="n">
        <v>-0.002516</v>
      </c>
      <c r="W38" s="0" t="n">
        <v>-0.146121</v>
      </c>
      <c r="X38" s="0" t="n">
        <v>-0.021662</v>
      </c>
      <c r="Y38" s="1" t="n">
        <v>-0.194873</v>
      </c>
    </row>
    <row r="39" customFormat="false" ht="12.8" hidden="false" customHeight="false" outlineLevel="0" collapsed="false">
      <c r="A39" s="1" t="n">
        <v>58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1</v>
      </c>
      <c r="G39" s="1" t="n">
        <v>0</v>
      </c>
      <c r="H39" s="1" t="n">
        <v>0</v>
      </c>
      <c r="I39" s="1" t="n">
        <v>0</v>
      </c>
      <c r="J39" s="1" t="n">
        <v>-1145.81067490746</v>
      </c>
      <c r="K39" s="1" t="n">
        <v>-1145.93108820213</v>
      </c>
      <c r="L39" s="1" t="n">
        <v>-1146.0193998222</v>
      </c>
      <c r="M39" s="1" t="n">
        <v>-1334.52090539395</v>
      </c>
      <c r="N39" s="1" t="n">
        <v>-1146.51461659962</v>
      </c>
      <c r="O39" s="2" t="n">
        <f aca="false">((J39-K39)*27.2116-4.5)</f>
        <v>-1.2233615907574</v>
      </c>
      <c r="P39" s="2" t="n">
        <f aca="false">((K39-L39)*27.2116-4.5)</f>
        <v>-2.09689951930198</v>
      </c>
      <c r="Q39" s="3" t="n">
        <f aca="false">(((L39-N39)*627.5095)-265.9)/1.36556</f>
        <v>32.846035612062</v>
      </c>
      <c r="R39" s="3" t="n">
        <f aca="false">LN(EXP(-((M39-(L39+$Z$2))*627.5095-1.9)/(0.001987*298.15)))</f>
        <v>27.0075569033058</v>
      </c>
      <c r="S39" s="0" t="n">
        <v>-0.14634</v>
      </c>
      <c r="T39" s="0" t="n">
        <v>-0.07328</v>
      </c>
      <c r="U39" s="0" t="n">
        <v>-0.111969</v>
      </c>
      <c r="V39" s="0" t="n">
        <v>-0.012244</v>
      </c>
      <c r="W39" s="0" t="n">
        <v>-0.148989</v>
      </c>
      <c r="X39" s="0" t="n">
        <v>-0.027097</v>
      </c>
      <c r="Y39" s="1" t="n">
        <v>-0.206376</v>
      </c>
    </row>
    <row r="40" customFormat="false" ht="12.8" hidden="false" customHeight="false" outlineLevel="0" collapsed="false">
      <c r="A40" s="1" t="n">
        <v>59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1</v>
      </c>
      <c r="G40" s="1" t="n">
        <v>0</v>
      </c>
      <c r="H40" s="1" t="n">
        <v>0</v>
      </c>
      <c r="I40" s="1" t="n">
        <v>0</v>
      </c>
      <c r="J40" s="1" t="n">
        <v>-1002.16742417865</v>
      </c>
      <c r="K40" s="1" t="n">
        <v>-1002.27184550904</v>
      </c>
      <c r="L40" s="1" t="n">
        <v>-1002.34874198854</v>
      </c>
      <c r="M40" s="1" t="n">
        <v>-1190.85164203867</v>
      </c>
      <c r="N40" s="1" t="n">
        <v>-1002.84722725255</v>
      </c>
      <c r="O40" s="2" t="n">
        <f aca="false">((J40-K40)*27.2116-4.5)</f>
        <v>-1.65852852595996</v>
      </c>
      <c r="P40" s="2" t="n">
        <f aca="false">((K40-L40)*27.2116-4.5)</f>
        <v>-2.40752375843567</v>
      </c>
      <c r="Q40" s="3" t="n">
        <f aca="false">(((L40-N40)*627.5095)-265.9)/1.36556</f>
        <v>34.3479882072499</v>
      </c>
      <c r="R40" s="3" t="n">
        <f aca="false">LN(EXP(-((M40-(L40+$Z$2))*627.5095-1.9)/(0.001987*298.15)))</f>
        <v>28.4846212307905</v>
      </c>
      <c r="S40" s="0" t="n">
        <v>-0.130661</v>
      </c>
      <c r="T40" s="0" t="n">
        <v>-0.060354</v>
      </c>
      <c r="U40" s="0" t="n">
        <v>-0.098708</v>
      </c>
      <c r="V40" s="0" t="n">
        <v>-0.00693</v>
      </c>
      <c r="W40" s="0" t="n">
        <v>-0.139168</v>
      </c>
      <c r="X40" s="0" t="n">
        <v>-0.024049</v>
      </c>
      <c r="Y40" s="1" t="n">
        <v>-0.191526</v>
      </c>
    </row>
    <row r="41" customFormat="false" ht="12.8" hidden="false" customHeight="false" outlineLevel="0" collapsed="false">
      <c r="A41" s="1" t="n">
        <v>60</v>
      </c>
      <c r="B41" s="1" t="n">
        <v>0</v>
      </c>
      <c r="C41" s="1" t="n">
        <v>1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-704.160207115872</v>
      </c>
      <c r="K41" s="1" t="n">
        <v>-704.293287214903</v>
      </c>
      <c r="L41" s="1" t="n">
        <v>-704.389028130759</v>
      </c>
      <c r="M41" s="1" t="n">
        <v>-892.888806996091</v>
      </c>
      <c r="N41" s="1" t="n">
        <v>-704.889556351042</v>
      </c>
      <c r="O41" s="2" t="n">
        <f aca="false">((J41-K41)*27.2116-4.5)</f>
        <v>-0.878677577209057</v>
      </c>
      <c r="P41" s="2" t="n">
        <f aca="false">((K41-L41)*27.2116-4.5)</f>
        <v>-1.89473649409214</v>
      </c>
      <c r="Q41" s="3" t="n">
        <f aca="false">(((L41-N41)*627.5095)-265.9)/1.36556</f>
        <v>35.2867784979354</v>
      </c>
      <c r="R41" s="3" t="n">
        <f aca="false">LN(EXP(-((M41-(L41+$Z$2))*627.5095-1.9)/(0.001987*298.15)))</f>
        <v>25.1785888170998</v>
      </c>
      <c r="S41" s="0" t="n">
        <v>-0.157338</v>
      </c>
      <c r="T41" s="0" t="n">
        <v>-0.082229</v>
      </c>
      <c r="U41" s="0" t="n">
        <v>-0.120076</v>
      </c>
      <c r="V41" s="0" t="n">
        <v>-0.035135</v>
      </c>
      <c r="W41" s="0" t="n">
        <v>-0.162185</v>
      </c>
      <c r="X41" s="0" t="n">
        <v>-0.04995</v>
      </c>
      <c r="Y41" s="1" t="n">
        <v>-0.209767</v>
      </c>
    </row>
    <row r="42" customFormat="false" ht="12.8" hidden="false" customHeight="false" outlineLevel="0" collapsed="false">
      <c r="A42" s="1" t="n">
        <v>61</v>
      </c>
      <c r="B42" s="1" t="n">
        <v>0</v>
      </c>
      <c r="C42" s="1" t="n">
        <v>1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-704.160340459178</v>
      </c>
      <c r="K42" s="1" t="n">
        <v>-704.296696114631</v>
      </c>
      <c r="L42" s="1" t="n">
        <v>-704.396251800431</v>
      </c>
      <c r="M42" s="1" t="n">
        <v>-892.893841207212</v>
      </c>
      <c r="N42" s="1" t="n">
        <v>-704.886884377796</v>
      </c>
      <c r="O42" s="2" t="n">
        <f aca="false">((J42-K42)*27.2116-4.5)</f>
        <v>-0.789544446074315</v>
      </c>
      <c r="P42" s="2" t="n">
        <f aca="false">((K42-L42)*27.2116-4.5)</f>
        <v>-1.7909305002863</v>
      </c>
      <c r="Q42" s="3" t="n">
        <f aca="false">(((L42-N42)*627.5095)-265.9)/1.36556</f>
        <v>30.7394792657073</v>
      </c>
      <c r="R42" s="3" t="n">
        <f aca="false">LN(EXP(-((M42-(L42+$Z$2))*627.5095-1.9)/(0.001987*298.15)))</f>
        <v>22.8594627778743</v>
      </c>
      <c r="S42" s="0" t="n">
        <v>-0.159932</v>
      </c>
      <c r="T42" s="0" t="n">
        <v>-0.085861</v>
      </c>
      <c r="U42" s="0" t="n">
        <v>-0.123033</v>
      </c>
      <c r="V42" s="0" t="n">
        <v>-0.0326</v>
      </c>
      <c r="W42" s="0" t="n">
        <v>-0.165621</v>
      </c>
      <c r="X42" s="0" t="n">
        <v>-0.047097</v>
      </c>
      <c r="Y42" s="1" t="n">
        <v>-0.211903</v>
      </c>
    </row>
    <row r="43" customFormat="false" ht="12.8" hidden="false" customHeight="false" outlineLevel="0" collapsed="false">
      <c r="A43" s="1" t="n">
        <v>62</v>
      </c>
      <c r="B43" s="1" t="n">
        <v>0</v>
      </c>
      <c r="C43" s="1" t="n">
        <v>1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1</v>
      </c>
      <c r="I43" s="1" t="n">
        <v>0</v>
      </c>
      <c r="J43" s="1" t="n">
        <v>-720.193667868232</v>
      </c>
      <c r="K43" s="1" t="n">
        <v>-720.331606816009</v>
      </c>
      <c r="L43" s="1" t="n">
        <v>-720.430797093272</v>
      </c>
      <c r="M43" s="1" t="n">
        <v>-908.928376585786</v>
      </c>
      <c r="N43" s="1" t="n">
        <v>-720.927386323377</v>
      </c>
      <c r="O43" s="2" t="n">
        <f aca="false">((J43-K43)*27.2116-4.5)</f>
        <v>-0.746460528671336</v>
      </c>
      <c r="P43" s="2" t="n">
        <f aca="false">((K43-L43)*27.2116-4.5)</f>
        <v>-1.80087385123</v>
      </c>
      <c r="Q43" s="3" t="n">
        <f aca="false">(((L43-N43)*627.5095)-265.9)/1.36556</f>
        <v>33.476712475928</v>
      </c>
      <c r="R43" s="3" t="n">
        <f aca="false">LN(EXP(-((M43-(L43+$Z$2))*627.5095-1.9)/(0.001987*298.15)))</f>
        <v>22.8489613529702</v>
      </c>
      <c r="S43" s="0" t="n">
        <v>-0.162317</v>
      </c>
      <c r="T43" s="0" t="n">
        <v>-0.086107</v>
      </c>
      <c r="U43" s="0" t="n">
        <v>-0.123961</v>
      </c>
      <c r="V43" s="0" t="n">
        <v>-0.049479</v>
      </c>
      <c r="W43" s="0" t="n">
        <v>-0.166356</v>
      </c>
      <c r="X43" s="0" t="n">
        <v>-0.064191</v>
      </c>
      <c r="Y43" s="1" t="n">
        <v>-0.213371</v>
      </c>
    </row>
    <row r="44" customFormat="false" ht="12.8" hidden="false" customHeight="false" outlineLevel="0" collapsed="false">
      <c r="A44" s="1" t="n">
        <v>63</v>
      </c>
      <c r="B44" s="1" t="n">
        <v>0</v>
      </c>
      <c r="C44" s="1" t="n">
        <v>1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1</v>
      </c>
      <c r="I44" s="1" t="n">
        <v>0</v>
      </c>
      <c r="J44" s="1" t="n">
        <v>-720.198334356416</v>
      </c>
      <c r="K44" s="1" t="n">
        <v>-720.335852333322</v>
      </c>
      <c r="L44" s="1" t="n">
        <v>-720.434165660596</v>
      </c>
      <c r="M44" s="1" t="n">
        <v>-908.934641463529</v>
      </c>
      <c r="N44" s="1" t="n">
        <v>-720.936357900256</v>
      </c>
      <c r="O44" s="2" t="n">
        <f aca="false">((J44-K44)*27.2116-4.5)</f>
        <v>-0.757915819624775</v>
      </c>
      <c r="P44" s="2" t="n">
        <f aca="false">((K44-L44)*27.2116-4.5)</f>
        <v>-1.82473706355046</v>
      </c>
      <c r="Q44" s="3" t="n">
        <f aca="false">(((L44-N44)*627.5095)-265.9)/1.36556</f>
        <v>36.0514376614012</v>
      </c>
      <c r="R44" s="3" t="n">
        <f aca="false">LN(EXP(-((M44-(L44+$Z$2))*627.5095-1.9)/(0.001987*298.15)))</f>
        <v>25.9168015306614</v>
      </c>
      <c r="S44" s="0" t="n">
        <v>-0.162363</v>
      </c>
      <c r="T44" s="0" t="n">
        <v>-0.085298</v>
      </c>
      <c r="U44" s="0" t="n">
        <v>-0.123362</v>
      </c>
      <c r="V44" s="0" t="n">
        <v>-0.042548</v>
      </c>
      <c r="W44" s="0" t="n">
        <v>-0.168822</v>
      </c>
      <c r="X44" s="0" t="n">
        <v>-0.057189</v>
      </c>
      <c r="Y44" s="1" t="n">
        <v>-0.209453</v>
      </c>
    </row>
    <row r="45" customFormat="false" ht="12.8" hidden="false" customHeight="false" outlineLevel="0" collapsed="false">
      <c r="A45" s="1" t="n">
        <v>64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0</v>
      </c>
      <c r="I45" s="1" t="n">
        <v>0</v>
      </c>
      <c r="J45" s="1" t="n">
        <v>-1064.95067556793</v>
      </c>
      <c r="K45" s="1" t="n">
        <v>-1065.07478166791</v>
      </c>
      <c r="L45" s="1" t="n">
        <v>-1065.16395524119</v>
      </c>
      <c r="M45" s="1" t="n">
        <v>-1253.66437727437</v>
      </c>
      <c r="N45" s="1" t="n">
        <v>-1065.65787121004</v>
      </c>
      <c r="O45" s="2" t="n">
        <f aca="false">((J45-K45)*27.2116-4.5)</f>
        <v>-1.12287444978277</v>
      </c>
      <c r="P45" s="2" t="n">
        <f aca="false">((K45-L45)*27.2116-4.5)</f>
        <v>-2.0734443933326</v>
      </c>
      <c r="Q45" s="3" t="n">
        <f aca="false">(((L45-N45)*627.5095)-265.9)/1.36556</f>
        <v>32.2482810385754</v>
      </c>
      <c r="R45" s="3" t="n">
        <f aca="false">LN(EXP(-((M45-(L45+$Z$2))*627.5095-1.9)/(0.001987*298.15)))</f>
        <v>25.8598473425117</v>
      </c>
      <c r="S45" s="0" t="n">
        <v>-0.150351</v>
      </c>
      <c r="T45" s="0" t="n">
        <v>-0.076112</v>
      </c>
      <c r="U45" s="0" t="n">
        <v>-0.115442</v>
      </c>
      <c r="V45" s="0" t="n">
        <v>-0.019765</v>
      </c>
      <c r="W45" s="0" t="n">
        <v>-0.152952</v>
      </c>
      <c r="X45" s="0" t="n">
        <v>-0.033218</v>
      </c>
      <c r="Y45" s="1" t="n">
        <v>-0.209228</v>
      </c>
    </row>
    <row r="46" customFormat="false" ht="12.8" hidden="false" customHeight="false" outlineLevel="0" collapsed="false">
      <c r="A46" s="1" t="n">
        <v>65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-1222.01168240851</v>
      </c>
      <c r="K46" s="1" t="n">
        <v>-1222.13459996666</v>
      </c>
      <c r="L46" s="1" t="n">
        <v>-1222.22216126141</v>
      </c>
      <c r="M46" s="1" t="n">
        <v>-1410.72350970213</v>
      </c>
      <c r="N46" s="1" t="n">
        <v>-1222.71708608163</v>
      </c>
      <c r="O46" s="2" t="n">
        <f aca="false">((J46-K46)*27.2116-4.5)</f>
        <v>-1.15521657464565</v>
      </c>
      <c r="P46" s="2" t="n">
        <f aca="false">((K46-L46)*27.2116-4.5)</f>
        <v>-2.11731707178082</v>
      </c>
      <c r="Q46" s="3" t="n">
        <f aca="false">(((L46-N46)*627.5095)-265.9)/1.36556</f>
        <v>32.7118738640505</v>
      </c>
      <c r="R46" s="3" t="n">
        <f aca="false">LN(EXP(-((M46-(L46+$Z$2))*627.5095-1.9)/(0.001987*298.15)))</f>
        <v>26.8411200173789</v>
      </c>
      <c r="S46" s="0" t="n">
        <v>-0.148461</v>
      </c>
      <c r="T46" s="0" t="n">
        <v>-0.074433</v>
      </c>
      <c r="U46" s="0" t="n">
        <v>-0.113718</v>
      </c>
      <c r="V46" s="0" t="n">
        <v>-0.01697</v>
      </c>
      <c r="W46" s="0" t="n">
        <v>-0.15099</v>
      </c>
      <c r="X46" s="0" t="n">
        <v>-0.030657</v>
      </c>
      <c r="Y46" s="1" t="n">
        <v>-0.207934</v>
      </c>
    </row>
    <row r="47" customFormat="false" ht="12.8" hidden="false" customHeight="false" outlineLevel="0" collapsed="false">
      <c r="A47" s="1" t="n">
        <v>66</v>
      </c>
      <c r="B47" s="1" t="n">
        <v>1</v>
      </c>
      <c r="C47" s="1" t="n">
        <v>1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1</v>
      </c>
      <c r="I47" s="1" t="n">
        <v>0</v>
      </c>
      <c r="J47" s="1" t="n">
        <v>-550.632335814986</v>
      </c>
      <c r="K47" s="1" t="n">
        <v>-550.809391570605</v>
      </c>
      <c r="L47" s="1" t="n">
        <v>-550.943562605771</v>
      </c>
      <c r="M47" s="1" t="n">
        <v>-739.428519400199</v>
      </c>
      <c r="N47" s="1" t="n">
        <v>-551.43764964076</v>
      </c>
      <c r="O47" s="2" t="n">
        <f aca="false">((J47-K47)*27.2116-4.5)</f>
        <v>0.317970399601823</v>
      </c>
      <c r="P47" s="2" t="n">
        <f aca="false">((K47-L47)*27.2116-4.5)</f>
        <v>-0.848991459477112</v>
      </c>
      <c r="Q47" s="3" t="n">
        <f aca="false">(((L47-N47)*627.5095)-265.9)/1.36556</f>
        <v>32.3268902738927</v>
      </c>
      <c r="R47" s="3" t="n">
        <f aca="false">LN(EXP(-((M47-(L47+$Z$2))*627.5095-1.9)/(0.001987*298.15)))</f>
        <v>9.47870238949743</v>
      </c>
      <c r="S47" s="0" t="n">
        <v>-0.200151</v>
      </c>
      <c r="T47" s="0" t="n">
        <v>-0.121303</v>
      </c>
      <c r="U47" s="0" t="n">
        <v>-0.15767</v>
      </c>
      <c r="V47" s="0" t="n">
        <v>0.001163</v>
      </c>
      <c r="W47" s="0" t="n">
        <v>-0.195387</v>
      </c>
      <c r="X47" s="0" t="n">
        <v>-0.02475</v>
      </c>
      <c r="Y47" s="1" t="n">
        <v>-0.201185</v>
      </c>
    </row>
    <row r="48" customFormat="false" ht="12.8" hidden="false" customHeight="false" outlineLevel="0" collapsed="false">
      <c r="A48" s="1" t="n">
        <v>67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1</v>
      </c>
      <c r="I48" s="1" t="n">
        <v>0</v>
      </c>
      <c r="J48" s="1" t="n">
        <v>-589.887783722403</v>
      </c>
      <c r="K48" s="1" t="n">
        <v>-590.057658404704</v>
      </c>
      <c r="L48" s="1" t="n">
        <v>-590.186796391983</v>
      </c>
      <c r="M48" s="1" t="n">
        <v>-778.67324005354</v>
      </c>
      <c r="N48" s="1" t="n">
        <v>-590.684465709376</v>
      </c>
      <c r="O48" s="2" t="n">
        <f aca="false">((J48-K48)*27.2116-4.5)</f>
        <v>0.122561904899952</v>
      </c>
      <c r="P48" s="2" t="n">
        <f aca="false">((K48-L48)*27.2116-4.5)</f>
        <v>-0.985948745358137</v>
      </c>
      <c r="Q48" s="3" t="n">
        <f aca="false">(((L48-N48)*627.5095)-265.9)/1.36556</f>
        <v>33.9730400148308</v>
      </c>
      <c r="R48" s="3" t="n">
        <f aca="false">LN(EXP(-((M48-(L48+$Z$2))*627.5095-1.9)/(0.001987*298.15)))</f>
        <v>11.0536270549154</v>
      </c>
      <c r="S48" s="0" t="n">
        <v>-0.193564</v>
      </c>
      <c r="T48" s="0" t="n">
        <v>-0.11727</v>
      </c>
      <c r="U48" s="0" t="n">
        <v>-0.153002</v>
      </c>
      <c r="V48" s="0" t="n">
        <v>-0.008949</v>
      </c>
      <c r="W48" s="0" t="n">
        <v>-0.182163</v>
      </c>
      <c r="X48" s="0" t="n">
        <v>-0.031294</v>
      </c>
      <c r="Y48" s="1" t="n">
        <v>-0.202462</v>
      </c>
    </row>
    <row r="49" customFormat="false" ht="12.8" hidden="false" customHeight="false" outlineLevel="0" collapsed="false">
      <c r="A49" s="1" t="n">
        <v>68</v>
      </c>
      <c r="B49" s="1" t="n">
        <v>1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-650.041462030257</v>
      </c>
      <c r="K49" s="1" t="n">
        <v>-650.166217280179</v>
      </c>
      <c r="L49" s="1" t="n">
        <v>-650.242865886841</v>
      </c>
      <c r="M49" s="1" t="n">
        <v>-838.752220732158</v>
      </c>
      <c r="N49" s="1" t="n">
        <v>-650.751565141282</v>
      </c>
      <c r="O49" s="2" t="n">
        <f aca="false">((J49-K49)*27.2116-4.5)</f>
        <v>-1.10521004122164</v>
      </c>
      <c r="P49" s="2" t="n">
        <f aca="false">((K49-L49)*27.2116-4.5)</f>
        <v>-2.41426877495813</v>
      </c>
      <c r="Q49" s="3" t="n">
        <f aca="false">(((L49-N49)*627.5095)-265.9)/1.36556</f>
        <v>39.0415762065763</v>
      </c>
      <c r="R49" s="3" t="n">
        <f aca="false">LN(EXP(-((M49-(L49+$Z$2))*627.5095-1.9)/(0.001987*298.15)))</f>
        <v>35.3216922451378</v>
      </c>
      <c r="S49" s="0" t="n">
        <v>-0.154234</v>
      </c>
      <c r="T49" s="0" t="n">
        <v>-0.061287</v>
      </c>
      <c r="U49" s="0" t="n">
        <v>-0.105489</v>
      </c>
      <c r="V49" s="0" t="n">
        <v>-0.034251</v>
      </c>
      <c r="W49" s="0" t="n">
        <v>-0.156206</v>
      </c>
      <c r="X49" s="0" t="n">
        <v>-0.045627</v>
      </c>
      <c r="Y49" s="1" t="n">
        <v>-0.185456</v>
      </c>
    </row>
    <row r="50" customFormat="false" ht="12.8" hidden="false" customHeight="false" outlineLevel="0" collapsed="false">
      <c r="A50" s="1" t="n">
        <v>69</v>
      </c>
      <c r="B50" s="1" t="n">
        <v>1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-650.040583279647</v>
      </c>
      <c r="K50" s="1" t="n">
        <v>-650.166538834394</v>
      </c>
      <c r="L50" s="1" t="n">
        <v>-650.243041047466</v>
      </c>
      <c r="M50" s="1" t="n">
        <v>-838.752198648585</v>
      </c>
      <c r="N50" s="1" t="n">
        <v>-650.751254937336</v>
      </c>
      <c r="O50" s="2" t="n">
        <f aca="false">((J50-K50)*27.2116-4.5)</f>
        <v>-1.07254782644475</v>
      </c>
      <c r="P50" s="2" t="n">
        <f aca="false">((K50-L50)*27.2116-4.5)</f>
        <v>-2.41825237877024</v>
      </c>
      <c r="Q50" s="3" t="n">
        <f aca="false">(((L50-N50)*627.5095)-265.9)/1.36556</f>
        <v>38.8185388597567</v>
      </c>
      <c r="R50" s="3" t="n">
        <f aca="false">LN(EXP(-((M50-(L50+$Z$2))*627.5095-1.9)/(0.001987*298.15)))</f>
        <v>35.1127665472591</v>
      </c>
      <c r="S50" s="0" t="n">
        <v>-0.154692</v>
      </c>
      <c r="T50" s="0" t="n">
        <v>-0.061875</v>
      </c>
      <c r="U50" s="0" t="n">
        <v>-0.106086</v>
      </c>
      <c r="V50" s="0" t="n">
        <v>-0.036221</v>
      </c>
      <c r="W50" s="0" t="n">
        <v>-0.156875</v>
      </c>
      <c r="X50" s="0" t="n">
        <v>-0.04829</v>
      </c>
      <c r="Y50" s="1" t="n">
        <v>-0.18761</v>
      </c>
    </row>
    <row r="51" customFormat="false" ht="12.8" hidden="false" customHeight="false" outlineLevel="0" collapsed="false">
      <c r="A51" s="1" t="n">
        <v>70</v>
      </c>
      <c r="B51" s="1" t="n">
        <v>1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-725.201495330114</v>
      </c>
      <c r="K51" s="1" t="n">
        <v>-725.324955702164</v>
      </c>
      <c r="L51" s="1" t="n">
        <v>-725.399955553391</v>
      </c>
      <c r="M51" s="1" t="n">
        <v>-913.910873339517</v>
      </c>
      <c r="N51" s="1" t="n">
        <v>-725.910276910212</v>
      </c>
      <c r="O51" s="2" t="n">
        <f aca="false">((J51-K51)*27.2116-4.5)</f>
        <v>-1.14044573992487</v>
      </c>
      <c r="P51" s="2" t="n">
        <f aca="false">((K51-L51)*27.2116-4.5)</f>
        <v>-2.45913404834967</v>
      </c>
      <c r="Q51" s="3" t="n">
        <f aca="false">(((L51-N51)*627.5095)-265.9)/1.36556</f>
        <v>39.7869734453801</v>
      </c>
      <c r="R51" s="3" t="n">
        <f aca="false">LN(EXP(-((M51-(L51+$Z$2))*627.5095-1.9)/(0.001987*298.15)))</f>
        <v>36.9771959431614</v>
      </c>
      <c r="S51" s="0" t="n">
        <v>-0.152668</v>
      </c>
      <c r="T51" s="0" t="n">
        <v>-0.059782</v>
      </c>
      <c r="U51" s="0" t="n">
        <v>-0.104291</v>
      </c>
      <c r="V51" s="0" t="n">
        <v>-0.036406</v>
      </c>
      <c r="W51" s="0" t="n">
        <v>-0.155239</v>
      </c>
      <c r="X51" s="0" t="n">
        <v>-0.04691</v>
      </c>
      <c r="Y51" s="1" t="n">
        <v>-0.185279</v>
      </c>
    </row>
    <row r="52" customFormat="false" ht="12.8" hidden="false" customHeight="false" outlineLevel="0" collapsed="false">
      <c r="A52" s="1" t="n">
        <v>71</v>
      </c>
      <c r="B52" s="1" t="n">
        <v>1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-725.204621559082</v>
      </c>
      <c r="K52" s="1" t="n">
        <v>-725.328506787072</v>
      </c>
      <c r="L52" s="1" t="n">
        <v>-725.404637374989</v>
      </c>
      <c r="M52" s="1" t="n">
        <v>-913.91478302605</v>
      </c>
      <c r="N52" s="1" t="n">
        <v>-725.913610061131</v>
      </c>
      <c r="O52" s="2" t="n">
        <f aca="false">((J52-K52)*27.2116-4.5)</f>
        <v>-1.12888473002882</v>
      </c>
      <c r="P52" s="2" t="n">
        <f aca="false">((K52-L52)*27.2116-4.5)</f>
        <v>-2.42836489383874</v>
      </c>
      <c r="Q52" s="3" t="n">
        <f aca="false">(((L52-N52)*627.5095)-265.9)/1.36556</f>
        <v>39.1672250172937</v>
      </c>
      <c r="R52" s="3" t="n">
        <f aca="false">LN(EXP(-((M52-(L52+$Z$2))*627.5095-1.9)/(0.001987*298.15)))</f>
        <v>36.1593323055549</v>
      </c>
      <c r="S52" s="0" t="n">
        <v>-0.153023</v>
      </c>
      <c r="T52" s="0" t="n">
        <v>-0.061315</v>
      </c>
      <c r="U52" s="0" t="n">
        <v>-0.105571</v>
      </c>
      <c r="V52" s="0" t="n">
        <v>-0.032768</v>
      </c>
      <c r="W52" s="0" t="n">
        <v>-0.156507</v>
      </c>
      <c r="X52" s="0" t="n">
        <v>-0.044131</v>
      </c>
      <c r="Y52" s="1" t="n">
        <v>-0.187726</v>
      </c>
    </row>
    <row r="53" customFormat="false" ht="12.8" hidden="false" customHeight="false" outlineLevel="0" collapsed="false">
      <c r="A53" s="1" t="n">
        <v>72</v>
      </c>
      <c r="B53" s="1" t="n">
        <v>1</v>
      </c>
      <c r="C53" s="1" t="n">
        <v>0</v>
      </c>
      <c r="D53" s="1" t="n">
        <v>0</v>
      </c>
      <c r="E53" s="1" t="n">
        <v>0</v>
      </c>
      <c r="F53" s="1" t="n">
        <v>1</v>
      </c>
      <c r="G53" s="1" t="n">
        <v>0</v>
      </c>
      <c r="H53" s="1" t="n">
        <v>0</v>
      </c>
      <c r="I53" s="1" t="n">
        <v>0</v>
      </c>
      <c r="J53" s="1" t="n">
        <v>-839.624636038882</v>
      </c>
      <c r="K53" s="1" t="n">
        <v>-839.743233525073</v>
      </c>
      <c r="L53" s="1" t="n">
        <v>-839.81343235116</v>
      </c>
      <c r="M53" s="1" t="n">
        <v>-1028.32546031793</v>
      </c>
      <c r="N53" s="1" t="n">
        <v>-840.325267664929</v>
      </c>
      <c r="O53" s="2" t="n">
        <f aca="false">((J53-K53)*27.2116-4.5)</f>
        <v>-1.27277264476518</v>
      </c>
      <c r="P53" s="2" t="n">
        <f aca="false">((K53-L53)*27.2116-4.5)</f>
        <v>-2.58977762405116</v>
      </c>
      <c r="Q53" s="3" t="n">
        <f aca="false">(((L53-N53)*627.5095)-265.9)/1.36556</f>
        <v>40.482675111689</v>
      </c>
      <c r="R53" s="3" t="n">
        <f aca="false">LN(EXP(-((M53-(L53+$Z$2))*627.5095-1.9)/(0.001987*298.15)))</f>
        <v>38.1531254158916</v>
      </c>
      <c r="S53" s="0" t="n">
        <v>-0.148929</v>
      </c>
      <c r="T53" s="0" t="n">
        <v>-0.056145</v>
      </c>
      <c r="U53" s="0" t="n">
        <v>-0.100743</v>
      </c>
      <c r="V53" s="0" t="n">
        <v>-0.034977</v>
      </c>
      <c r="W53" s="0" t="n">
        <v>-0.148813</v>
      </c>
      <c r="X53" s="0" t="n">
        <v>-0.04511</v>
      </c>
      <c r="Y53" s="1" t="n">
        <v>-0.182413</v>
      </c>
    </row>
    <row r="54" customFormat="false" ht="12.8" hidden="false" customHeight="false" outlineLevel="0" collapsed="false">
      <c r="A54" s="1" t="n">
        <v>73</v>
      </c>
      <c r="B54" s="1" t="n">
        <v>1</v>
      </c>
      <c r="C54" s="1" t="n">
        <v>0</v>
      </c>
      <c r="D54" s="1" t="n">
        <v>0</v>
      </c>
      <c r="E54" s="1" t="n">
        <v>0</v>
      </c>
      <c r="F54" s="1" t="n">
        <v>1</v>
      </c>
      <c r="G54" s="1" t="n">
        <v>0</v>
      </c>
      <c r="H54" s="1" t="n">
        <v>0</v>
      </c>
      <c r="I54" s="1" t="n">
        <v>0</v>
      </c>
      <c r="J54" s="1" t="n">
        <v>-839.62503012362</v>
      </c>
      <c r="K54" s="1" t="n">
        <v>-839.744385819504</v>
      </c>
      <c r="L54" s="1" t="n">
        <v>-839.816856655808</v>
      </c>
      <c r="M54" s="1" t="n">
        <v>-1028.32719183728</v>
      </c>
      <c r="N54" s="1" t="n">
        <v>-840.326335387859</v>
      </c>
      <c r="O54" s="2" t="n">
        <f aca="false">((J54-K54)*27.2116-4.5)</f>
        <v>-1.25214054588305</v>
      </c>
      <c r="P54" s="2" t="n">
        <f aca="false">((K54-L54)*27.2116-4.5)</f>
        <v>-2.52795259083067</v>
      </c>
      <c r="Q54" s="3" t="n">
        <f aca="false">(((L54-N54)*627.5095)-265.9)/1.36556</f>
        <v>39.3997659641057</v>
      </c>
      <c r="R54" s="3" t="n">
        <f aca="false">LN(EXP(-((M54-(L54+$Z$2))*627.5095-1.9)/(0.001987*298.15)))</f>
        <v>36.3600873784129</v>
      </c>
      <c r="S54" s="0" t="n">
        <v>-0.149783</v>
      </c>
      <c r="T54" s="0" t="n">
        <v>-0.05852</v>
      </c>
      <c r="U54" s="0" t="n">
        <v>-0.102984</v>
      </c>
      <c r="V54" s="0" t="n">
        <v>-0.025564</v>
      </c>
      <c r="W54" s="0" t="n">
        <v>-0.150603</v>
      </c>
      <c r="X54" s="0" t="n">
        <v>-0.037977</v>
      </c>
      <c r="Y54" s="1" t="n">
        <v>-0.186156</v>
      </c>
    </row>
    <row r="55" customFormat="false" ht="12.8" hidden="false" customHeight="false" outlineLevel="0" collapsed="false">
      <c r="A55" s="1" t="n">
        <v>74</v>
      </c>
      <c r="B55" s="1" t="n">
        <v>1</v>
      </c>
      <c r="C55" s="1" t="n">
        <v>1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-626.815410316417</v>
      </c>
      <c r="K55" s="1" t="n">
        <v>-626.947765674558</v>
      </c>
      <c r="L55" s="1" t="n">
        <v>-627.03067896288</v>
      </c>
      <c r="M55" s="1" t="n">
        <v>-815.536224413131</v>
      </c>
      <c r="N55" s="1" t="n">
        <v>-627.534635954535</v>
      </c>
      <c r="O55" s="2" t="n">
        <f aca="false">((J55-K55)*27.2116-4.5)</f>
        <v>-0.898398936410027</v>
      </c>
      <c r="P55" s="2" t="n">
        <f aca="false">((K55-L55)*27.2116-4.5)</f>
        <v>-2.2437967634985</v>
      </c>
      <c r="Q55" s="3" t="n">
        <f aca="false">(((L55-N55)*627.5095)-265.9)/1.36556</f>
        <v>36.8623860210978</v>
      </c>
      <c r="R55" s="3" t="n">
        <f aca="false">LN(EXP(-((M55-(L55+$Z$2))*627.5095-1.9)/(0.001987*298.15)))</f>
        <v>31.2866913143401</v>
      </c>
      <c r="S55" s="0" t="n">
        <v>-0.160408</v>
      </c>
      <c r="T55" s="0" t="n">
        <v>-0.068346</v>
      </c>
      <c r="U55" s="0" t="n">
        <v>-0.111309</v>
      </c>
      <c r="V55" s="0" t="n">
        <v>-0.04639</v>
      </c>
      <c r="W55" s="0" t="n">
        <v>-0.161631</v>
      </c>
      <c r="X55" s="0" t="n">
        <v>-0.057907</v>
      </c>
      <c r="Y55" s="1" t="n">
        <v>-0.191217</v>
      </c>
    </row>
    <row r="56" customFormat="false" ht="12.8" hidden="false" customHeight="false" outlineLevel="0" collapsed="false">
      <c r="A56" s="1" t="n">
        <v>75</v>
      </c>
      <c r="B56" s="1" t="n">
        <v>1</v>
      </c>
      <c r="C56" s="1" t="n">
        <v>1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1</v>
      </c>
      <c r="I56" s="1" t="n">
        <v>0</v>
      </c>
      <c r="J56" s="1" t="n">
        <v>-642.848328163737</v>
      </c>
      <c r="K56" s="1" t="n">
        <v>-642.9895800066</v>
      </c>
      <c r="L56" s="1" t="n">
        <v>-643.081057892239</v>
      </c>
      <c r="M56" s="1" t="n">
        <v>-831.582500801424</v>
      </c>
      <c r="N56" s="1" t="n">
        <v>-643.580603542485</v>
      </c>
      <c r="O56" s="2" t="n">
        <f aca="false">((J56-K56)*27.2116-4.5)</f>
        <v>-0.656311352749979</v>
      </c>
      <c r="P56" s="2" t="n">
        <f aca="false">((K56-L56)*27.2116-4.5)</f>
        <v>-2.01074036714749</v>
      </c>
      <c r="Q56" s="3" t="n">
        <f aca="false">(((L56-N56)*627.5095)-265.9)/1.36556</f>
        <v>34.835262612481</v>
      </c>
      <c r="R56" s="3" t="n">
        <f aca="false">LN(EXP(-((M56-(L56+$Z$2))*627.5095-1.9)/(0.001987*298.15)))</f>
        <v>26.9411832394102</v>
      </c>
      <c r="S56" s="0" t="n">
        <v>-0.168205</v>
      </c>
      <c r="T56" s="0" t="n">
        <v>-0.078084</v>
      </c>
      <c r="U56" s="0" t="n">
        <v>-0.119291</v>
      </c>
      <c r="V56" s="0" t="n">
        <v>-0.055313</v>
      </c>
      <c r="W56" s="0" t="n">
        <v>-0.172791</v>
      </c>
      <c r="X56" s="0" t="n">
        <v>-0.068549</v>
      </c>
      <c r="Y56" s="1" t="n">
        <v>-0.198015</v>
      </c>
    </row>
    <row r="57" customFormat="false" ht="12.8" hidden="false" customHeight="false" outlineLevel="0" collapsed="false">
      <c r="A57" s="1" t="n">
        <v>76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1</v>
      </c>
      <c r="G57" s="1" t="n">
        <v>0</v>
      </c>
      <c r="H57" s="1" t="n">
        <v>0</v>
      </c>
      <c r="I57" s="1" t="n">
        <v>0</v>
      </c>
      <c r="J57" s="0" t="n">
        <v>-1</v>
      </c>
      <c r="K57" s="1" t="n">
        <v>-848.80163292111</v>
      </c>
      <c r="L57" s="1" t="n">
        <v>-848.92311177854</v>
      </c>
      <c r="M57" s="1" t="n">
        <v>-1037.41169279646</v>
      </c>
      <c r="N57" s="1" t="n">
        <v>-849.410366846453</v>
      </c>
      <c r="O57" s="2" t="n">
        <v>-1</v>
      </c>
      <c r="P57" s="2" t="n">
        <f aca="false">((K57-L57)*27.2116-4.5)</f>
        <v>-1.19436592315727</v>
      </c>
      <c r="Q57" s="3" t="n">
        <f aca="false">(((L57-N57)*627.5095)-265.9)/1.36556</f>
        <v>29.1874278966511</v>
      </c>
      <c r="R57" s="3" t="n">
        <f aca="false">LN(EXP(-((M57-(L57+$Z$2))*627.5095-1.9)/(0.001987*298.15)))</f>
        <v>13.317565230112</v>
      </c>
      <c r="S57" s="0" t="n">
        <v>-0.178076</v>
      </c>
      <c r="T57" s="0" t="n">
        <v>-0.108649</v>
      </c>
      <c r="U57" s="0" t="n">
        <v>-0.143096</v>
      </c>
      <c r="V57" s="0" t="n">
        <v>0.017726</v>
      </c>
      <c r="W57" s="0" t="n">
        <v>-0.165145</v>
      </c>
      <c r="X57" s="0" t="n">
        <v>-0.009704</v>
      </c>
      <c r="Y57" s="1" t="n">
        <v>-0.205489</v>
      </c>
    </row>
    <row r="58" customFormat="false" ht="12.8" hidden="false" customHeight="false" outlineLevel="0" collapsed="false">
      <c r="A58" s="1" t="n">
        <v>77</v>
      </c>
      <c r="B58" s="1" t="n">
        <v>0</v>
      </c>
      <c r="C58" s="1" t="n">
        <v>0</v>
      </c>
      <c r="D58" s="1" t="n">
        <v>1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0" t="n">
        <v>-777.90426470272</v>
      </c>
      <c r="K58" s="1" t="n">
        <v>-778.074286976775</v>
      </c>
      <c r="L58" s="1" t="n">
        <v>-778.1926796592</v>
      </c>
      <c r="M58" s="1" t="n">
        <v>-966.68193956937</v>
      </c>
      <c r="N58" s="1" t="n">
        <v>-778.672229993786</v>
      </c>
      <c r="O58" s="2" t="n">
        <f aca="false">((J58-K58)*27.2116-4.5)</f>
        <v>0.126578112677755</v>
      </c>
      <c r="P58" s="2" t="n">
        <f aca="false">((K58-L58)*27.2116-4.5)</f>
        <v>-1.27834568292396</v>
      </c>
      <c r="Q58" s="3" t="n">
        <f aca="false">(((L58-N58)*627.5095)-265.9)/1.36556</f>
        <v>25.6469072621219</v>
      </c>
      <c r="R58" s="3" t="n">
        <f aca="false">LN(EXP(-((M58-(L58+$Z$2))*627.5095-1.9)/(0.001987*298.15)))</f>
        <v>14.0366638829706</v>
      </c>
      <c r="S58" s="0" t="n">
        <v>-0.194522</v>
      </c>
      <c r="T58" s="0" t="n">
        <v>-0.103353</v>
      </c>
      <c r="U58" s="0" t="n">
        <v>-0.143166</v>
      </c>
      <c r="V58" s="0" t="n">
        <v>0.03545</v>
      </c>
      <c r="W58" s="0" t="n">
        <v>-0.188509</v>
      </c>
      <c r="X58" s="0" t="n">
        <v>0.01993</v>
      </c>
      <c r="Y58" s="1" t="n">
        <v>-0.225338</v>
      </c>
    </row>
    <row r="59" customFormat="false" ht="12.8" hidden="false" customHeight="false" outlineLevel="0" collapsed="false">
      <c r="A59" s="1" t="n">
        <v>78</v>
      </c>
      <c r="B59" s="1" t="n">
        <v>0</v>
      </c>
      <c r="C59" s="1" t="n">
        <v>0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0" t="n">
        <v>-1453.58152435348</v>
      </c>
      <c r="K59" s="1" t="n">
        <v>-1453.7296468519</v>
      </c>
      <c r="L59" s="1" t="n">
        <v>-1453.83978646679</v>
      </c>
      <c r="M59" s="1" t="n">
        <v>-1642.33126566453</v>
      </c>
      <c r="N59" s="1" t="n">
        <v>-1454.32664925207</v>
      </c>
      <c r="O59" s="2" t="n">
        <f aca="false">((J59-K59)*27.2116-4.5)</f>
        <v>-0.469349821994877</v>
      </c>
      <c r="P59" s="2" t="n">
        <f aca="false">((K59-L59)*27.2116-4.5)</f>
        <v>-1.50292485546115</v>
      </c>
      <c r="Q59" s="3" t="n">
        <f aca="false">(((L59-N59)*627.5095)-265.9)/1.36556</f>
        <v>29.0071640643024</v>
      </c>
      <c r="R59" s="3" t="n">
        <f aca="false">LN(EXP(-((M59-(L59+$Z$2))*627.5095-1.9)/(0.001987*298.15)))</f>
        <v>16.3873855214593</v>
      </c>
      <c r="S59" s="0" t="n">
        <v>-0.175294</v>
      </c>
      <c r="T59" s="0" t="n">
        <v>-0.094296</v>
      </c>
      <c r="U59" s="0" t="n">
        <v>-0.134059</v>
      </c>
      <c r="V59" s="0" t="n">
        <v>-0.007735</v>
      </c>
      <c r="W59" s="0" t="n">
        <v>-0.174735</v>
      </c>
      <c r="X59" s="0" t="n">
        <v>-0.024688</v>
      </c>
      <c r="Y59" s="1" t="n">
        <v>-0.217685</v>
      </c>
    </row>
    <row r="60" customFormat="false" ht="12.8" hidden="false" customHeight="false" outlineLevel="0" collapsed="false">
      <c r="A60" s="1" t="s">
        <v>26</v>
      </c>
      <c r="B60" s="1" t="n">
        <v>0</v>
      </c>
      <c r="C60" s="1" t="n">
        <v>0</v>
      </c>
      <c r="D60" s="1" t="n">
        <v>1</v>
      </c>
      <c r="E60" s="1" t="n">
        <v>0</v>
      </c>
      <c r="F60" s="1" t="n">
        <v>0</v>
      </c>
      <c r="G60" s="1" t="n">
        <v>1</v>
      </c>
      <c r="H60" s="1" t="n">
        <v>0</v>
      </c>
      <c r="I60" s="1" t="n">
        <v>0</v>
      </c>
      <c r="J60" s="1" t="n">
        <v>-1450.46865710729</v>
      </c>
      <c r="K60" s="1" t="n">
        <v>-1450.62452138634</v>
      </c>
      <c r="L60" s="1" t="n">
        <v>-1450.73452630032</v>
      </c>
      <c r="M60" s="1" t="n">
        <v>-1639.22030705959</v>
      </c>
      <c r="N60" s="1" t="n">
        <v>-1451.21420499027</v>
      </c>
      <c r="O60" s="2" t="n">
        <f aca="false">((J60-K60)*27.2116-4.5)</f>
        <v>-0.258683584206688</v>
      </c>
      <c r="P60" s="2" t="n">
        <f aca="false">((K60-L60)*27.2116-4.5)</f>
        <v>-1.50659028273586</v>
      </c>
      <c r="Q60" s="4" t="n">
        <f aca="false">(((L60-N60)*627.5095)-265.9)/1.36556</f>
        <v>25.7058898115815</v>
      </c>
      <c r="R60" s="4" t="n">
        <f aca="false">LN(EXP(-((M60-(L60+[1]NEW!$R$2))*627.5095-1.9)/(0.001987*298.15)))</f>
        <v>10.3514653469281</v>
      </c>
      <c r="S60" s="0" t="n">
        <v>-0.182793</v>
      </c>
      <c r="T60" s="0" t="n">
        <v>-0.094132</v>
      </c>
      <c r="U60" s="0" t="n">
        <v>-0.137745</v>
      </c>
      <c r="V60" s="0" t="n">
        <v>0.034721</v>
      </c>
      <c r="W60" s="0" t="n">
        <v>-0.177379</v>
      </c>
      <c r="X60" s="0" t="n">
        <v>0.015515</v>
      </c>
      <c r="Y60" s="1" t="n">
        <v>-0.236286</v>
      </c>
    </row>
    <row r="61" customFormat="false" ht="12.8" hidden="false" customHeight="false" outlineLevel="0" collapsed="false">
      <c r="A61" s="1" t="s">
        <v>27</v>
      </c>
      <c r="B61" s="1" t="n">
        <v>0</v>
      </c>
      <c r="C61" s="1" t="n">
        <v>0</v>
      </c>
      <c r="D61" s="1" t="n">
        <v>0</v>
      </c>
      <c r="E61" s="1" t="n">
        <v>1</v>
      </c>
      <c r="F61" s="1" t="n">
        <v>1</v>
      </c>
      <c r="G61" s="1" t="n">
        <v>0</v>
      </c>
      <c r="H61" s="1" t="n">
        <v>0</v>
      </c>
      <c r="I61" s="1" t="n">
        <v>0</v>
      </c>
      <c r="J61" s="1" t="n">
        <v>-836.508112558268</v>
      </c>
      <c r="K61" s="1" t="n">
        <v>-836.670173661546</v>
      </c>
      <c r="L61" s="1" t="n">
        <v>-836.784776527093</v>
      </c>
      <c r="M61" s="1" t="n">
        <v>-1025.28090222641</v>
      </c>
      <c r="N61" s="1" t="n">
        <v>-837.283073051407</v>
      </c>
      <c r="O61" s="2" t="n">
        <f aca="false">((J61-K61)*27.2116-4.5)</f>
        <v>-0.0900580820402075</v>
      </c>
      <c r="P61" s="2" t="n">
        <f aca="false">((K61-L61)*27.2116-4.5)</f>
        <v>-1.38147266388128</v>
      </c>
      <c r="Q61" s="4" t="n">
        <f aca="false">(((L61-N61)*627.5095)-265.9)/1.36556</f>
        <v>34.2612575236716</v>
      </c>
      <c r="R61" s="4" t="n">
        <f aca="false">LN(EXP(-((M61-(L61+[1]NEW!$R$2))*627.5095-1.9)/(0.001987*298.15)))</f>
        <v>21.3090693748612</v>
      </c>
      <c r="S61" s="0" t="n">
        <v>-0.190934</v>
      </c>
      <c r="T61" s="0" t="n">
        <v>-0.102883</v>
      </c>
      <c r="U61" s="0" t="n">
        <v>-0.144436</v>
      </c>
      <c r="V61" s="0" t="n">
        <v>-0.046258</v>
      </c>
      <c r="W61" s="0" t="n">
        <v>-0.187971</v>
      </c>
      <c r="X61" s="0" t="n">
        <v>-0.047652</v>
      </c>
      <c r="Y61" s="1" t="n">
        <v>-0.208094</v>
      </c>
    </row>
    <row r="62" customFormat="false" ht="12.8" hidden="false" customHeight="false" outlineLevel="0" collapsed="false">
      <c r="A62" s="1" t="s">
        <v>28</v>
      </c>
      <c r="B62" s="1" t="n">
        <v>0</v>
      </c>
      <c r="C62" s="1" t="n">
        <v>0</v>
      </c>
      <c r="D62" s="1" t="n">
        <v>0</v>
      </c>
      <c r="E62" s="1" t="n">
        <v>1</v>
      </c>
      <c r="F62" s="1" t="n">
        <v>0</v>
      </c>
      <c r="G62" s="1" t="n">
        <v>1</v>
      </c>
      <c r="H62" s="1" t="n">
        <v>0</v>
      </c>
      <c r="I62" s="1" t="n">
        <v>0</v>
      </c>
      <c r="J62" s="1" t="n">
        <v>-940.268167301131</v>
      </c>
      <c r="K62" s="1" t="n">
        <v>-940.440167577348</v>
      </c>
      <c r="L62" s="1" t="n">
        <v>-940.563484290614</v>
      </c>
      <c r="M62" s="1" t="n">
        <v>-1129.04192572763</v>
      </c>
      <c r="N62" s="1" t="n">
        <v>-941.038305089678</v>
      </c>
      <c r="O62" s="2" t="n">
        <f aca="false">((J62-K62)*27.2116-4.5)</f>
        <v>0.180402716305891</v>
      </c>
      <c r="P62" s="2" t="n">
        <f aca="false">((K62-L62)*27.2116-4.5)</f>
        <v>-1.14435492528995</v>
      </c>
      <c r="Q62" s="4" t="n">
        <f aca="false">(((L62-N62)*627.5095)-265.9)/1.36556</f>
        <v>23.4735655776719</v>
      </c>
      <c r="R62" s="4" t="n">
        <f aca="false">LN(EXP(-((M62-(L62+[1]NEW!$R$2))*627.5095-1.9)/(0.001987*298.15)))</f>
        <v>2.57748244094483</v>
      </c>
      <c r="S62" s="0" t="n">
        <v>-0.19847</v>
      </c>
      <c r="T62" s="0" t="n">
        <v>-0.110673</v>
      </c>
      <c r="U62" s="0" t="n">
        <v>-0.151627</v>
      </c>
      <c r="V62" s="0" t="n">
        <v>-0.087263</v>
      </c>
      <c r="W62" s="0" t="n">
        <v>-0.192807</v>
      </c>
      <c r="X62" s="0" t="n">
        <v>-0.094101</v>
      </c>
      <c r="Y62" s="1" t="n">
        <v>-0.247201</v>
      </c>
    </row>
    <row r="63" customFormat="false" ht="12.8" hidden="false" customHeight="false" outlineLevel="0" collapsed="false">
      <c r="A63" s="1" t="s">
        <v>29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1</v>
      </c>
      <c r="G63" s="1" t="n">
        <v>1</v>
      </c>
      <c r="H63" s="1" t="n">
        <v>0</v>
      </c>
      <c r="I63" s="1" t="n">
        <v>0</v>
      </c>
      <c r="J63" s="1" t="n">
        <v>-796.818315372966</v>
      </c>
      <c r="K63" s="1" t="n">
        <v>-796.964313384115</v>
      </c>
      <c r="L63" s="1" t="n">
        <v>-797.072060723832</v>
      </c>
      <c r="M63" s="1" t="n">
        <v>-985.565267918559</v>
      </c>
      <c r="N63" s="1" t="n">
        <v>-797.558774448585</v>
      </c>
      <c r="O63" s="2" t="n">
        <f aca="false">((J63-K63)*27.2116-4.5)</f>
        <v>-0.527160519817762</v>
      </c>
      <c r="P63" s="2" t="n">
        <f aca="false">((K63-L63)*27.2116-4.5)</f>
        <v>-1.56802249055744</v>
      </c>
      <c r="Q63" s="4" t="n">
        <f aca="false">(((L63-N63)*627.5095)-265.9)/1.36556</f>
        <v>28.9386669666013</v>
      </c>
      <c r="R63" s="4" t="n">
        <f aca="false">LN(EXP(-((M63-(L63+[1]NEW!$R$2))*627.5095-1.9)/(0.001987*298.15)))</f>
        <v>18.2177206087343</v>
      </c>
      <c r="S63" s="0" t="n">
        <v>-0.173481</v>
      </c>
      <c r="T63" s="0" t="n">
        <v>-0.091336</v>
      </c>
      <c r="U63" s="0" t="n">
        <v>-0.133551</v>
      </c>
      <c r="V63" s="0" t="n">
        <v>-0.002886</v>
      </c>
      <c r="W63" s="0" t="n">
        <v>-0.17448</v>
      </c>
      <c r="X63" s="0" t="n">
        <v>-0.009183</v>
      </c>
      <c r="Y63" s="1" t="n">
        <v>-0.221949</v>
      </c>
    </row>
    <row r="64" customFormat="false" ht="12.8" hidden="false" customHeight="false" outlineLevel="0" collapsed="false">
      <c r="A64" s="1" t="s">
        <v>30</v>
      </c>
      <c r="B64" s="1" t="n">
        <v>0</v>
      </c>
      <c r="C64" s="1" t="n">
        <v>0</v>
      </c>
      <c r="D64" s="1" t="n">
        <v>1</v>
      </c>
      <c r="E64" s="1" t="n">
        <v>0</v>
      </c>
      <c r="F64" s="1" t="n">
        <v>0</v>
      </c>
      <c r="G64" s="1" t="n">
        <v>1</v>
      </c>
      <c r="H64" s="1" t="n">
        <v>0</v>
      </c>
      <c r="I64" s="1" t="n">
        <v>0</v>
      </c>
      <c r="J64" s="1" t="n">
        <v>-1410.74982601001</v>
      </c>
      <c r="K64" s="1" t="n">
        <v>-1410.88264136626</v>
      </c>
      <c r="L64" s="1" t="n">
        <v>-1410.97909152074</v>
      </c>
      <c r="M64" s="1" t="n">
        <v>-1599.47334584025</v>
      </c>
      <c r="N64" s="1" t="n">
        <v>-1411.46764699301</v>
      </c>
      <c r="O64" s="2" t="n">
        <f aca="false">((J64-K64)*27.2116-4.5)</f>
        <v>-0.885881651869649</v>
      </c>
      <c r="P64" s="2" t="n">
        <f aca="false">((K64-L64)*27.2116-4.5)</f>
        <v>-1.87543697635331</v>
      </c>
      <c r="Q64" s="4" t="n">
        <f aca="false">(((L64-N64)*627.5095)-265.9)/1.36556</f>
        <v>29.7849967240065</v>
      </c>
      <c r="R64" s="4" t="n">
        <f aca="false">LN(EXP(-((M64-(L64+[1]NEW!$R$2))*627.5095-1.9)/(0.001987*298.15)))</f>
        <v>19.3268598292114</v>
      </c>
      <c r="S64" s="0" t="n">
        <v>-0.163145</v>
      </c>
      <c r="T64" s="0" t="n">
        <v>-0.078372</v>
      </c>
      <c r="U64" s="0" t="n">
        <v>-0.126308</v>
      </c>
      <c r="V64" s="0" t="n">
        <v>0.038929</v>
      </c>
      <c r="W64" s="0" t="n">
        <v>-0.16418</v>
      </c>
      <c r="X64" s="0" t="n">
        <v>0.021716</v>
      </c>
      <c r="Y64" s="1" t="n">
        <v>-0.217984</v>
      </c>
    </row>
    <row r="65" customFormat="false" ht="12.8" hidden="false" customHeight="false" outlineLevel="0" collapsed="false">
      <c r="A65" s="1" t="s">
        <v>31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1</v>
      </c>
      <c r="H65" s="1" t="n">
        <v>0</v>
      </c>
      <c r="I65" s="1" t="n">
        <v>0</v>
      </c>
      <c r="J65" s="1" t="n">
        <v>-602.416638825365</v>
      </c>
      <c r="K65" s="1" t="n">
        <v>-602.538851992692</v>
      </c>
      <c r="L65" s="1" t="n">
        <v>-602.623187905235</v>
      </c>
      <c r="M65" s="1" t="n">
        <v>-791.125746363461</v>
      </c>
      <c r="N65" s="1" t="n">
        <v>-603.119384583303</v>
      </c>
      <c r="O65" s="2" t="n">
        <f aca="false">((J65-K65)*27.2116-4.5)</f>
        <v>-1.17438417596449</v>
      </c>
      <c r="P65" s="2" t="n">
        <f aca="false">((K65-L65)*27.2116-4.5)</f>
        <v>-2.20508488224498</v>
      </c>
      <c r="Q65" s="4" t="n">
        <f aca="false">(((L65-N65)*627.5095)-265.9)/1.36556</f>
        <v>33.2963248455808</v>
      </c>
      <c r="R65" s="4" t="n">
        <f aca="false">LN(EXP(-((M65-(L65+[1]NEW!$R$2))*627.5095-1.9)/(0.001987*298.15)))</f>
        <v>28.1227990446933</v>
      </c>
      <c r="S65" s="0" t="n">
        <v>-0.153251</v>
      </c>
      <c r="T65" s="0" t="n">
        <v>-0.06762</v>
      </c>
      <c r="U65" s="0" t="n">
        <v>-0.113709</v>
      </c>
      <c r="V65" s="0" t="n">
        <v>0.051006</v>
      </c>
      <c r="W65" s="0" t="n">
        <v>-0.152872</v>
      </c>
      <c r="X65" s="0" t="n">
        <v>0.04466</v>
      </c>
      <c r="Y65" s="1" t="n">
        <v>-0.207447</v>
      </c>
    </row>
    <row r="66" customFormat="false" ht="12.8" hidden="false" customHeight="false" outlineLevel="0" collapsed="false">
      <c r="A66" s="1" t="s">
        <v>32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1</v>
      </c>
      <c r="G66" s="1" t="n">
        <v>1</v>
      </c>
      <c r="H66" s="1" t="n">
        <v>0</v>
      </c>
      <c r="I66" s="1" t="n">
        <v>0</v>
      </c>
      <c r="J66" s="1" t="n">
        <v>-570.291933363211</v>
      </c>
      <c r="K66" s="1" t="n">
        <v>-570.407587747295</v>
      </c>
      <c r="L66" s="1" t="n">
        <v>-570.489081354029</v>
      </c>
      <c r="M66" s="1" t="n">
        <v>-758.991452958781</v>
      </c>
      <c r="N66" s="1" t="n">
        <v>-570.986254487473</v>
      </c>
      <c r="O66" s="2" t="n">
        <f aca="false">((J66-K66)*27.2116-4.5)</f>
        <v>-1.35285916205994</v>
      </c>
      <c r="P66" s="2" t="n">
        <f aca="false">((K66-L66)*27.2116-4.5)</f>
        <v>-2.28242857099554</v>
      </c>
      <c r="Q66" s="4" t="n">
        <f aca="false">(((L66-N66)*627.5095)-265.9)/1.36556</f>
        <v>33.7450308890666</v>
      </c>
      <c r="R66" s="4" t="n">
        <f aca="false">LN(EXP(-((M66-(L66+[1]NEW!$R$2))*627.5095-1.9)/(0.001987*298.15)))</f>
        <v>27.9248794462986</v>
      </c>
      <c r="S66" s="0" t="n">
        <v>-0.144803</v>
      </c>
      <c r="T66" s="0" t="n">
        <v>-0.062428</v>
      </c>
      <c r="U66" s="0" t="n">
        <v>-0.114774</v>
      </c>
      <c r="V66" s="0" t="n">
        <v>0.044376</v>
      </c>
      <c r="W66" s="0" t="n">
        <v>-0.148409</v>
      </c>
      <c r="X66" s="0" t="n">
        <v>0.033564</v>
      </c>
      <c r="Y66" s="1" t="n">
        <v>-0.206559</v>
      </c>
    </row>
    <row r="67" customFormat="false" ht="12.8" hidden="false" customHeight="false" outlineLevel="0" collapsed="false">
      <c r="A67" s="1" t="s">
        <v>33</v>
      </c>
      <c r="B67" s="1" t="n">
        <v>0</v>
      </c>
      <c r="C67" s="1" t="n">
        <v>0</v>
      </c>
      <c r="D67" s="1" t="n">
        <v>0</v>
      </c>
      <c r="E67" s="1" t="n">
        <v>1</v>
      </c>
      <c r="F67" s="1" t="n">
        <v>1</v>
      </c>
      <c r="G67" s="1" t="n">
        <v>1</v>
      </c>
      <c r="H67" s="1" t="n">
        <v>0</v>
      </c>
      <c r="I67" s="1" t="n">
        <v>0</v>
      </c>
      <c r="J67" s="1" t="n">
        <v>-668.433042736295</v>
      </c>
      <c r="K67" s="1" t="n">
        <v>-668.578475359731</v>
      </c>
      <c r="L67" s="1" t="n">
        <v>-668.682826860045</v>
      </c>
      <c r="M67" s="1" t="n">
        <v>-857.184120070558</v>
      </c>
      <c r="N67" s="1" t="n">
        <v>-669.180103526233</v>
      </c>
      <c r="O67" s="2" t="n">
        <f aca="false">((J67-K67)*27.2116-4.5)</f>
        <v>-0.542545624108334</v>
      </c>
      <c r="P67" s="2" t="n">
        <f aca="false">((K67-L67)*27.2116-4.5)</f>
        <v>-1.66042871405528</v>
      </c>
      <c r="Q67" s="4" t="n">
        <f aca="false">(((L67-N67)*627.5095)-265.9)/1.36556</f>
        <v>33.7926068142667</v>
      </c>
      <c r="R67" s="4" t="n">
        <f aca="false">LN(EXP(-((M67-(L67+[1]NEW!$R$2))*627.5095-1.9)/(0.001987*298.15)))</f>
        <v>26.7826188820007</v>
      </c>
      <c r="S67" s="0" t="n">
        <v>-0.17049</v>
      </c>
      <c r="T67" s="0" t="n">
        <v>-0.089471</v>
      </c>
      <c r="U67" s="0" t="n">
        <v>-0.132033</v>
      </c>
      <c r="V67" s="0" t="n">
        <v>0.011669</v>
      </c>
      <c r="W67" s="0" t="n">
        <v>-0.162078</v>
      </c>
      <c r="X67" s="0" t="n">
        <v>-0.002159</v>
      </c>
      <c r="Y67" s="1" t="n">
        <v>-0.20715</v>
      </c>
    </row>
    <row r="68" customFormat="false" ht="12.8" hidden="false" customHeight="false" outlineLevel="0" collapsed="false">
      <c r="A68" s="1" t="s">
        <v>34</v>
      </c>
      <c r="B68" s="1" t="n">
        <v>0</v>
      </c>
      <c r="C68" s="1" t="n">
        <v>0</v>
      </c>
      <c r="D68" s="1" t="n">
        <v>1</v>
      </c>
      <c r="E68" s="1" t="n">
        <v>1</v>
      </c>
      <c r="F68" s="1" t="n">
        <v>1</v>
      </c>
      <c r="G68" s="1" t="n">
        <v>0</v>
      </c>
      <c r="H68" s="1" t="n">
        <v>0</v>
      </c>
      <c r="I68" s="1" t="n">
        <v>0</v>
      </c>
      <c r="J68" s="1" t="n">
        <v>-1521.26972930943</v>
      </c>
      <c r="K68" s="1" t="n">
        <v>-1521.39762404657</v>
      </c>
      <c r="L68" s="1" t="n">
        <v>-1521.50203021512</v>
      </c>
      <c r="M68" s="1" t="n">
        <v>-1709.99369745398</v>
      </c>
      <c r="N68" s="1" t="n">
        <v>-1521.98873490971</v>
      </c>
      <c r="O68" s="2" t="n">
        <f aca="false">((J68-K68)*27.2116-4.5)</f>
        <v>-1.01977957084204</v>
      </c>
      <c r="P68" s="2" t="n">
        <f aca="false">((K68-L68)*27.2116-4.5)</f>
        <v>-1.65894110388521</v>
      </c>
      <c r="Q68" s="4" t="n">
        <f aca="false">(((L68-N68)*627.5095)-265.9)/1.36556</f>
        <v>28.9345173774106</v>
      </c>
      <c r="R68" s="4" t="n">
        <f aca="false">LN(EXP(-((M68-(L68+[1]NEW!$R$2))*627.5095-1.9)/(0.001987*298.15)))</f>
        <v>16.5865631024924</v>
      </c>
      <c r="S68" s="0" t="n">
        <v>-0.170349</v>
      </c>
      <c r="T68" s="0" t="n">
        <v>-0.086741</v>
      </c>
      <c r="U68" s="0" t="n">
        <v>-0.135582</v>
      </c>
      <c r="V68" s="0" t="n">
        <v>0.015389</v>
      </c>
      <c r="W68" s="0" t="n">
        <v>-0.174944</v>
      </c>
      <c r="X68" s="0" t="n">
        <v>0.002599</v>
      </c>
      <c r="Y68" s="1" t="n">
        <v>-0.218389</v>
      </c>
    </row>
    <row r="69" customFormat="false" ht="12.8" hidden="false" customHeight="false" outlineLevel="0" collapsed="false">
      <c r="A69" s="1" t="s">
        <v>35</v>
      </c>
      <c r="B69" s="1" t="n">
        <v>0</v>
      </c>
      <c r="C69" s="1" t="n">
        <v>0</v>
      </c>
      <c r="D69" s="1" t="n">
        <v>0</v>
      </c>
      <c r="E69" s="1" t="n">
        <v>1</v>
      </c>
      <c r="F69" s="1" t="n">
        <v>1</v>
      </c>
      <c r="G69" s="1" t="n">
        <v>1</v>
      </c>
      <c r="H69" s="1" t="n">
        <v>0</v>
      </c>
      <c r="I69" s="1" t="n">
        <v>0</v>
      </c>
      <c r="J69" s="1" t="n">
        <v>-743.392289954472</v>
      </c>
      <c r="K69" s="1" t="n">
        <v>-743.545805335687</v>
      </c>
      <c r="L69" s="1" t="n">
        <v>-743.656355005204</v>
      </c>
      <c r="M69" s="1" t="n">
        <v>-932.153189208496</v>
      </c>
      <c r="N69" s="1" t="n">
        <v>-744.150117276684</v>
      </c>
      <c r="O69" s="2" t="n">
        <f aca="false">((J69-K69)*27.2116-4.5)</f>
        <v>-0.32260085252948</v>
      </c>
      <c r="P69" s="2" t="n">
        <f aca="false">((K69-L69)*27.2116-4.5)</f>
        <v>-1.49176661297084</v>
      </c>
      <c r="Q69" s="4" t="n">
        <f aca="false">(((L69-N69)*627.5095)-265.9)/1.36556</f>
        <v>32.1776531937764</v>
      </c>
      <c r="R69" s="4" t="n">
        <f aca="false">LN(EXP(-((M69-(L69+[1]NEW!$R$2))*627.5095-1.9)/(0.001987*298.15)))</f>
        <v>22.0595334640915</v>
      </c>
      <c r="S69" s="0" t="n">
        <v>-0.17926</v>
      </c>
      <c r="T69" s="0" t="n">
        <v>-0.096446</v>
      </c>
      <c r="U69" s="0" t="n">
        <v>-0.138534</v>
      </c>
      <c r="V69" s="0" t="n">
        <v>-0.019458</v>
      </c>
      <c r="W69" s="0" t="n">
        <v>-0.173346</v>
      </c>
      <c r="X69" s="0" t="n">
        <v>-0.027441</v>
      </c>
      <c r="Y69" s="1" t="n">
        <v>-0.210406</v>
      </c>
    </row>
    <row r="70" customFormat="false" ht="12.8" hidden="false" customHeight="false" outlineLevel="0" collapsed="false">
      <c r="A70" s="1" t="s">
        <v>36</v>
      </c>
      <c r="B70" s="1" t="n">
        <v>0</v>
      </c>
      <c r="C70" s="1" t="n">
        <v>1</v>
      </c>
      <c r="D70" s="1" t="n">
        <v>0</v>
      </c>
      <c r="E70" s="1" t="n">
        <v>1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-841.585527964231</v>
      </c>
      <c r="K70" s="1" t="n">
        <v>-841.725250586733</v>
      </c>
      <c r="L70" s="1" t="n">
        <v>-841.837589684277</v>
      </c>
      <c r="M70" s="1" t="n">
        <v>-1030.31954828209</v>
      </c>
      <c r="N70" s="1" t="n">
        <v>-842.316891238256</v>
      </c>
      <c r="O70" s="2" t="n">
        <f aca="false">((J70-K70)*27.2116-4.5)</f>
        <v>-0.697923885525952</v>
      </c>
      <c r="P70" s="2" t="n">
        <f aca="false">((K70-L70)*27.2116-4.5)</f>
        <v>-1.44307341327145</v>
      </c>
      <c r="Q70" s="4" t="n">
        <f aca="false">(((L70-N70)*627.5095)-265.9)/1.36556</f>
        <v>25.532586255145</v>
      </c>
      <c r="R70" s="4" t="n">
        <f aca="false">LN(EXP(-((M70-(L70+[1]NEW!$R$2))*627.5095-1.9)/(0.001987*298.15)))</f>
        <v>6.30294195446588</v>
      </c>
      <c r="S70" s="0" t="n">
        <v>-0.160108</v>
      </c>
      <c r="T70" s="0" t="n">
        <v>-0.099642</v>
      </c>
      <c r="U70" s="0" t="n">
        <v>-0.132102</v>
      </c>
      <c r="V70" s="0" t="n">
        <v>-0.039054</v>
      </c>
      <c r="W70" s="0" t="n">
        <v>-0.155093</v>
      </c>
      <c r="X70" s="0" t="n">
        <v>-0.05955</v>
      </c>
      <c r="Y70" s="1" t="n">
        <v>-0.217611</v>
      </c>
    </row>
    <row r="71" customFormat="false" ht="12.8" hidden="false" customHeight="false" outlineLevel="0" collapsed="false">
      <c r="A71" s="1" t="s">
        <v>37</v>
      </c>
      <c r="B71" s="1" t="n">
        <v>0</v>
      </c>
      <c r="C71" s="1" t="n">
        <v>1</v>
      </c>
      <c r="D71" s="1" t="n">
        <v>0</v>
      </c>
      <c r="E71" s="1" t="n">
        <v>1</v>
      </c>
      <c r="F71" s="1" t="n">
        <v>0</v>
      </c>
      <c r="G71" s="1" t="n">
        <v>0</v>
      </c>
      <c r="H71" s="1" t="n">
        <v>1</v>
      </c>
      <c r="I71" s="1" t="n">
        <v>0</v>
      </c>
      <c r="J71" s="1" t="n">
        <v>-704.104788863711</v>
      </c>
      <c r="K71" s="1" t="n">
        <v>-704.285716497923</v>
      </c>
      <c r="L71" s="1" t="n">
        <v>-704.433549262973</v>
      </c>
      <c r="M71" s="1" t="n">
        <v>-892.913867164863</v>
      </c>
      <c r="N71" s="1" t="n">
        <v>-704.90994802856</v>
      </c>
      <c r="O71" s="2" t="n">
        <f aca="false">((J71-K71)*27.2116-4.5)</f>
        <v>0.423330411123956</v>
      </c>
      <c r="P71" s="2" t="n">
        <f aca="false">((K71-L71)*27.2116-4.5)</f>
        <v>-0.477233930565481</v>
      </c>
      <c r="Q71" s="4" t="n">
        <f aca="false">(((L71-N71)*627.5095)-265.9)/1.36556</f>
        <v>24.1986812693433</v>
      </c>
      <c r="R71" s="4" t="n">
        <f aca="false">LN(EXP(-((M71-(L71+[1]NEW!$R$2))*627.5095-1.9)/(0.001987*298.15)))</f>
        <v>4.56507820922567</v>
      </c>
      <c r="S71" s="0" t="n">
        <v>-0.201098</v>
      </c>
      <c r="T71" s="0" t="n">
        <v>-0.134081</v>
      </c>
      <c r="U71" s="0" t="n">
        <v>-0.167977</v>
      </c>
      <c r="V71" s="0" t="n">
        <v>-0.015614</v>
      </c>
      <c r="W71" s="0" t="n">
        <v>-0.193837</v>
      </c>
      <c r="X71" s="0" t="n">
        <v>-0.030166</v>
      </c>
      <c r="Y71" s="1" t="n">
        <v>-0.211875</v>
      </c>
    </row>
    <row r="72" customFormat="false" ht="12.8" hidden="false" customHeight="false" outlineLevel="0" collapsed="false">
      <c r="A72" s="1" t="s">
        <v>38</v>
      </c>
      <c r="B72" s="1" t="n">
        <v>0</v>
      </c>
      <c r="C72" s="1" t="n">
        <v>1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1</v>
      </c>
      <c r="I72" s="1" t="n">
        <v>0</v>
      </c>
      <c r="J72" s="1" t="n">
        <v>-566.638650216808</v>
      </c>
      <c r="K72" s="1" t="n">
        <v>-566.825657514706</v>
      </c>
      <c r="L72" s="1" t="n">
        <v>-566.974318230613</v>
      </c>
      <c r="M72" s="1" t="n">
        <v>-755.452367664196</v>
      </c>
      <c r="N72" s="1" t="n">
        <v>-567.447866901437</v>
      </c>
      <c r="O72" s="2" t="n">
        <f aca="false">((J72-K72)*27.2116-4.5)</f>
        <v>0.588767787482546</v>
      </c>
      <c r="P72" s="2" t="n">
        <f aca="false">((K72-L72)*27.2116-4.5)</f>
        <v>-0.454704063025105</v>
      </c>
      <c r="Q72" s="4" t="n">
        <f aca="false">(((L72-N72)*627.5095)-265.9)/1.36556</f>
        <v>22.8889903442125</v>
      </c>
      <c r="R72" s="4" t="n">
        <f aca="false">LN(EXP(-((M72-(L72+[1]NEW!$R$2))*627.5095-1.9)/(0.001987*298.15)))</f>
        <v>2.16226317653106</v>
      </c>
      <c r="S72" s="0" t="n">
        <v>-0.210665</v>
      </c>
      <c r="T72" s="0" t="n">
        <v>-0.134811</v>
      </c>
      <c r="U72" s="0" t="n">
        <v>-0.170959</v>
      </c>
      <c r="V72" s="0" t="n">
        <v>-0.011998</v>
      </c>
      <c r="W72" s="0" t="n">
        <v>-0.202353</v>
      </c>
      <c r="X72" s="0" t="n">
        <v>-0.032318</v>
      </c>
      <c r="Y72" s="1" t="n">
        <v>-0.233887</v>
      </c>
    </row>
    <row r="73" customFormat="false" ht="12.8" hidden="false" customHeight="false" outlineLevel="0" collapsed="false">
      <c r="A73" s="1" t="s">
        <v>39</v>
      </c>
      <c r="B73" s="1" t="n">
        <v>0</v>
      </c>
      <c r="C73" s="1" t="n">
        <v>1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1</v>
      </c>
      <c r="I73" s="1" t="n">
        <v>0</v>
      </c>
      <c r="J73" s="1" t="n">
        <v>-720.136154394729</v>
      </c>
      <c r="K73" s="1" t="n">
        <v>-720.313046210855</v>
      </c>
      <c r="L73" s="1" t="n">
        <v>-720.456566204446</v>
      </c>
      <c r="M73" s="1" t="n">
        <v>-908.932403385403</v>
      </c>
      <c r="N73" s="1" t="n">
        <v>-720.936039214097</v>
      </c>
      <c r="O73" s="2" t="n">
        <f aca="false">((J73-K73)*27.2116-4.5)</f>
        <v>0.313509343692377</v>
      </c>
      <c r="P73" s="2" t="n">
        <f aca="false">((K73-L73)*27.2116-4.5)</f>
        <v>-0.594591342399553</v>
      </c>
      <c r="Q73" s="4" t="n">
        <f aca="false">(((L73-N73)*627.5095)-265.9)/1.36556</f>
        <v>25.6113744907943</v>
      </c>
      <c r="R73" s="4" t="n">
        <f aca="false">LN(EXP(-((M73-(L73+[1]NEW!$R$2))*627.5095-1.9)/(0.001987*298.15)))</f>
        <v>-0.181006883522474</v>
      </c>
      <c r="S73" s="0" t="n">
        <v>-0.197604</v>
      </c>
      <c r="T73" s="0" t="n">
        <v>-0.132429</v>
      </c>
      <c r="U73" s="0" t="n">
        <v>-0.163299</v>
      </c>
      <c r="V73" s="0" t="n">
        <v>-0.058793</v>
      </c>
      <c r="W73" s="0" t="n">
        <v>-0.18021</v>
      </c>
      <c r="X73" s="0" t="n">
        <v>-0.075815</v>
      </c>
      <c r="Y73" s="1" t="n">
        <v>-0.226072</v>
      </c>
    </row>
    <row r="74" customFormat="false" ht="12.8" hidden="false" customHeight="false" outlineLevel="0" collapsed="false">
      <c r="A74" s="1" t="s">
        <v>40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1</v>
      </c>
      <c r="H74" s="1" t="n">
        <v>0</v>
      </c>
      <c r="I74" s="1" t="n">
        <v>0</v>
      </c>
      <c r="J74" s="1" t="n">
        <v>-838.462377828767</v>
      </c>
      <c r="K74" s="1" t="n">
        <v>-838.617072673366</v>
      </c>
      <c r="L74" s="1" t="n">
        <v>-838.740357227404</v>
      </c>
      <c r="M74" s="1" t="n">
        <v>-1027.2187792269</v>
      </c>
      <c r="N74" s="1" t="n">
        <v>-839.212340217375</v>
      </c>
      <c r="O74" s="2" t="n">
        <f aca="false">((J74-K74)*27.2116-4.5)</f>
        <v>-0.290505766709279</v>
      </c>
      <c r="P74" s="2" t="n">
        <f aca="false">((K74-L74)*27.2116-4.5)</f>
        <v>-1.14523002933856</v>
      </c>
      <c r="Q74" s="4" t="n">
        <f aca="false">(((L74-N74)*627.5095)-265.9)/1.36556</f>
        <v>22.1695202299068</v>
      </c>
      <c r="R74" s="4" t="n">
        <f aca="false">LN(EXP(-((M74-(L74+[1]NEW!$R$2))*627.5095-1.9)/(0.001987*298.15)))</f>
        <v>2.55689376218759</v>
      </c>
      <c r="S74" s="0" t="n">
        <v>-0.173981</v>
      </c>
      <c r="T74" s="0" t="n">
        <v>-0.109842</v>
      </c>
      <c r="U74" s="0" t="n">
        <v>-0.141817</v>
      </c>
      <c r="V74" s="0" t="n">
        <v>-0.033496</v>
      </c>
      <c r="W74" s="0" t="n">
        <v>-0.157838</v>
      </c>
      <c r="X74" s="0" t="n">
        <v>-0.048336</v>
      </c>
      <c r="Y74" s="1" t="n">
        <v>-0.238565</v>
      </c>
    </row>
    <row r="75" customFormat="false" ht="12.8" hidden="false" customHeight="false" outlineLevel="0" collapsed="false">
      <c r="A75" s="1" t="s">
        <v>41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1</v>
      </c>
      <c r="H75" s="1" t="n">
        <v>0</v>
      </c>
      <c r="I75" s="1" t="n">
        <v>0</v>
      </c>
      <c r="J75" s="1" t="n">
        <v>-645.259449480094</v>
      </c>
      <c r="K75" s="1" t="n">
        <v>-645.393488126834</v>
      </c>
      <c r="L75" s="1" t="n">
        <v>-645.498722270071</v>
      </c>
      <c r="M75" s="1" t="n">
        <v>-833.991459313265</v>
      </c>
      <c r="N75" s="1" t="n">
        <v>-645.98545451069</v>
      </c>
      <c r="O75" s="2" t="n">
        <f aca="false">((J75-K75)*27.2116-4.5)</f>
        <v>-0.85259396036956</v>
      </c>
      <c r="P75" s="2" t="n">
        <f aca="false">((K75-L75)*27.2116-4.5)</f>
        <v>-1.63641058789209</v>
      </c>
      <c r="Q75" s="4" t="n">
        <f aca="false">(((L75-N75)*627.5095)-265.9)/1.36556</f>
        <v>28.9471754772749</v>
      </c>
      <c r="R75" s="4" t="n">
        <f aca="false">LN(EXP(-((M75-(L75+[1]NEW!$R$2))*627.5095-1.9)/(0.001987*298.15)))</f>
        <v>17.7197250371311</v>
      </c>
      <c r="S75" s="0" t="n">
        <v>-0.160318</v>
      </c>
      <c r="T75" s="0" t="n">
        <v>-0.089209</v>
      </c>
      <c r="U75" s="0" t="n">
        <v>-0.129534</v>
      </c>
      <c r="V75" s="0" t="n">
        <v>-0.003462</v>
      </c>
      <c r="W75" s="0" t="n">
        <v>-0.155495</v>
      </c>
      <c r="X75" s="0" t="n">
        <v>-0.014276</v>
      </c>
      <c r="Y75" s="1" t="n">
        <v>-0.217792</v>
      </c>
    </row>
    <row r="76" customFormat="false" ht="12.8" hidden="false" customHeight="false" outlineLevel="0" collapsed="false">
      <c r="A76" s="1" t="s">
        <v>42</v>
      </c>
      <c r="B76" s="1" t="n">
        <v>0</v>
      </c>
      <c r="C76" s="1" t="n">
        <v>1</v>
      </c>
      <c r="D76" s="1" t="n">
        <v>0</v>
      </c>
      <c r="E76" s="1" t="n">
        <v>1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-841.578790903262</v>
      </c>
      <c r="K76" s="1" t="n">
        <v>-841.725649660774</v>
      </c>
      <c r="L76" s="1" t="n">
        <v>-841.841699075454</v>
      </c>
      <c r="M76" s="1" t="n">
        <v>-1030.33043055626</v>
      </c>
      <c r="N76" s="1" t="n">
        <v>-842.32400555916</v>
      </c>
      <c r="O76" s="2" t="n">
        <f aca="false">((J76-K76)*27.2116-4.5)</f>
        <v>-0.503738234084728</v>
      </c>
      <c r="P76" s="2" t="n">
        <f aca="false">((K76-L76)*27.2116-4.5)</f>
        <v>-1.34210974749393</v>
      </c>
      <c r="Q76" s="4" t="n">
        <f aca="false">(((L76-N76)*627.5095)-265.9)/1.36556</f>
        <v>26.9134277784269</v>
      </c>
      <c r="R76" s="4" t="n">
        <f aca="false">LN(EXP(-((M76-(L76+[1]NEW!$R$2))*627.5095-1.9)/(0.001987*298.15)))</f>
        <v>13.4769390608081</v>
      </c>
      <c r="S76" s="0" t="n">
        <v>-0.171669</v>
      </c>
      <c r="T76" s="0" t="n">
        <v>-0.102377</v>
      </c>
      <c r="U76" s="0" t="n">
        <v>-0.138405</v>
      </c>
      <c r="V76" s="0" t="n">
        <v>-0.026323</v>
      </c>
      <c r="W76" s="0" t="n">
        <v>-0.168103</v>
      </c>
      <c r="X76" s="0" t="n">
        <v>-0.035621</v>
      </c>
      <c r="Y76" s="1" t="n">
        <v>-0.218694</v>
      </c>
    </row>
    <row r="77" customFormat="false" ht="12.8" hidden="false" customHeight="false" outlineLevel="0" collapsed="false">
      <c r="A77" s="1" t="s">
        <v>43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1</v>
      </c>
      <c r="H77" s="1" t="n">
        <v>0</v>
      </c>
      <c r="I77" s="1" t="n">
        <v>0</v>
      </c>
      <c r="J77" s="1" t="n">
        <v>-916.968448641114</v>
      </c>
      <c r="K77" s="1" t="n">
        <v>-917.127811104461</v>
      </c>
      <c r="L77" s="1" t="n">
        <v>-917.260278569123</v>
      </c>
      <c r="M77" s="1" t="n">
        <v>-1105.7399104854</v>
      </c>
      <c r="N77" s="1" t="n">
        <v>-917.730503997746</v>
      </c>
      <c r="O77" s="2" t="n">
        <f aca="false">((J77-K77)*27.2116-4.5)</f>
        <v>-0.163492392388089</v>
      </c>
      <c r="P77" s="2" t="n">
        <f aca="false">((K77-L77)*27.2116-4.5)</f>
        <v>-0.89534833860353</v>
      </c>
      <c r="Q77" s="4" t="n">
        <f aca="false">(((L77-N77)*627.5095)-265.9)/1.36556</f>
        <v>21.3618761552312</v>
      </c>
      <c r="R77" s="4" t="n">
        <f aca="false">LN(EXP(-((M77-(L77+[1]NEW!$R$2))*627.5095-1.9)/(0.001987*298.15)))</f>
        <v>3.83846609914688</v>
      </c>
      <c r="S77" s="0" t="n">
        <v>-0.182493</v>
      </c>
      <c r="T77" s="0" t="n">
        <v>-0.1184</v>
      </c>
      <c r="U77" s="0" t="n">
        <v>-0.152949</v>
      </c>
      <c r="V77" s="0" t="n">
        <v>-0.022953</v>
      </c>
      <c r="W77" s="0" t="n">
        <v>-0.170313</v>
      </c>
      <c r="X77" s="0" t="n">
        <v>-0.04092</v>
      </c>
      <c r="Y77" s="1" t="n">
        <v>-0.243273</v>
      </c>
    </row>
    <row r="78" customFormat="false" ht="12.8" hidden="false" customHeight="false" outlineLevel="0" collapsed="false">
      <c r="A78" s="1" t="s">
        <v>44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1</v>
      </c>
      <c r="H78" s="1" t="n">
        <v>0</v>
      </c>
      <c r="I78" s="1" t="n">
        <v>0</v>
      </c>
      <c r="J78" s="1" t="n">
        <v>-838.464525136744</v>
      </c>
      <c r="K78" s="1" t="n">
        <v>-838.615762829874</v>
      </c>
      <c r="L78" s="1" t="n">
        <v>-838.736292418653</v>
      </c>
      <c r="M78" s="1" t="n">
        <v>-1027.21830803907</v>
      </c>
      <c r="N78" s="1" t="n">
        <v>-839.211044715831</v>
      </c>
      <c r="O78" s="2" t="n">
        <f aca="false">((J78-K78)*27.2116-4.5)</f>
        <v>-0.38458038962254</v>
      </c>
      <c r="P78" s="2" t="n">
        <f aca="false">((K78-L78)*27.2116-4.5)</f>
        <v>-1.2201970419831</v>
      </c>
      <c r="Q78" s="4" t="n">
        <f aca="false">(((L78-N78)*627.5095)-265.9)/1.36556</f>
        <v>23.4420872213927</v>
      </c>
      <c r="R78" s="4" t="n">
        <f aca="false">LN(EXP(-((M78-(L78+[1]NEW!$R$2))*627.5095-1.9)/(0.001987*298.15)))</f>
        <v>6.36334163909245</v>
      </c>
      <c r="S78" s="0" t="n">
        <v>-0.172063</v>
      </c>
      <c r="T78" s="0" t="n">
        <v>-0.107562</v>
      </c>
      <c r="U78" s="0" t="n">
        <v>-0.140031</v>
      </c>
      <c r="V78" s="0" t="n">
        <v>-0.039353</v>
      </c>
      <c r="W78" s="0" t="n">
        <v>-0.160284</v>
      </c>
      <c r="X78" s="0" t="n">
        <v>-0.049134</v>
      </c>
      <c r="Y78" s="1" t="n">
        <v>-0.238427</v>
      </c>
    </row>
    <row r="79" customFormat="false" ht="12.8" hidden="false" customHeight="false" outlineLevel="0" collapsed="false">
      <c r="A79" s="1" t="s">
        <v>45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1</v>
      </c>
      <c r="H79" s="1" t="n">
        <v>1</v>
      </c>
      <c r="I79" s="1" t="n">
        <v>0</v>
      </c>
      <c r="J79" s="1" t="n">
        <v>-870.534442549337</v>
      </c>
      <c r="K79" s="1" t="n">
        <v>-870.711750728078</v>
      </c>
      <c r="L79" s="1" t="n">
        <v>-870.859106546239</v>
      </c>
      <c r="M79" s="1" t="n">
        <v>-1059.3296053928</v>
      </c>
      <c r="N79" s="1" t="n">
        <v>-871.323358562631</v>
      </c>
      <c r="O79" s="2" t="n">
        <f aca="false">((J79-K79)*27.2116-4.5)</f>
        <v>0.324839236628228</v>
      </c>
      <c r="P79" s="2" t="n">
        <f aca="false">((K79-L79)*27.2116-4.5)</f>
        <v>-0.490212418529275</v>
      </c>
      <c r="Q79" s="4" t="n">
        <f aca="false">(((L79-N79)*627.5095)-265.9)/1.36556</f>
        <v>18.6169415332608</v>
      </c>
      <c r="R79" s="4" t="n">
        <f aca="false">LN(EXP(-((M79-(L79+[1]NEW!$R$2))*627.5095-1.9)/(0.001987*298.15)))</f>
        <v>-5.83549634538031</v>
      </c>
      <c r="S79" s="0" t="n">
        <v>-0.200791</v>
      </c>
      <c r="T79" s="0" t="n">
        <v>-0.134318</v>
      </c>
      <c r="U79" s="0" t="n">
        <v>-0.169438</v>
      </c>
      <c r="V79" s="0" t="n">
        <v>-0.049687</v>
      </c>
      <c r="W79" s="0" t="n">
        <v>-0.192669</v>
      </c>
      <c r="X79" s="0" t="n">
        <v>-0.065363</v>
      </c>
      <c r="Y79" s="1" t="n">
        <v>-0.253643</v>
      </c>
    </row>
    <row r="80" customFormat="false" ht="12.8" hidden="false" customHeight="false" outlineLevel="0" collapsed="false">
      <c r="A80" s="1" t="s">
        <v>46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1</v>
      </c>
      <c r="G80" s="1" t="n">
        <v>1</v>
      </c>
      <c r="H80" s="1" t="n">
        <v>0</v>
      </c>
      <c r="I80" s="1" t="n">
        <v>0</v>
      </c>
      <c r="J80" s="1" t="n">
        <v>-950.280396563526</v>
      </c>
      <c r="K80" s="1" t="n">
        <v>-950.434323941705</v>
      </c>
      <c r="L80" s="1" t="n">
        <v>-950.561175756575</v>
      </c>
      <c r="M80" s="1" t="n">
        <v>-1139.03941404887</v>
      </c>
      <c r="N80" s="1" t="n">
        <v>-951.036838668458</v>
      </c>
      <c r="O80" s="2" t="n">
        <f aca="false">((J80-K80)*27.2116-4.5)</f>
        <v>-0.311389755944552</v>
      </c>
      <c r="P80" s="2" t="n">
        <f aca="false">((K80-L80)*27.2116-4.5)</f>
        <v>-1.04815915448174</v>
      </c>
      <c r="Q80" s="4" t="n">
        <f aca="false">(((L80-N80)*627.5095)-265.9)/1.36556</f>
        <v>23.8605378044403</v>
      </c>
      <c r="R80" s="4" t="n">
        <f aca="false">LN(EXP(-((M80-(L80+[1]NEW!$R$2))*627.5095-1.9)/(0.001987*298.15)))</f>
        <v>2.36230677010265</v>
      </c>
      <c r="S80" s="0" t="n">
        <v>-0.176738</v>
      </c>
      <c r="T80" s="0" t="n">
        <v>-0.113391</v>
      </c>
      <c r="U80" s="0" t="n">
        <v>-0.148634</v>
      </c>
      <c r="V80" s="0" t="n">
        <v>-0.006915</v>
      </c>
      <c r="W80" s="0" t="n">
        <v>-0.176325</v>
      </c>
      <c r="X80" s="0" t="n">
        <v>-0.027849</v>
      </c>
      <c r="Y80" s="1" t="n">
        <v>-0.22521</v>
      </c>
    </row>
    <row r="81" customFormat="false" ht="12.8" hidden="false" customHeight="false" outlineLevel="0" collapsed="false">
      <c r="A81" s="1" t="s">
        <v>47</v>
      </c>
      <c r="B81" s="1" t="n">
        <v>0</v>
      </c>
      <c r="C81" s="1" t="n">
        <v>0</v>
      </c>
      <c r="D81" s="1" t="n">
        <v>1</v>
      </c>
      <c r="E81" s="1" t="n">
        <v>0</v>
      </c>
      <c r="F81" s="1" t="n">
        <v>1</v>
      </c>
      <c r="G81" s="1" t="n">
        <v>1</v>
      </c>
      <c r="H81" s="1" t="n">
        <v>0</v>
      </c>
      <c r="I81" s="1" t="n">
        <v>0</v>
      </c>
      <c r="J81" s="1" t="n">
        <v>-1183.2344891621</v>
      </c>
      <c r="K81" s="1" t="n">
        <v>-1183.36475507477</v>
      </c>
      <c r="L81" s="1" t="n">
        <v>-1183.46562245743</v>
      </c>
      <c r="M81" s="1" t="n">
        <v>-1371.95397276311</v>
      </c>
      <c r="N81" s="1" t="n">
        <v>-1183.94890097477</v>
      </c>
      <c r="O81" s="2" t="n">
        <f aca="false">((J81-K81)*27.2116-4.5)</f>
        <v>-0.955256090789472</v>
      </c>
      <c r="P81" s="2" t="n">
        <f aca="false">((K81-L81)*27.2116-4.5)</f>
        <v>-1.75523713000918</v>
      </c>
      <c r="Q81" s="4" t="n">
        <f aca="false">(((L81-N81)*627.5095)-265.9)/1.36556</f>
        <v>27.3601019191136</v>
      </c>
      <c r="R81" s="4" t="n">
        <f aca="false">LN(EXP(-((M81-(L81+[1]NEW!$R$2))*627.5095-1.9)/(0.001987*298.15)))</f>
        <v>13.0731893941204</v>
      </c>
      <c r="S81" s="0" t="n">
        <v>-0.150454</v>
      </c>
      <c r="T81" s="0" t="n">
        <v>-0.086622</v>
      </c>
      <c r="U81" s="0" t="n">
        <v>-0.127875</v>
      </c>
      <c r="V81" s="0" t="n">
        <v>0.00832</v>
      </c>
      <c r="W81" s="0" t="n">
        <v>-0.147959</v>
      </c>
      <c r="X81" s="0" t="n">
        <v>-0.003119</v>
      </c>
      <c r="Y81" s="1" t="n">
        <v>-0.212542</v>
      </c>
    </row>
    <row r="82" customFormat="false" ht="12.8" hidden="false" customHeight="false" outlineLevel="0" collapsed="false">
      <c r="A82" s="1" t="s">
        <v>48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1</v>
      </c>
      <c r="G82" s="1" t="n">
        <v>1</v>
      </c>
      <c r="H82" s="1" t="n">
        <v>0</v>
      </c>
      <c r="I82" s="1" t="n">
        <v>0</v>
      </c>
      <c r="J82" s="1" t="n">
        <v>-1106.83401891329</v>
      </c>
      <c r="K82" s="1" t="n">
        <v>-1106.96711162689</v>
      </c>
      <c r="L82" s="1" t="n">
        <v>-1107.07864405551</v>
      </c>
      <c r="M82" s="1" t="n">
        <v>-1295.5607260413</v>
      </c>
      <c r="N82" s="1" t="n">
        <v>-1107.55891673434</v>
      </c>
      <c r="O82" s="2" t="n">
        <f aca="false">((J82-K82)*27.2116-4.5)</f>
        <v>-0.878334314601274</v>
      </c>
      <c r="P82" s="2" t="n">
        <f aca="false">((K82-L82)*27.2116-4.5)</f>
        <v>-1.46502416536492</v>
      </c>
      <c r="Q82" s="4" t="n">
        <f aca="false">(((L82-N82)*627.5095)-265.9)/1.36556</f>
        <v>25.9788427870579</v>
      </c>
      <c r="R82" s="4" t="n">
        <f aca="false">LN(EXP(-((M82-(L82+[1]NEW!$R$2))*627.5095-1.9)/(0.001987*298.15)))</f>
        <v>6.43363740443613</v>
      </c>
      <c r="S82" s="0" t="n">
        <v>-0.156701</v>
      </c>
      <c r="T82" s="0" t="n">
        <v>-0.097074</v>
      </c>
      <c r="U82" s="0" t="n">
        <v>-0.135432</v>
      </c>
      <c r="V82" s="0" t="n">
        <v>-0.002969</v>
      </c>
      <c r="W82" s="0" t="n">
        <v>-0.157493</v>
      </c>
      <c r="X82" s="0" t="n">
        <v>-0.020737</v>
      </c>
      <c r="Y82" s="1" t="n">
        <v>-0.208001</v>
      </c>
    </row>
    <row r="83" customFormat="false" ht="12.8" hidden="false" customHeight="false" outlineLevel="0" collapsed="false">
      <c r="A83" s="1" t="s">
        <v>49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0</v>
      </c>
      <c r="I83" s="1" t="n">
        <v>0</v>
      </c>
      <c r="J83" s="1" t="n">
        <v>-589.924580442463</v>
      </c>
      <c r="K83" s="1" t="n">
        <v>-590.076023150865</v>
      </c>
      <c r="L83" s="1" t="n">
        <v>-590.192693878029</v>
      </c>
      <c r="M83" s="1" t="n">
        <v>-778.685445266978</v>
      </c>
      <c r="N83" s="1" t="n">
        <v>-590.681008305973</v>
      </c>
      <c r="O83" s="2" t="n">
        <f aca="false">((J83-K83)*27.2116-4.5)</f>
        <v>-0.379001596048487</v>
      </c>
      <c r="P83" s="2" t="n">
        <f aca="false">((K83-L83)*27.2116-4.5)</f>
        <v>-1.3252028407047</v>
      </c>
      <c r="Q83" s="4" t="n">
        <f aca="false">(((L83-N83)*627.5095)-265.9)/1.36556</f>
        <v>29.6742307346043</v>
      </c>
      <c r="R83" s="4" t="n">
        <f aca="false">LN(EXP(-((M83-(L83+[1]NEW!$R$2))*627.5095-1.9)/(0.001987*298.15)))</f>
        <v>17.734920398606</v>
      </c>
      <c r="S83" s="0" t="n">
        <v>-0.177062</v>
      </c>
      <c r="T83" s="0" t="n">
        <v>-0.102765</v>
      </c>
      <c r="U83" s="0" t="n">
        <v>-0.140159</v>
      </c>
      <c r="V83" s="0" t="n">
        <v>0.002133</v>
      </c>
      <c r="W83" s="0" t="n">
        <v>-0.16955</v>
      </c>
      <c r="X83" s="0" t="n">
        <v>-0.010875</v>
      </c>
      <c r="Y83" s="1" t="n">
        <v>-0.212632</v>
      </c>
    </row>
    <row r="84" customFormat="false" ht="12.8" hidden="false" customHeight="false" outlineLevel="0" collapsed="false">
      <c r="A84" s="1" t="s">
        <v>50</v>
      </c>
      <c r="B84" s="1" t="n">
        <v>0</v>
      </c>
      <c r="C84" s="1" t="n">
        <v>0</v>
      </c>
      <c r="D84" s="1" t="n">
        <v>0</v>
      </c>
      <c r="E84" s="1" t="n">
        <v>1</v>
      </c>
      <c r="F84" s="1" t="n">
        <v>0</v>
      </c>
      <c r="G84" s="1" t="n">
        <v>1</v>
      </c>
      <c r="H84" s="1" t="n">
        <v>0</v>
      </c>
      <c r="I84" s="1" t="n">
        <v>0</v>
      </c>
      <c r="J84" s="1" t="n">
        <v>-819.544080860455</v>
      </c>
      <c r="K84" s="1" t="n">
        <v>-819.698678925076</v>
      </c>
      <c r="L84" s="1" t="n">
        <v>-819.823705033577</v>
      </c>
      <c r="M84" s="1" t="n">
        <v>-1008.30861735169</v>
      </c>
      <c r="N84" s="1" t="n">
        <v>-820.305298743335</v>
      </c>
      <c r="O84" s="2" t="n">
        <f aca="false">((J84-K84)*27.2116-4.5)</f>
        <v>-0.293139304758081</v>
      </c>
      <c r="P84" s="2" t="n">
        <f aca="false">((K84-L84)*27.2116-4.5)</f>
        <v>-1.09783954591563</v>
      </c>
      <c r="Q84" s="4" t="n">
        <f aca="false">(((L84-N84)*627.5095)-265.9)/1.36556</f>
        <v>26.585890047611</v>
      </c>
      <c r="R84" s="4" t="n">
        <f aca="false">LN(EXP(-((M84-(L84+[1]NEW!$R$2))*627.5095-1.9)/(0.001987*298.15)))</f>
        <v>9.43159202975702</v>
      </c>
      <c r="S84" s="0" t="n">
        <v>-0.176551</v>
      </c>
      <c r="T84" s="0" t="n">
        <v>-0.112092</v>
      </c>
      <c r="U84" s="1" t="n">
        <v>-1</v>
      </c>
      <c r="V84" s="0" t="n">
        <v>-0.006544</v>
      </c>
      <c r="W84" s="0" t="n">
        <v>-0.165512</v>
      </c>
      <c r="X84" s="0" t="n">
        <v>-0.03968</v>
      </c>
      <c r="Y84" s="5" t="n">
        <v>-1</v>
      </c>
    </row>
    <row r="85" customFormat="false" ht="12.8" hidden="false" customHeight="false" outlineLevel="0" collapsed="false">
      <c r="A85" s="1" t="s">
        <v>51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1</v>
      </c>
      <c r="G85" s="1" t="n">
        <v>0</v>
      </c>
      <c r="H85" s="1" t="n">
        <v>0</v>
      </c>
      <c r="I85" s="1" t="n">
        <v>1</v>
      </c>
      <c r="J85" s="1" t="n">
        <v>-896.048181853443</v>
      </c>
      <c r="K85" s="1" t="n">
        <v>-896.202409483542</v>
      </c>
      <c r="L85" s="1" t="n">
        <v>-896.309526757289</v>
      </c>
      <c r="M85" s="1" t="n">
        <v>-1084.80998057433</v>
      </c>
      <c r="N85" s="1" t="n">
        <v>-896.799096880367</v>
      </c>
      <c r="O85" s="2" t="n">
        <f aca="false">((J85-K85)*27.2116-4.5)</f>
        <v>-0.303219420796475</v>
      </c>
      <c r="P85" s="2" t="n">
        <f aca="false">((K85-L85)*27.2116-4.5)</f>
        <v>-1.58516759370901</v>
      </c>
      <c r="Q85" s="4" t="n">
        <f aca="false">(((L85-N85)*627.5095)-265.9)/1.36556</f>
        <v>30.2512545385196</v>
      </c>
      <c r="R85" s="4" t="n">
        <f aca="false">LN(EXP(-((M85-(L85+[1]NEW!$R$2))*627.5095-1.9)/(0.001987*298.15)))</f>
        <v>25.8935135563107</v>
      </c>
      <c r="S85" s="1" t="n">
        <v>-0.180276</v>
      </c>
      <c r="T85" s="1" t="n">
        <v>-0.091206</v>
      </c>
      <c r="U85" s="0" t="n">
        <v>-0.134846</v>
      </c>
      <c r="V85" s="0" t="n">
        <v>0.009531</v>
      </c>
      <c r="W85" s="0" t="n">
        <v>-0.178783</v>
      </c>
      <c r="X85" s="0" t="n">
        <v>-0.003099</v>
      </c>
      <c r="Y85" s="1" t="n">
        <v>-0.207901</v>
      </c>
    </row>
    <row r="86" customFormat="false" ht="12.8" hidden="false" customHeight="false" outlineLevel="0" collapsed="false">
      <c r="A86" s="1" t="s">
        <v>52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1</v>
      </c>
      <c r="G86" s="1" t="n">
        <v>0</v>
      </c>
      <c r="H86" s="1" t="n">
        <v>0</v>
      </c>
      <c r="I86" s="1" t="n">
        <v>1</v>
      </c>
      <c r="J86" s="1" t="n">
        <v>-1410.96297604289</v>
      </c>
      <c r="K86" s="1" t="n">
        <v>-1411.12207550388</v>
      </c>
      <c r="L86" s="1" t="n">
        <v>-1411.23570983578</v>
      </c>
      <c r="M86" s="1" t="n">
        <v>-1599.73128553844</v>
      </c>
      <c r="N86" s="1" t="n">
        <v>-1411.71794928427</v>
      </c>
      <c r="O86" s="2" t="n">
        <f aca="false">((J86-K86)*27.2116-4.5)</f>
        <v>-0.170649107322019</v>
      </c>
      <c r="P86" s="2" t="n">
        <f aca="false">((K86-L86)*27.2116-4.5)</f>
        <v>-1.40782801407261</v>
      </c>
      <c r="Q86" s="4" t="n">
        <f aca="false">(((L86-N86)*627.5095)-265.9)/1.36556</f>
        <v>26.8826233942211</v>
      </c>
      <c r="R86" s="4" t="n">
        <f aca="false">LN(EXP(-((M86-(L86+[1]NEW!$R$2))*627.5095-1.9)/(0.001987*298.15)))</f>
        <v>20.7264999684145</v>
      </c>
      <c r="S86" s="1" t="n">
        <v>-0.183698</v>
      </c>
      <c r="T86" s="1" t="n">
        <v>-0.096199</v>
      </c>
      <c r="U86" s="0" t="n">
        <v>-0.139119</v>
      </c>
      <c r="V86" s="0" t="n">
        <v>-0.002521</v>
      </c>
      <c r="W86" s="0" t="n">
        <v>-0.18269</v>
      </c>
      <c r="X86" s="0" t="n">
        <v>-0.015146</v>
      </c>
      <c r="Y86" s="1" t="n">
        <v>-0.210183</v>
      </c>
    </row>
    <row r="87" customFormat="false" ht="12.8" hidden="false" customHeight="false" outlineLevel="0" collapsed="false">
      <c r="A87" s="1" t="s">
        <v>53</v>
      </c>
      <c r="B87" s="1" t="n">
        <v>0</v>
      </c>
      <c r="C87" s="1" t="n">
        <v>0</v>
      </c>
      <c r="D87" s="1" t="n">
        <v>1</v>
      </c>
      <c r="E87" s="1" t="n">
        <v>0</v>
      </c>
      <c r="F87" s="1" t="n">
        <v>1</v>
      </c>
      <c r="G87" s="1" t="n">
        <v>0</v>
      </c>
      <c r="H87" s="1" t="n">
        <v>0</v>
      </c>
      <c r="I87" s="1" t="n">
        <v>1</v>
      </c>
      <c r="J87" s="1" t="n">
        <v>-1</v>
      </c>
      <c r="K87" s="1" t="n">
        <v>-1907.77990428015</v>
      </c>
      <c r="L87" s="1" t="n">
        <v>-1907.91776687213</v>
      </c>
      <c r="M87" s="1" t="n">
        <v>-2096.40094867239</v>
      </c>
      <c r="N87" s="1" t="n">
        <v>-1908.38830689727</v>
      </c>
      <c r="O87" s="1" t="n">
        <v>-1</v>
      </c>
      <c r="P87" s="2" t="n">
        <f aca="false">((K87-L87)*27.2116-4.5)</f>
        <v>-0.748538292079465</v>
      </c>
      <c r="Q87" s="4" t="n">
        <f aca="false">(((L87-N87)*627.5095)-265.9)/1.36556</f>
        <v>21.506441244341</v>
      </c>
      <c r="R87" s="4" t="n">
        <f aca="false">LN(EXP(-((M87-(L87+[1]NEW!$R$2))*627.5095-1.9)/(0.001987*298.15)))</f>
        <v>7.5985867813693</v>
      </c>
      <c r="S87" s="0" t="n">
        <v>-0.20191</v>
      </c>
      <c r="T87" s="0" t="n">
        <v>-0.115445</v>
      </c>
      <c r="U87" s="0" t="n">
        <v>-0.156748</v>
      </c>
      <c r="V87" s="0" t="n">
        <v>-0.021755</v>
      </c>
      <c r="W87" s="0" t="n">
        <v>-0.198471</v>
      </c>
      <c r="X87" s="0" t="n">
        <v>-0.032346</v>
      </c>
      <c r="Y87" s="1" t="n">
        <v>-0.233303</v>
      </c>
    </row>
    <row r="88" customFormat="false" ht="12.8" hidden="false" customHeight="false" outlineLevel="0" collapsed="false">
      <c r="A88" s="1" t="s">
        <v>54</v>
      </c>
      <c r="B88" s="1" t="n">
        <v>0</v>
      </c>
      <c r="C88" s="1" t="n">
        <v>0</v>
      </c>
      <c r="D88" s="1" t="n">
        <v>0</v>
      </c>
      <c r="E88" s="1" t="n">
        <v>1</v>
      </c>
      <c r="F88" s="1" t="n">
        <v>1</v>
      </c>
      <c r="G88" s="1" t="n">
        <v>0</v>
      </c>
      <c r="H88" s="1" t="n">
        <v>0</v>
      </c>
      <c r="I88" s="1" t="n">
        <v>1</v>
      </c>
      <c r="J88" s="1" t="n">
        <v>-1</v>
      </c>
      <c r="K88" s="1" t="n">
        <v>-1173.18543074581</v>
      </c>
      <c r="L88" s="1" t="n">
        <v>-1173.33904256009</v>
      </c>
      <c r="M88" s="1" t="n">
        <v>-1361.8112612587</v>
      </c>
      <c r="N88" s="1" t="n">
        <v>-1173.79779269425</v>
      </c>
      <c r="O88" s="1" t="n">
        <v>-1</v>
      </c>
      <c r="P88" s="2" t="n">
        <f aca="false">((K88-L88)*27.2116-4.5)</f>
        <v>-0.319976754535317</v>
      </c>
      <c r="Q88" s="4" t="n">
        <f aca="false">(((L88-N88)*627.5095)-265.9)/1.36556</f>
        <v>16.0886869207863</v>
      </c>
      <c r="R88" s="4" t="n">
        <f aca="false">LN(EXP(-((M88-(L88+[1]NEW!$R$2))*627.5095-1.9)/(0.001987*298.15)))</f>
        <v>-4.01378856825798</v>
      </c>
      <c r="S88" s="0" t="n">
        <v>-0.219972</v>
      </c>
      <c r="T88" s="0" t="n">
        <v>-0.13565</v>
      </c>
      <c r="U88" s="0" t="n">
        <v>-0.171843</v>
      </c>
      <c r="V88" s="0" t="n">
        <v>-0.065764</v>
      </c>
      <c r="W88" s="0" t="n">
        <v>-0.213912</v>
      </c>
      <c r="X88" s="0" t="n">
        <v>-0.079176</v>
      </c>
      <c r="Y88" s="1" t="n">
        <v>-0.24442</v>
      </c>
    </row>
    <row r="89" customFormat="false" ht="12.8" hidden="false" customHeight="false" outlineLevel="0" collapsed="false">
      <c r="A89" s="1" t="s">
        <v>55</v>
      </c>
      <c r="B89" s="1" t="n">
        <v>0</v>
      </c>
      <c r="C89" s="1" t="n">
        <v>0</v>
      </c>
      <c r="D89" s="1" t="n">
        <v>0</v>
      </c>
      <c r="E89" s="1" t="n">
        <v>1</v>
      </c>
      <c r="F89" s="1" t="n">
        <v>1</v>
      </c>
      <c r="G89" s="1" t="n">
        <v>0</v>
      </c>
      <c r="H89" s="1" t="n">
        <v>0</v>
      </c>
      <c r="I89" s="1" t="n">
        <v>1</v>
      </c>
      <c r="J89" s="1" t="n">
        <v>-1</v>
      </c>
      <c r="K89" s="1" t="n">
        <v>-1173.17801176815</v>
      </c>
      <c r="L89" s="1" t="n">
        <v>-1173.33611894534</v>
      </c>
      <c r="M89" s="1" t="n">
        <v>-1361.80835427615</v>
      </c>
      <c r="N89" s="1" t="n">
        <v>-1173.79059604035</v>
      </c>
      <c r="O89" s="1" t="n">
        <v>-1</v>
      </c>
      <c r="P89" s="2" t="n">
        <f aca="false">((K89-L89)*27.2116-4.5)</f>
        <v>-0.197650737176481</v>
      </c>
      <c r="Q89" s="4" t="n">
        <f aca="false">(((L89-N89)*627.5095)-265.9)/1.36556</f>
        <v>14.1251169125625</v>
      </c>
      <c r="R89" s="4" t="n">
        <f aca="false">LN(EXP(-((M89-(L89+[1]NEW!$R$2))*627.5095-1.9)/(0.001987*298.15)))</f>
        <v>-3.99617135028276</v>
      </c>
      <c r="S89" s="0" t="n">
        <v>-0.220784</v>
      </c>
      <c r="T89" s="0" t="n">
        <v>-0.138441</v>
      </c>
      <c r="U89" s="0" t="n">
        <v>-0.176936</v>
      </c>
      <c r="V89" s="0" t="n">
        <v>-0.061841</v>
      </c>
      <c r="W89" s="0" t="n">
        <v>-0.215641</v>
      </c>
      <c r="X89" s="0" t="n">
        <v>-0.076843</v>
      </c>
      <c r="Y89" s="1" t="n">
        <v>-0.249262</v>
      </c>
    </row>
    <row r="90" customFormat="false" ht="12.8" hidden="false" customHeight="false" outlineLevel="0" collapsed="false">
      <c r="A90" s="1" t="s">
        <v>56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1</v>
      </c>
      <c r="G90" s="1" t="n">
        <v>1</v>
      </c>
      <c r="H90" s="1" t="n">
        <v>0</v>
      </c>
      <c r="I90" s="1" t="n">
        <v>1</v>
      </c>
      <c r="J90" s="1" t="n">
        <v>-1</v>
      </c>
      <c r="K90" s="1" t="n">
        <v>-1217.68542601489</v>
      </c>
      <c r="L90" s="1" t="n">
        <v>-1217.81108316338</v>
      </c>
      <c r="M90" s="1" t="n">
        <v>-1406.30235624666</v>
      </c>
      <c r="N90" s="1" t="n">
        <v>-1218.29058112707</v>
      </c>
      <c r="O90" s="1" t="n">
        <v>-1</v>
      </c>
      <c r="P90" s="2" t="n">
        <f aca="false">((K90-L90)*27.2116-4.5)</f>
        <v>-1.08066793814779</v>
      </c>
      <c r="Q90" s="4" t="n">
        <f aca="false">(((L90-N90)*627.5095)-265.9)/1.36556</f>
        <v>25.6228415053828</v>
      </c>
      <c r="R90" s="4" t="n">
        <f aca="false">LN(EXP(-((M90-(L90+[1]NEW!$R$2))*627.5095-1.9)/(0.001987*298.15)))</f>
        <v>16.1690642332174</v>
      </c>
      <c r="S90" s="0" t="n">
        <v>-0.19017</v>
      </c>
      <c r="T90" s="0" t="n">
        <v>-0.103395</v>
      </c>
      <c r="U90" s="0" t="n">
        <v>-0.148227</v>
      </c>
      <c r="V90" s="0" t="n">
        <v>-0.014808</v>
      </c>
      <c r="W90" s="0" t="n">
        <v>-0.189626</v>
      </c>
      <c r="X90" s="0" t="n">
        <v>-0.026027</v>
      </c>
      <c r="Y90" s="1" t="n">
        <v>-0.218546</v>
      </c>
    </row>
    <row r="91" customFormat="false" ht="12.8" hidden="false" customHeight="false" outlineLevel="0" collapsed="false">
      <c r="A91" s="1" t="s">
        <v>57</v>
      </c>
      <c r="B91" s="1" t="n">
        <v>0</v>
      </c>
      <c r="C91" s="1" t="n">
        <v>0</v>
      </c>
      <c r="D91" s="1" t="n">
        <v>0</v>
      </c>
      <c r="E91" s="1" t="n">
        <v>1</v>
      </c>
      <c r="F91" s="1" t="n">
        <v>1</v>
      </c>
      <c r="G91" s="1" t="n">
        <v>0</v>
      </c>
      <c r="H91" s="1" t="n">
        <v>0</v>
      </c>
      <c r="I91" s="1" t="n">
        <v>1</v>
      </c>
      <c r="J91" s="1" t="n">
        <v>-1</v>
      </c>
      <c r="K91" s="1" t="n">
        <v>-1397.58867185817</v>
      </c>
      <c r="L91" s="1" t="n">
        <v>-1397.74108819616</v>
      </c>
      <c r="M91" s="1" t="n">
        <v>-1586.21362265099</v>
      </c>
      <c r="N91" s="1" t="n">
        <v>-1398.20180334753</v>
      </c>
      <c r="O91" s="1" t="n">
        <v>-1</v>
      </c>
      <c r="P91" s="2" t="n">
        <f aca="false">((K91-L91)*27.2116-4.5)</f>
        <v>-0.352507577152353</v>
      </c>
      <c r="Q91" s="4" t="n">
        <f aca="false">(((L91-N91)*627.5095)-265.9)/1.36556</f>
        <v>16.9916622327326</v>
      </c>
      <c r="R91" s="4" t="n">
        <f aca="false">LN(EXP(-((M91-(L91+[1]NEW!$R$2))*627.5095-1.9)/(0.001987*298.15)))</f>
        <v>-3.67933214675964</v>
      </c>
      <c r="S91" s="0" t="n">
        <v>-0.21906</v>
      </c>
      <c r="T91" s="0" t="n">
        <v>-0.134577</v>
      </c>
      <c r="U91" s="0" t="n">
        <v>-0.176126</v>
      </c>
      <c r="V91" s="0" t="n">
        <v>-0.100216</v>
      </c>
      <c r="W91" s="0" t="n">
        <v>-0.216956</v>
      </c>
      <c r="X91" s="0" t="n">
        <v>-0.105086</v>
      </c>
      <c r="Y91" s="1" t="n">
        <v>-0.244777</v>
      </c>
    </row>
    <row r="92" customFormat="false" ht="12.8" hidden="false" customHeight="false" outlineLevel="0" collapsed="false">
      <c r="A92" s="1" t="s">
        <v>58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1</v>
      </c>
      <c r="G92" s="1" t="n">
        <v>1</v>
      </c>
      <c r="H92" s="1" t="n">
        <v>0</v>
      </c>
      <c r="I92" s="1" t="n">
        <v>1</v>
      </c>
      <c r="J92" s="1" t="n">
        <v>-1</v>
      </c>
      <c r="K92" s="1" t="n">
        <v>-1404.49263769569</v>
      </c>
      <c r="L92" s="1" t="n">
        <v>-1404.63245940184</v>
      </c>
      <c r="M92" s="1" t="n">
        <v>-1593.11591993537</v>
      </c>
      <c r="N92" s="1" t="n">
        <v>-1405.10217904221</v>
      </c>
      <c r="O92" s="1" t="n">
        <v>-1</v>
      </c>
      <c r="P92" s="2" t="n">
        <f aca="false">((K92-L92)*27.2116-4.5)</f>
        <v>-0.695227660932472</v>
      </c>
      <c r="Q92" s="4" t="n">
        <f aca="false">(((L92-N92)*627.5095)-265.9)/1.36556</f>
        <v>21.1294536079395</v>
      </c>
      <c r="R92" s="4" t="n">
        <f aca="false">LN(EXP(-((M92-(L92+[1]NEW!$R$2))*627.5095-1.9)/(0.001987*298.15)))</f>
        <v>7.89382762293099</v>
      </c>
      <c r="S92" s="0" t="n">
        <v>-0.193555</v>
      </c>
      <c r="T92" s="0" t="n">
        <v>-0.109104</v>
      </c>
      <c r="U92" s="0" t="n">
        <v>-0.156709</v>
      </c>
      <c r="V92" s="0" t="n">
        <v>-0.020165</v>
      </c>
      <c r="W92" s="0" t="n">
        <v>-0.195562</v>
      </c>
      <c r="X92" s="0" t="n">
        <v>-0.032281</v>
      </c>
      <c r="Y92" s="1" t="n">
        <v>-0.231432</v>
      </c>
    </row>
    <row r="93" customFormat="false" ht="12.8" hidden="false" customHeight="false" outlineLevel="0" collapsed="false">
      <c r="A93" s="1" t="s">
        <v>59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1</v>
      </c>
      <c r="G93" s="1" t="n">
        <v>1</v>
      </c>
      <c r="H93" s="1" t="n">
        <v>0</v>
      </c>
      <c r="I93" s="1" t="n">
        <v>1</v>
      </c>
      <c r="J93" s="1" t="n">
        <v>-1</v>
      </c>
      <c r="K93" s="1" t="n">
        <v>-1177.94003372213</v>
      </c>
      <c r="L93" s="1" t="n">
        <v>-1178.05040367871</v>
      </c>
      <c r="M93" s="1" t="n">
        <v>-1366.54138604033</v>
      </c>
      <c r="N93" s="1" t="n">
        <v>-1178.5257307817</v>
      </c>
      <c r="O93" s="1" t="n">
        <v>-1</v>
      </c>
      <c r="P93" s="2" t="n">
        <f aca="false">((K93-L93)*27.2116-4.5)</f>
        <v>-1.49665688952995</v>
      </c>
      <c r="Q93" s="4" t="n">
        <f aca="false">(((L93-N93)*627.5095)-265.9)/1.36556</f>
        <v>23.7062250899246</v>
      </c>
      <c r="R93" s="4" t="n">
        <f aca="false">LN(EXP(-((M93-(L93+[1]NEW!$R$2))*627.5095-1.9)/(0.001987*298.15)))</f>
        <v>15.8611250071861</v>
      </c>
      <c r="S93" s="0" t="n">
        <v>-0.162862</v>
      </c>
      <c r="T93" s="0" t="n">
        <v>-0.08087</v>
      </c>
      <c r="U93" s="0" t="n">
        <v>-0.14199</v>
      </c>
      <c r="V93" s="0" t="n">
        <v>-0.016431</v>
      </c>
      <c r="W93" s="0" t="n">
        <v>-0.178175</v>
      </c>
      <c r="X93" s="0" t="n">
        <v>-0.023305</v>
      </c>
      <c r="Y93" s="1" t="n">
        <v>-0.225309</v>
      </c>
    </row>
    <row r="94" customFormat="false" ht="12.8" hidden="false" customHeight="false" outlineLevel="0" collapsed="false">
      <c r="A94" s="1" t="s">
        <v>60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1</v>
      </c>
      <c r="G94" s="1" t="n">
        <v>0</v>
      </c>
      <c r="H94" s="1" t="n">
        <v>0</v>
      </c>
      <c r="I94" s="1" t="n">
        <v>1</v>
      </c>
      <c r="J94" s="1" t="n">
        <v>-1</v>
      </c>
      <c r="K94" s="1" t="n">
        <v>-1142.30045816044</v>
      </c>
      <c r="L94" s="1" t="n">
        <v>-1142.44920269249</v>
      </c>
      <c r="M94" s="1" t="n">
        <v>-1330.92613295457</v>
      </c>
      <c r="N94" s="1" t="n">
        <v>-1142.9163195718</v>
      </c>
      <c r="O94" s="1" t="n">
        <v>-1</v>
      </c>
      <c r="P94" s="2" t="n">
        <f aca="false">((K94-L94)*27.2116-4.5)</f>
        <v>-0.452423291670073</v>
      </c>
      <c r="Q94" s="4" t="n">
        <f aca="false">(((L94-N94)*627.5095)-265.9)/1.36556</f>
        <v>19.9334188006088</v>
      </c>
      <c r="R94" s="4" t="n">
        <f aca="false">LN(EXP(-((M94-(L94+[1]NEW!$R$2))*627.5095-1.9)/(0.001987*298.15)))</f>
        <v>0.97681037418778</v>
      </c>
      <c r="S94" s="0" t="n">
        <v>-0.195433</v>
      </c>
      <c r="T94" s="0" t="n">
        <v>-0.126646</v>
      </c>
      <c r="U94" s="0" t="n">
        <v>-0.163956</v>
      </c>
      <c r="V94" s="0" t="n">
        <v>-0.018865</v>
      </c>
      <c r="W94" s="0" t="n">
        <v>-0.185014</v>
      </c>
      <c r="X94" s="0" t="n">
        <v>-0.032494</v>
      </c>
      <c r="Y94" s="1" t="n">
        <v>-0.225149</v>
      </c>
    </row>
    <row r="95" customFormat="false" ht="12.8" hidden="false" customHeight="false" outlineLevel="0" collapsed="false">
      <c r="A95" s="1" t="s">
        <v>61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1</v>
      </c>
      <c r="G95" s="1" t="n">
        <v>0</v>
      </c>
      <c r="H95" s="1" t="n">
        <v>0</v>
      </c>
      <c r="I95" s="1" t="n">
        <v>1</v>
      </c>
      <c r="J95" s="1" t="n">
        <v>-1</v>
      </c>
      <c r="K95" s="1" t="n">
        <v>-1142.28981097957</v>
      </c>
      <c r="L95" s="1" t="n">
        <v>-1142.4329456505</v>
      </c>
      <c r="M95" s="1" t="n">
        <v>-1330.91084077596</v>
      </c>
      <c r="N95" s="1" t="n">
        <v>-1142.90270503883</v>
      </c>
      <c r="O95" s="1" t="n">
        <v>-1</v>
      </c>
      <c r="P95" s="2" t="n">
        <f aca="false">((K95-L95)*27.2116-4.5)</f>
        <v>-0.605076588519391</v>
      </c>
      <c r="Q95" s="4" t="n">
        <f aca="false">(((L95-N95)*627.5095)-265.9)/1.36556</f>
        <v>21.1477188049218</v>
      </c>
      <c r="R95" s="4" t="n">
        <f aca="false">LN(EXP(-((M95-(L95+[1]NEW!$R$2))*627.5095-1.9)/(0.001987*298.15)))</f>
        <v>1.99881638008457</v>
      </c>
      <c r="S95" s="0" t="n">
        <v>-0.196788</v>
      </c>
      <c r="T95" s="0" t="n">
        <v>-0.12623</v>
      </c>
      <c r="U95" s="0" t="n">
        <v>-0.15898</v>
      </c>
      <c r="V95" s="0" t="n">
        <v>-0.017407</v>
      </c>
      <c r="W95" s="0" t="n">
        <v>-0.182735</v>
      </c>
      <c r="X95" s="0" t="n">
        <v>-0.032848</v>
      </c>
      <c r="Y95" s="1" t="n">
        <v>-0.217575</v>
      </c>
    </row>
    <row r="96" customFormat="false" ht="12.8" hidden="false" customHeight="false" outlineLevel="0" collapsed="false">
      <c r="A96" s="1" t="s">
        <v>62</v>
      </c>
      <c r="B96" s="1" t="n">
        <v>0</v>
      </c>
      <c r="C96" s="1" t="n">
        <v>0</v>
      </c>
      <c r="D96" s="1" t="n">
        <v>0</v>
      </c>
      <c r="E96" s="1" t="n">
        <v>1</v>
      </c>
      <c r="F96" s="1" t="n">
        <v>1</v>
      </c>
      <c r="G96" s="1" t="n">
        <v>0</v>
      </c>
      <c r="H96" s="1" t="n">
        <v>0</v>
      </c>
      <c r="I96" s="1" t="n">
        <v>1</v>
      </c>
      <c r="J96" s="1" t="n">
        <v>-1</v>
      </c>
      <c r="K96" s="1" t="n">
        <v>-1449.25073499697</v>
      </c>
      <c r="L96" s="1" t="n">
        <v>-1449.37463077981</v>
      </c>
      <c r="M96" s="1" t="n">
        <v>-1637.84767184145</v>
      </c>
      <c r="N96" s="1" t="n">
        <v>-1449.83649441414</v>
      </c>
      <c r="O96" s="1" t="n">
        <v>-1</v>
      </c>
      <c r="P96" s="2" t="n">
        <f aca="false">((K96-L96)*27.2116-4.5)</f>
        <v>-1.12859751567081</v>
      </c>
      <c r="Q96" s="4" t="n">
        <f aca="false">(((L96-N96)*627.5095)-265.9)/1.36556</f>
        <v>17.5194193198959</v>
      </c>
      <c r="R96" s="4" t="n">
        <f aca="false">LN(EXP(-((M96-(L96+[1]NEW!$R$2))*627.5095-1.9)/(0.001987*298.15)))</f>
        <v>-3.14272228764265</v>
      </c>
      <c r="S96" s="0" t="n">
        <v>-0.175597</v>
      </c>
      <c r="T96" s="0" t="n">
        <v>-0.113208</v>
      </c>
      <c r="U96" s="0" t="n">
        <v>-0.145419</v>
      </c>
      <c r="V96" s="0" t="n">
        <v>-0.052316</v>
      </c>
      <c r="W96" s="0" t="n">
        <v>-0.168601</v>
      </c>
      <c r="X96" s="0" t="n">
        <v>-0.074421</v>
      </c>
      <c r="Y96" s="1" t="n">
        <v>-0.225681</v>
      </c>
    </row>
    <row r="97" customFormat="false" ht="12.8" hidden="false" customHeight="false" outlineLevel="0" collapsed="false">
      <c r="A97" s="1" t="s">
        <v>63</v>
      </c>
      <c r="B97" s="1" t="n">
        <v>0</v>
      </c>
      <c r="C97" s="1" t="n">
        <v>0</v>
      </c>
      <c r="D97" s="1" t="n">
        <v>0</v>
      </c>
      <c r="E97" s="1" t="n">
        <v>1</v>
      </c>
      <c r="F97" s="1" t="n">
        <v>1</v>
      </c>
      <c r="G97" s="1" t="n">
        <v>0</v>
      </c>
      <c r="H97" s="1" t="n">
        <v>0</v>
      </c>
      <c r="I97" s="1" t="n">
        <v>1</v>
      </c>
      <c r="J97" s="1" t="n">
        <v>-1</v>
      </c>
      <c r="K97" s="1" t="n">
        <v>-1449.25633023082</v>
      </c>
      <c r="L97" s="1" t="n">
        <v>-1449.3786396007</v>
      </c>
      <c r="M97" s="1" t="n">
        <v>-1637.85894405896</v>
      </c>
      <c r="N97" s="1" t="n">
        <v>-1449.85057216066</v>
      </c>
      <c r="O97" s="1" t="n">
        <v>-1</v>
      </c>
      <c r="P97" s="2" t="n">
        <f aca="false">((K97-L97)*27.2116-4.5)</f>
        <v>-1.17176635057378</v>
      </c>
      <c r="Q97" s="4" t="n">
        <f aca="false">(((L97-N97)*627.5095)-265.9)/1.36556</f>
        <v>22.1463463592205</v>
      </c>
      <c r="R97" s="4" t="n">
        <f aca="false">LN(EXP(-((M97-(L97+[1]NEW!$R$2))*627.5095-1.9)/(0.001987*298.15)))</f>
        <v>4.5508384000987</v>
      </c>
      <c r="S97" s="0" t="n">
        <v>-0.168881</v>
      </c>
      <c r="T97" s="0" t="n">
        <v>-0.109346</v>
      </c>
      <c r="U97" s="0" t="n">
        <v>-0.140677</v>
      </c>
      <c r="V97" s="0" t="n">
        <v>-0.050017</v>
      </c>
      <c r="W97" s="0" t="n">
        <v>-0.164561</v>
      </c>
      <c r="X97" s="0" t="n">
        <v>-0.069733</v>
      </c>
      <c r="Y97" s="1" t="n">
        <v>-0.221536</v>
      </c>
    </row>
    <row r="98" customFormat="false" ht="12.8" hidden="false" customHeight="false" outlineLevel="0" collapsed="false">
      <c r="A98" s="1" t="s">
        <v>64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1</v>
      </c>
      <c r="G98" s="1" t="n">
        <v>1</v>
      </c>
      <c r="H98" s="1" t="n">
        <v>0</v>
      </c>
      <c r="I98" s="1" t="n">
        <v>1</v>
      </c>
      <c r="J98" s="1" t="n">
        <v>-1</v>
      </c>
      <c r="K98" s="1" t="n">
        <v>-1557.97430225874</v>
      </c>
      <c r="L98" s="1" t="n">
        <v>-1558.12401542303</v>
      </c>
      <c r="M98" s="1" t="n">
        <v>-1746.59450027773</v>
      </c>
      <c r="N98" s="1" t="n">
        <v>-1558.58732996475</v>
      </c>
      <c r="O98" s="1" t="n">
        <v>-1</v>
      </c>
      <c r="P98" s="2" t="n">
        <f aca="false">((K98-L98)*27.2116-4.5)</f>
        <v>-0.426065258606078</v>
      </c>
      <c r="Q98" s="4" t="n">
        <f aca="false">(((L98-N98)*627.5095)-265.9)/1.36556</f>
        <v>18.1861481132523</v>
      </c>
      <c r="R98" s="4" t="n">
        <f aca="false">LN(EXP(-((M98-(L98+[1]NEW!$R$2))*627.5095-1.9)/(0.001987*298.15)))</f>
        <v>-5.85031685382401</v>
      </c>
      <c r="S98" s="0" t="n">
        <v>-0.190359</v>
      </c>
      <c r="T98" s="0" t="n">
        <v>-0.128585</v>
      </c>
      <c r="U98" s="0" t="n">
        <v>-0.170912</v>
      </c>
      <c r="V98" s="0" t="n">
        <v>-0.063265</v>
      </c>
      <c r="W98" s="0" t="n">
        <v>-0.188881</v>
      </c>
      <c r="X98" s="0" t="n">
        <v>-0.041988</v>
      </c>
      <c r="Y98" s="1" t="n">
        <v>-0.247292</v>
      </c>
    </row>
    <row r="99" customFormat="false" ht="12.8" hidden="false" customHeight="false" outlineLevel="0" collapsed="false">
      <c r="A99" s="1" t="s">
        <v>65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1</v>
      </c>
      <c r="G99" s="1" t="n">
        <v>1</v>
      </c>
      <c r="H99" s="1" t="n">
        <v>0</v>
      </c>
      <c r="I99" s="1" t="n">
        <v>1</v>
      </c>
      <c r="J99" s="1" t="n">
        <v>-1</v>
      </c>
      <c r="K99" s="1" t="n">
        <v>-1331.42881758889</v>
      </c>
      <c r="L99" s="1" t="n">
        <v>-1331.54613684274</v>
      </c>
      <c r="M99" s="1" t="n">
        <v>-1520.02904687708</v>
      </c>
      <c r="N99" s="1" t="n">
        <v>-1332.01131598255</v>
      </c>
      <c r="O99" s="1" t="n">
        <v>-1</v>
      </c>
      <c r="P99" s="2" t="n">
        <f aca="false">((K99-L99)*27.2116-4.5)</f>
        <v>-1.3075553919373</v>
      </c>
      <c r="Q99" s="4" t="n">
        <f aca="false">(((L99-N99)*627.5095)-265.9)/1.36556</f>
        <v>19.0429782892305</v>
      </c>
      <c r="R99" s="4" t="n">
        <f aca="false">LN(EXP(-((M99-(L99+[1]NEW!$R$2))*627.5095-1.9)/(0.001987*298.15)))</f>
        <v>7.31072592158186</v>
      </c>
      <c r="S99" s="0" t="n">
        <v>-0.158484</v>
      </c>
      <c r="T99" s="0" t="n">
        <v>-0.096069</v>
      </c>
      <c r="U99" s="0" t="n">
        <v>-0.136898</v>
      </c>
      <c r="V99" s="0" t="n">
        <v>-0.017932</v>
      </c>
      <c r="W99" s="0" t="n">
        <v>-0.156498</v>
      </c>
      <c r="X99" s="0" t="n">
        <v>-0.02296</v>
      </c>
      <c r="Y99" s="1" t="n">
        <v>-0.222968</v>
      </c>
    </row>
    <row r="100" customFormat="false" ht="12.8" hidden="false" customHeight="false" outlineLevel="0" collapsed="false">
      <c r="A100" s="1" t="s">
        <v>66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1</v>
      </c>
      <c r="G100" s="1" t="n">
        <v>1</v>
      </c>
      <c r="H100" s="1" t="n">
        <v>0</v>
      </c>
      <c r="I100" s="1" t="n">
        <v>1</v>
      </c>
      <c r="J100" s="1" t="n">
        <v>-1</v>
      </c>
      <c r="K100" s="1" t="n">
        <v>-1714.51228156954</v>
      </c>
      <c r="L100" s="1" t="n">
        <v>-1714.64503083934</v>
      </c>
      <c r="M100" s="1" t="n">
        <v>-1903.11595694401</v>
      </c>
      <c r="N100" s="1" t="n">
        <v>-1715.11646969486</v>
      </c>
      <c r="O100" s="1" t="n">
        <v>-1</v>
      </c>
      <c r="P100" s="2" t="n">
        <f aca="false">((K100-L100)*27.2116-4.5)</f>
        <v>-0.887679969907186</v>
      </c>
      <c r="Q100" s="4" t="n">
        <f aca="false">(((L100-N100)*627.5095)-265.9)/1.36556</f>
        <v>21.9194766307171</v>
      </c>
      <c r="R100" s="4" t="n">
        <f aca="false">LN(EXP(-((M100-(L100+[1]NEW!$R$2))*627.5095-1.9)/(0.001987*298.15)))</f>
        <v>-5.3829344984062</v>
      </c>
      <c r="S100" s="0" t="n">
        <v>-0.167848</v>
      </c>
      <c r="T100" s="0" t="n">
        <v>-0.109689</v>
      </c>
      <c r="U100" s="0" t="n">
        <v>-0.149428</v>
      </c>
      <c r="V100" s="0" t="n">
        <v>-0.021583</v>
      </c>
      <c r="W100" s="0" t="n">
        <v>-0.169922</v>
      </c>
      <c r="X100" s="0" t="n">
        <v>-0.032751</v>
      </c>
      <c r="Y100" s="1" t="n">
        <v>-0.24242</v>
      </c>
    </row>
    <row r="101" customFormat="false" ht="12.8" hidden="false" customHeight="false" outlineLevel="0" collapsed="false">
      <c r="A101" s="1" t="s">
        <v>67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1</v>
      </c>
      <c r="G101" s="1" t="n">
        <v>0</v>
      </c>
      <c r="H101" s="1" t="n">
        <v>0</v>
      </c>
      <c r="I101" s="1" t="n">
        <v>1</v>
      </c>
      <c r="J101" s="1" t="n">
        <v>-1</v>
      </c>
      <c r="K101" s="1" t="n">
        <v>-1295.77548276486</v>
      </c>
      <c r="L101" s="1" t="n">
        <v>-1295.92816903032</v>
      </c>
      <c r="M101" s="1" t="n">
        <v>-1484.40088934864</v>
      </c>
      <c r="N101" s="1" t="n">
        <v>-1296.389122252</v>
      </c>
      <c r="O101" s="1" t="n">
        <v>-1</v>
      </c>
      <c r="P101" s="2" t="n">
        <f aca="false">((K101-L101)*27.2116-4.5)</f>
        <v>-0.34516241880775</v>
      </c>
      <c r="Q101" s="4" t="n">
        <f aca="false">(((L101-N101)*627.5095)-265.9)/1.36556</f>
        <v>17.1010615863266</v>
      </c>
      <c r="R101" s="4" t="n">
        <f aca="false">LN(EXP(-((M101-(L101+[1]NEW!$R$2))*627.5095-1.9)/(0.001987*298.15)))</f>
        <v>-3.48246116268023</v>
      </c>
      <c r="S101" s="0" t="n">
        <v>-0.192317</v>
      </c>
      <c r="T101" s="0" t="n">
        <v>-0.131734</v>
      </c>
      <c r="U101" s="0" t="n">
        <v>-0.164553</v>
      </c>
      <c r="V101" s="0" t="n">
        <v>-0.041456</v>
      </c>
      <c r="W101" s="0" t="n">
        <v>-0.178861</v>
      </c>
      <c r="X101" s="0" t="n">
        <v>-0.060757</v>
      </c>
      <c r="Y101" s="1" t="n">
        <v>-0.238408</v>
      </c>
    </row>
    <row r="102" customFormat="false" ht="12.8" hidden="false" customHeight="false" outlineLevel="0" collapsed="false">
      <c r="A102" s="1" t="s">
        <v>68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1</v>
      </c>
      <c r="G102" s="1" t="n">
        <v>0</v>
      </c>
      <c r="H102" s="1" t="n">
        <v>1</v>
      </c>
      <c r="I102" s="1" t="n">
        <v>1</v>
      </c>
      <c r="J102" s="1" t="n">
        <v>-1</v>
      </c>
      <c r="K102" s="1" t="n">
        <v>-1327.85363300468</v>
      </c>
      <c r="L102" s="1" t="n">
        <v>-1328.01760711274</v>
      </c>
      <c r="M102" s="1" t="n">
        <v>-1516.48589641965</v>
      </c>
      <c r="N102" s="1" t="n">
        <v>-1328.48241486054</v>
      </c>
      <c r="O102" s="1" t="n">
        <v>-1</v>
      </c>
      <c r="P102" s="2" t="n">
        <f aca="false">((K102-L102)*27.2116-4.5)</f>
        <v>-0.0380021611124821</v>
      </c>
      <c r="Q102" s="4" t="n">
        <f aca="false">(((L102-N102)*627.5095)-265.9)/1.36556</f>
        <v>18.8723142286818</v>
      </c>
      <c r="R102" s="4" t="n">
        <f aca="false">LN(EXP(-((M102-(L102+[1]NEW!$R$2))*627.5095-1.9)/(0.001987*298.15)))</f>
        <v>-8.17589275838358</v>
      </c>
      <c r="S102" s="0" t="n">
        <v>-0.207992</v>
      </c>
      <c r="T102" s="0" t="n">
        <v>-0.144714</v>
      </c>
      <c r="U102" s="0" t="n">
        <v>-0.176912</v>
      </c>
      <c r="V102" s="0" t="n">
        <v>-0.070528</v>
      </c>
      <c r="W102" s="0" t="n">
        <v>-0.192496</v>
      </c>
      <c r="X102" s="0" t="n">
        <v>-0.088334</v>
      </c>
      <c r="Y102" s="1" t="n">
        <v>-0.23965</v>
      </c>
    </row>
    <row r="103" customFormat="false" ht="12.8" hidden="false" customHeight="false" outlineLevel="0" collapsed="false">
      <c r="A103" s="1" t="s">
        <v>69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1</v>
      </c>
      <c r="G103" s="1" t="n">
        <v>1</v>
      </c>
      <c r="H103" s="1" t="n">
        <v>0</v>
      </c>
      <c r="I103" s="1" t="n">
        <v>1</v>
      </c>
      <c r="J103" s="1" t="n">
        <v>-1</v>
      </c>
      <c r="K103" s="1" t="n">
        <v>-1446.13823092879</v>
      </c>
      <c r="L103" s="1" t="n">
        <v>-1446.27809200169</v>
      </c>
      <c r="M103" s="1" t="n">
        <v>-1634.74971965618</v>
      </c>
      <c r="N103" s="1" t="n">
        <v>-1446.73191476468</v>
      </c>
      <c r="O103" s="1" t="n">
        <v>-1</v>
      </c>
      <c r="P103" s="2" t="n">
        <f aca="false">((K103-L103)*27.2116-4.5)</f>
        <v>-0.694156428675023</v>
      </c>
      <c r="Q103" s="4" t="n">
        <f aca="false">(((L103-N103)*627.5095)-265.9)/1.36556</f>
        <v>13.8244347318073</v>
      </c>
      <c r="R103" s="4" t="n">
        <f aca="false">LN(EXP(-((M103-(L103+[1]NEW!$R$2))*627.5095-1.9)/(0.001987*298.15)))</f>
        <v>-4.63983641370646</v>
      </c>
      <c r="S103" s="0" t="n">
        <v>-0.186196</v>
      </c>
      <c r="T103" s="0" t="n">
        <v>-0.12234</v>
      </c>
      <c r="U103" s="0" t="n">
        <v>-0.156618</v>
      </c>
      <c r="V103" s="0" t="n">
        <v>-0.058526</v>
      </c>
      <c r="W103" s="0" t="n">
        <v>-0.173034</v>
      </c>
      <c r="X103" s="0" t="n">
        <v>-0.070692</v>
      </c>
      <c r="Y103" s="1" t="n">
        <v>-0.246841</v>
      </c>
    </row>
    <row r="104" customFormat="false" ht="12.8" hidden="false" customHeight="false" outlineLevel="0" collapsed="false">
      <c r="A104" s="1" t="s">
        <v>70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1</v>
      </c>
      <c r="G104" s="1" t="n">
        <v>0</v>
      </c>
      <c r="H104" s="1" t="n">
        <v>0</v>
      </c>
      <c r="I104" s="1" t="n">
        <v>1</v>
      </c>
      <c r="J104" s="1" t="n">
        <v>-1</v>
      </c>
      <c r="K104" s="1" t="n">
        <v>-1142.29925090132</v>
      </c>
      <c r="L104" s="1" t="n">
        <v>-1142.43956646727</v>
      </c>
      <c r="M104" s="1" t="n">
        <v>-1330.92251512434</v>
      </c>
      <c r="N104" s="1" t="n">
        <v>-1142.91129999287</v>
      </c>
      <c r="O104" s="1" t="n">
        <v>-1</v>
      </c>
      <c r="P104" s="2" t="n">
        <f aca="false">((K104-L104)*27.2116-4.5)</f>
        <v>-0.681788945594861</v>
      </c>
      <c r="Q104" s="4" t="n">
        <f aca="false">(((L104-N104)*627.5095)-265.9)/1.36556</f>
        <v>22.0548850160461</v>
      </c>
      <c r="R104" s="4" t="n">
        <f aca="false">LN(EXP(-((M104-(L104+[1]NEW!$R$2))*627.5095-1.9)/(0.001987*298.15)))</f>
        <v>7.35163602643246</v>
      </c>
      <c r="S104" s="0" t="n">
        <v>-0.192366</v>
      </c>
      <c r="T104" s="0" t="n">
        <v>-0.117503</v>
      </c>
      <c r="U104" s="0" t="n">
        <v>-0.157663</v>
      </c>
      <c r="V104" s="0" t="n">
        <v>-0.028956</v>
      </c>
      <c r="W104" s="0" t="n">
        <v>-0.186403</v>
      </c>
      <c r="X104" s="0" t="n">
        <v>-0.041823</v>
      </c>
      <c r="Y104" s="1" t="n">
        <v>-0.232248</v>
      </c>
    </row>
    <row r="105" customFormat="false" ht="12.8" hidden="false" customHeight="false" outlineLevel="0" collapsed="false">
      <c r="A105" s="1" t="s">
        <v>71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1</v>
      </c>
      <c r="G105" s="1" t="n">
        <v>0</v>
      </c>
      <c r="H105" s="1" t="n">
        <v>0</v>
      </c>
      <c r="I105" s="1" t="n">
        <v>1</v>
      </c>
      <c r="J105" s="1" t="n">
        <v>-1</v>
      </c>
      <c r="K105" s="1" t="n">
        <v>-1142.29496911911</v>
      </c>
      <c r="L105" s="1" t="n">
        <v>-1142.43868081591</v>
      </c>
      <c r="M105" s="1" t="n">
        <v>-1330.91855939724</v>
      </c>
      <c r="N105" s="1" t="n">
        <v>-1142.90789237369</v>
      </c>
      <c r="O105" s="1" t="n">
        <v>-1</v>
      </c>
      <c r="P105" s="2" t="n">
        <f aca="false">((K105-L105)*27.2116-4.5)</f>
        <v>-0.58937479135759</v>
      </c>
      <c r="Q105" s="4" t="n">
        <f aca="false">(((L105-N105)*627.5095)-265.9)/1.36556</f>
        <v>20.8959767544075</v>
      </c>
      <c r="R105" s="4" t="n">
        <f aca="false">LN(EXP(-((M105-(L105+[1]NEW!$R$2))*627.5095-1.9)/(0.001987*298.15)))</f>
        <v>4.09973953007873</v>
      </c>
      <c r="S105" s="0" t="n">
        <v>-0.19917</v>
      </c>
      <c r="T105" s="0" t="n">
        <v>-0.12565</v>
      </c>
      <c r="U105" s="0" t="n">
        <v>-0.160137</v>
      </c>
      <c r="V105" s="0" t="n">
        <v>-0.029657</v>
      </c>
      <c r="W105" s="0" t="n">
        <v>-0.189479</v>
      </c>
      <c r="X105" s="0" t="n">
        <v>-0.043822</v>
      </c>
      <c r="Y105" s="1" t="n">
        <v>-0.230608</v>
      </c>
    </row>
    <row r="106" customFormat="false" ht="12.8" hidden="false" customHeight="false" outlineLevel="0" collapsed="false">
      <c r="A106" s="1" t="s">
        <v>72</v>
      </c>
      <c r="B106" s="1" t="n">
        <v>0</v>
      </c>
      <c r="C106" s="1" t="n">
        <v>0</v>
      </c>
      <c r="D106" s="1" t="n">
        <v>0</v>
      </c>
      <c r="E106" s="1" t="n">
        <v>1</v>
      </c>
      <c r="F106" s="1" t="n">
        <v>1</v>
      </c>
      <c r="G106" s="1" t="n">
        <v>0</v>
      </c>
      <c r="H106" s="1" t="n">
        <v>0</v>
      </c>
      <c r="I106" s="1" t="n">
        <v>1</v>
      </c>
      <c r="J106" s="1" t="n">
        <v>-1</v>
      </c>
      <c r="K106" s="1" t="n">
        <v>-1449.23733326751</v>
      </c>
      <c r="L106" s="1" t="n">
        <v>-1449.37418826344</v>
      </c>
      <c r="M106" s="1" t="n">
        <v>-1637.85514981356</v>
      </c>
      <c r="N106" s="1" t="n">
        <v>-1449.83998653672</v>
      </c>
      <c r="O106" s="1" t="n">
        <v>-1</v>
      </c>
      <c r="P106" s="2" t="n">
        <f aca="false">((K106-L106)*27.2116-4.5)</f>
        <v>-0.77595659275176</v>
      </c>
      <c r="Q106" s="4" t="n">
        <f aca="false">(((L106-N106)*627.5095)-265.9)/1.36556</f>
        <v>19.3274858423547</v>
      </c>
      <c r="R106" s="4" t="n">
        <f aca="false">LN(EXP(-((M106-(L106+[1]NEW!$R$2))*627.5095-1.9)/(0.001987*298.15)))</f>
        <v>5.24684556671025</v>
      </c>
      <c r="S106" s="0" t="n">
        <v>-0.185308</v>
      </c>
      <c r="T106" s="0" t="n">
        <v>-0.11856</v>
      </c>
      <c r="U106" s="1" t="n">
        <v>-1</v>
      </c>
      <c r="V106" s="0" t="n">
        <v>-0.208969</v>
      </c>
      <c r="W106" s="0" t="n">
        <v>-0.182657</v>
      </c>
      <c r="X106" s="0" t="n">
        <v>-0.050073</v>
      </c>
      <c r="Y106" s="1" t="n">
        <v>-1</v>
      </c>
    </row>
    <row r="107" customFormat="false" ht="12.8" hidden="false" customHeight="false" outlineLevel="0" collapsed="false">
      <c r="A107" s="1" t="s">
        <v>73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1</v>
      </c>
      <c r="G107" s="1" t="n">
        <v>1</v>
      </c>
      <c r="H107" s="1" t="n">
        <v>0</v>
      </c>
      <c r="I107" s="1" t="n">
        <v>1</v>
      </c>
      <c r="J107" s="1" t="n">
        <v>-1</v>
      </c>
      <c r="K107" s="1" t="n">
        <v>-1252.94072537161</v>
      </c>
      <c r="L107" s="1" t="n">
        <v>-1253.06346179089</v>
      </c>
      <c r="M107" s="1" t="n">
        <v>-1441.54894857357</v>
      </c>
      <c r="N107" s="1" t="n">
        <v>-1253.53280897698</v>
      </c>
      <c r="O107" s="1" t="n">
        <v>-1</v>
      </c>
      <c r="P107" s="2" t="n">
        <f aca="false">((K107-L107)*27.2116-4.5)</f>
        <v>-1.16014565311913</v>
      </c>
      <c r="Q107" s="4" t="n">
        <f aca="false">(((L107-N107)*627.5095)-265.9)/1.36556</f>
        <v>20.9583014073342</v>
      </c>
      <c r="R107" s="4" t="n">
        <f aca="false">LN(EXP(-((M107-(L107+[1]NEW!$R$2))*627.5095-1.9)/(0.001987*298.15)))</f>
        <v>10.0400784225442</v>
      </c>
      <c r="S107" s="0" t="n">
        <v>-0.168101</v>
      </c>
      <c r="T107" s="0" t="n">
        <v>-0.097149</v>
      </c>
      <c r="U107" s="0" t="n">
        <v>-0.144275</v>
      </c>
      <c r="V107" s="0" t="n">
        <v>-0.022356</v>
      </c>
      <c r="W107" s="0" t="n">
        <v>-0.168183</v>
      </c>
      <c r="X107" s="0" t="n">
        <v>-0.034137</v>
      </c>
      <c r="Y107" s="1" t="n">
        <v>-0.23429</v>
      </c>
    </row>
    <row r="108" customFormat="false" ht="12.8" hidden="false" customHeight="false" outlineLevel="0" collapsed="false">
      <c r="A108" s="1" t="s">
        <v>74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1</v>
      </c>
      <c r="G108" s="1" t="n">
        <v>0</v>
      </c>
      <c r="H108" s="1" t="n">
        <v>0</v>
      </c>
      <c r="I108" s="1" t="n">
        <v>1</v>
      </c>
      <c r="J108" s="1" t="n">
        <v>-1</v>
      </c>
      <c r="K108" s="1" t="n">
        <v>-1295.77345173657</v>
      </c>
      <c r="L108" s="1" t="n">
        <v>-1295.91802722106</v>
      </c>
      <c r="M108" s="1" t="n">
        <v>-1484.39723046275</v>
      </c>
      <c r="N108" s="1" t="n">
        <v>-1296.38556059839</v>
      </c>
      <c r="O108" s="1" t="n">
        <v>-1</v>
      </c>
      <c r="P108" s="2" t="n">
        <f aca="false">((K108-L108)*27.2116-4.5)</f>
        <v>-0.565869746254483</v>
      </c>
      <c r="Q108" s="4" t="n">
        <f aca="false">(((L108-N108)*627.5095)-265.9)/1.36556</f>
        <v>20.1248102182821</v>
      </c>
      <c r="R108" s="4" t="n">
        <f aca="false">LN(EXP(-((M108-(L108+[1]NEW!$R$2))*627.5095-1.9)/(0.001987*298.15)))</f>
        <v>3.38440388536022</v>
      </c>
      <c r="S108" s="0" t="n">
        <v>-0.189813</v>
      </c>
      <c r="T108" s="0" t="n">
        <v>-0.12349</v>
      </c>
      <c r="U108" s="0" t="n">
        <v>-0.159435</v>
      </c>
      <c r="V108" s="0" t="n">
        <v>-0.051801</v>
      </c>
      <c r="W108" s="0" t="n">
        <v>-0.180716</v>
      </c>
      <c r="X108" s="0" t="n">
        <v>-0.063269</v>
      </c>
      <c r="Y108" s="1" t="n">
        <v>-0.236121</v>
      </c>
    </row>
    <row r="109" customFormat="false" ht="12.8" hidden="false" customHeight="false" outlineLevel="0" collapsed="false">
      <c r="A109" s="1" t="s">
        <v>75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1</v>
      </c>
      <c r="G109" s="1" t="n">
        <v>0</v>
      </c>
      <c r="H109" s="1" t="n">
        <v>0</v>
      </c>
      <c r="I109" s="1" t="n">
        <v>1</v>
      </c>
      <c r="J109" s="1" t="n">
        <v>-1</v>
      </c>
      <c r="K109" s="1" t="n">
        <v>-1295.77035063186</v>
      </c>
      <c r="L109" s="1" t="n">
        <v>-1295.92182898664</v>
      </c>
      <c r="M109" s="1" t="n">
        <v>-1484.39870397126</v>
      </c>
      <c r="N109" s="1" t="n">
        <v>-1296.38164163159</v>
      </c>
      <c r="O109" s="1" t="n">
        <v>-1</v>
      </c>
      <c r="P109" s="2" t="n">
        <f aca="false">((K109-L109)*27.2116-4.5)</f>
        <v>-0.378031601068261</v>
      </c>
      <c r="Q109" s="4" t="n">
        <f aca="false">(((L109-N109)*627.5095)-265.9)/1.36556</f>
        <v>16.5769376125039</v>
      </c>
      <c r="R109" s="4" t="n">
        <f aca="false">LN(EXP(-((M109-(L109+[1]NEW!$R$2))*627.5095-1.9)/(0.001987*298.15)))</f>
        <v>0.91825918705266</v>
      </c>
      <c r="S109" s="0" t="n">
        <v>-0.197889</v>
      </c>
      <c r="T109" s="0" t="n">
        <v>-0.132965</v>
      </c>
      <c r="U109" s="0" t="n">
        <v>-0.164392</v>
      </c>
      <c r="V109" s="0" t="n">
        <v>-0.051456</v>
      </c>
      <c r="W109" s="0" t="n">
        <v>-0.186445</v>
      </c>
      <c r="X109" s="0" t="n">
        <v>-0.064996</v>
      </c>
      <c r="Y109" s="1" t="n">
        <v>-0.235603</v>
      </c>
    </row>
    <row r="110" customFormat="false" ht="12.8" hidden="false" customHeight="false" outlineLevel="0" collapsed="false">
      <c r="A110" s="1" t="s">
        <v>76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1</v>
      </c>
      <c r="G110" s="1" t="n">
        <v>1</v>
      </c>
      <c r="H110" s="1" t="n">
        <v>0</v>
      </c>
      <c r="I110" s="1" t="n">
        <v>1</v>
      </c>
      <c r="J110" s="1" t="n">
        <v>-1</v>
      </c>
      <c r="K110" s="1" t="n">
        <v>-1524.64155679218</v>
      </c>
      <c r="L110" s="1" t="n">
        <v>-1524.79517491832</v>
      </c>
      <c r="M110" s="1" t="n">
        <v>-1713.26183200294</v>
      </c>
      <c r="N110" s="1" t="n">
        <v>-1525.24778152792</v>
      </c>
      <c r="O110" s="1" t="n">
        <v>-1</v>
      </c>
      <c r="P110" s="2" t="n">
        <f aca="false">((K110-L110)*27.2116-4.5)</f>
        <v>-0.319804998724823</v>
      </c>
      <c r="Q110" s="4" t="n">
        <f aca="false">(((L110-N110)*627.5095)-265.9)/1.36556</f>
        <v>13.2655813635482</v>
      </c>
      <c r="R110" s="4" t="n">
        <f aca="false">LN(EXP(-((M110-(L110+[1]NEW!$R$2))*627.5095-1.9)/(0.001987*298.15)))</f>
        <v>-9.90478103208512</v>
      </c>
      <c r="S110" s="0" t="n">
        <v>-0.197935</v>
      </c>
      <c r="T110" s="0" t="n">
        <v>-0.135544</v>
      </c>
      <c r="U110" s="0" t="n">
        <v>-0.16958</v>
      </c>
      <c r="V110" s="0" t="n">
        <v>-0.040284</v>
      </c>
      <c r="W110" s="0" t="n">
        <v>-0.169693</v>
      </c>
      <c r="X110" s="0" t="n">
        <v>-0.040175</v>
      </c>
      <c r="Y110" s="1" t="n">
        <v>-0.255564</v>
      </c>
    </row>
    <row r="111" customFormat="false" ht="12.8" hidden="false" customHeight="false" outlineLevel="0" collapsed="false">
      <c r="A111" s="1" t="s">
        <v>77</v>
      </c>
      <c r="B111" s="1" t="n">
        <v>0</v>
      </c>
      <c r="C111" s="1" t="n">
        <v>0</v>
      </c>
      <c r="D111" s="1" t="n">
        <v>1</v>
      </c>
      <c r="E111" s="1" t="n">
        <v>0</v>
      </c>
      <c r="F111" s="1" t="n">
        <v>1</v>
      </c>
      <c r="G111" s="1" t="n">
        <v>0</v>
      </c>
      <c r="H111" s="1" t="n">
        <v>0</v>
      </c>
      <c r="I111" s="1" t="n">
        <v>1</v>
      </c>
      <c r="J111" s="1" t="n">
        <v>-1</v>
      </c>
      <c r="K111" s="1" t="n">
        <v>-1829.25773816894</v>
      </c>
      <c r="L111" s="1" t="n">
        <v>-1829.40107568548</v>
      </c>
      <c r="M111" s="1" t="n">
        <v>-2017.87829883753</v>
      </c>
      <c r="N111" s="1" t="n">
        <v>-1829.86533181843</v>
      </c>
      <c r="O111" s="1" t="n">
        <v>-1</v>
      </c>
      <c r="P111" s="2" t="n">
        <f aca="false">((K111-L111)*27.2116-4.5)</f>
        <v>-0.599556834920501</v>
      </c>
      <c r="Q111" s="4" t="n">
        <f aca="false">(((L111-N111)*627.5095)-265.9)/1.36556</f>
        <v>18.6188331961492</v>
      </c>
      <c r="R111" s="4" t="n">
        <f aca="false">LN(EXP(-((M111-(L111+[1]NEW!$R$2))*627.5095-1.9)/(0.001987*298.15)))</f>
        <v>1.28704632540061</v>
      </c>
      <c r="S111" s="0" t="n">
        <v>-0.213294</v>
      </c>
      <c r="T111" s="0" t="n">
        <v>-0.127113</v>
      </c>
      <c r="U111" s="0" t="n">
        <v>-0.16531</v>
      </c>
      <c r="V111" s="0" t="n">
        <v>-0.040442</v>
      </c>
      <c r="W111" s="0" t="n">
        <v>-0.207659</v>
      </c>
      <c r="X111" s="0" t="n">
        <v>-0.05031</v>
      </c>
      <c r="Y111" s="1" t="n">
        <v>-0.243796</v>
      </c>
    </row>
    <row r="112" customFormat="false" ht="12.8" hidden="false" customHeight="false" outlineLevel="0" collapsed="false">
      <c r="A112" s="1" t="s">
        <v>78</v>
      </c>
      <c r="B112" s="1" t="n">
        <v>0</v>
      </c>
      <c r="C112" s="1" t="n">
        <v>0</v>
      </c>
      <c r="D112" s="1" t="n">
        <v>0</v>
      </c>
      <c r="E112" s="1" t="n">
        <v>1</v>
      </c>
      <c r="F112" s="1" t="n">
        <v>1</v>
      </c>
      <c r="G112" s="1" t="n">
        <v>0</v>
      </c>
      <c r="H112" s="1" t="n">
        <v>0</v>
      </c>
      <c r="I112" s="1" t="n">
        <v>1</v>
      </c>
      <c r="J112" s="1" t="n">
        <v>-1</v>
      </c>
      <c r="K112" s="1" t="n">
        <v>-1094.65718894892</v>
      </c>
      <c r="L112" s="1" t="n">
        <v>-1094.82122804494</v>
      </c>
      <c r="M112" s="1" t="n">
        <v>-1283.28766167276</v>
      </c>
      <c r="N112" s="1" t="n">
        <v>-1095.27031952749</v>
      </c>
      <c r="O112" s="1" t="n">
        <v>-1</v>
      </c>
      <c r="P112" s="2" t="n">
        <f aca="false">((K112-L112)*27.2116-4.5)</f>
        <v>-0.0362337347447355</v>
      </c>
      <c r="Q112" s="4" t="n">
        <f aca="false">(((L112-N112)*627.5095)-265.9)/1.36556</f>
        <v>11.6502912133289</v>
      </c>
      <c r="R112" s="4" t="n">
        <f aca="false">LN(EXP(-((M112-(L112+[1]NEW!$R$2))*627.5095-1.9)/(0.001987*298.15)))</f>
        <v>-10.1414717351271</v>
      </c>
      <c r="S112" s="0" t="n">
        <v>-0.229999</v>
      </c>
      <c r="T112" s="0" t="n">
        <v>-0.147044</v>
      </c>
      <c r="U112" s="0" t="n">
        <v>-0.182334</v>
      </c>
      <c r="V112" s="0" t="n">
        <v>-0.081074</v>
      </c>
      <c r="W112" s="0" t="n">
        <v>-0.224371</v>
      </c>
      <c r="X112" s="0" t="n">
        <v>-0.093448</v>
      </c>
      <c r="Y112" s="1" t="n">
        <v>-0.257848</v>
      </c>
    </row>
    <row r="113" customFormat="false" ht="12.8" hidden="false" customHeight="false" outlineLevel="0" collapsed="false">
      <c r="A113" s="1" t="s">
        <v>79</v>
      </c>
      <c r="B113" s="1" t="n">
        <v>0</v>
      </c>
      <c r="C113" s="1" t="n">
        <v>0</v>
      </c>
      <c r="D113" s="1" t="n">
        <v>0</v>
      </c>
      <c r="E113" s="1" t="n">
        <v>1</v>
      </c>
      <c r="F113" s="1" t="n">
        <v>1</v>
      </c>
      <c r="G113" s="1" t="n">
        <v>0</v>
      </c>
      <c r="H113" s="1" t="n">
        <v>0</v>
      </c>
      <c r="I113" s="1" t="n">
        <v>1</v>
      </c>
      <c r="J113" s="1" t="n">
        <v>-1</v>
      </c>
      <c r="K113" s="1" t="n">
        <v>-1094.65400250404</v>
      </c>
      <c r="L113" s="1" t="n">
        <v>-1094.81831390662</v>
      </c>
      <c r="M113" s="1" t="n">
        <v>-1283.28553418293</v>
      </c>
      <c r="N113" s="1" t="n">
        <v>-1095.26756137559</v>
      </c>
      <c r="O113" s="1" t="n">
        <v>-1</v>
      </c>
      <c r="P113" s="2" t="n">
        <f aca="false">((K113-L113)*27.2116-4.5)</f>
        <v>-0.0288238375514345</v>
      </c>
      <c r="Q113" s="4" t="n">
        <f aca="false">(((L113-N113)*627.5095)-265.9)/1.36556</f>
        <v>11.72197093475</v>
      </c>
      <c r="R113" s="4" t="n">
        <f aca="false">LN(EXP(-((M113-(L113+[1]NEW!$R$2))*627.5095-1.9)/(0.001987*298.15)))</f>
        <v>-9.30823513602458</v>
      </c>
      <c r="S113" s="0" t="n">
        <v>-0.231765</v>
      </c>
      <c r="T113" s="0" t="n">
        <v>-0.149575</v>
      </c>
      <c r="U113" s="0" t="n">
        <v>-0.184385</v>
      </c>
      <c r="V113" s="0" t="n">
        <v>-0.079003</v>
      </c>
      <c r="W113" s="0" t="n">
        <v>-0.185587</v>
      </c>
      <c r="X113" s="0" t="n">
        <v>-0.079771</v>
      </c>
      <c r="Y113" s="1" t="n">
        <v>-0.259301</v>
      </c>
    </row>
    <row r="114" customFormat="false" ht="12.8" hidden="false" customHeight="false" outlineLevel="0" collapsed="false">
      <c r="A114" s="1" t="s">
        <v>80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1</v>
      </c>
      <c r="G114" s="1" t="n">
        <v>1</v>
      </c>
      <c r="H114" s="1" t="n">
        <v>0</v>
      </c>
      <c r="I114" s="1" t="n">
        <v>1</v>
      </c>
      <c r="J114" s="1" t="n">
        <v>-1</v>
      </c>
      <c r="K114" s="1" t="n">
        <v>-1139.1685063501</v>
      </c>
      <c r="L114" s="1" t="n">
        <v>-1139.3018945229</v>
      </c>
      <c r="M114" s="1" t="n">
        <v>-1327.78858275993</v>
      </c>
      <c r="N114" s="1" t="n">
        <v>-1139.77618052906</v>
      </c>
      <c r="O114" s="1" t="n">
        <v>-1</v>
      </c>
      <c r="P114" s="2" t="n">
        <f aca="false">((K114-L114)*27.2116-4.5)</f>
        <v>-0.870294397032906</v>
      </c>
      <c r="Q114" s="4" t="n">
        <f aca="false">(((L114-N114)*627.5095)-265.9)/1.36556</f>
        <v>23.2278146565482</v>
      </c>
      <c r="R114" s="4" t="n">
        <f aca="false">LN(EXP(-((M114-(L114+[1]NEW!$R$2))*627.5095-1.9)/(0.001987*298.15)))</f>
        <v>11.3126871534069</v>
      </c>
      <c r="S114" s="0" t="n">
        <v>-0.203259</v>
      </c>
      <c r="T114" s="0" t="n">
        <v>-0.115968</v>
      </c>
      <c r="U114" s="0" t="n">
        <v>-0.155016</v>
      </c>
      <c r="V114" s="0" t="n">
        <v>-0.034355</v>
      </c>
      <c r="W114" s="0" t="n">
        <v>-0.200616</v>
      </c>
      <c r="X114" s="0" t="n">
        <v>-0.041007</v>
      </c>
      <c r="Y114" s="1" t="n">
        <v>-0.227846</v>
      </c>
    </row>
    <row r="115" customFormat="false" ht="12.8" hidden="false" customHeight="false" outlineLevel="0" collapsed="false">
      <c r="A115" s="1" t="s">
        <v>81</v>
      </c>
      <c r="B115" s="1" t="n">
        <v>0</v>
      </c>
      <c r="C115" s="1" t="n">
        <v>0</v>
      </c>
      <c r="D115" s="1" t="n">
        <v>0</v>
      </c>
      <c r="E115" s="1" t="n">
        <v>1</v>
      </c>
      <c r="F115" s="1" t="n">
        <v>1</v>
      </c>
      <c r="G115" s="1" t="n">
        <v>0</v>
      </c>
      <c r="H115" s="1" t="n">
        <v>0</v>
      </c>
      <c r="I115" s="1" t="n">
        <v>1</v>
      </c>
      <c r="J115" s="1" t="n">
        <v>-1</v>
      </c>
      <c r="K115" s="1" t="n">
        <v>-1319.05586928507</v>
      </c>
      <c r="L115" s="1" t="n">
        <v>-1319.22198296302</v>
      </c>
      <c r="M115" s="1" t="n">
        <v>-1507.68918572352</v>
      </c>
      <c r="N115" s="1" t="n">
        <v>-1319.67258488585</v>
      </c>
      <c r="O115" s="1" t="n">
        <v>-1</v>
      </c>
      <c r="P115" s="2" t="n">
        <f aca="false">((K115-L115)*27.2116-4.5)</f>
        <v>0.0202189589063799</v>
      </c>
      <c r="Q115" s="4" t="n">
        <f aca="false">(((L115-N115)*627.5095)-265.9)/1.36556</f>
        <v>12.3443768813222</v>
      </c>
      <c r="R115" s="4" t="n">
        <f aca="false">LN(EXP(-((M115-(L115+[1]NEW!$R$2))*627.5095-1.9)/(0.001987*298.15)))</f>
        <v>-9.32678829430146</v>
      </c>
      <c r="S115" s="0" t="n">
        <v>-0.233535</v>
      </c>
      <c r="T115" s="0" t="n">
        <v>-0.148939</v>
      </c>
      <c r="U115" s="0" t="n">
        <v>-0.188775</v>
      </c>
      <c r="V115" s="0" t="n">
        <v>-0.111025</v>
      </c>
      <c r="W115" s="0" t="n">
        <v>-0.189916</v>
      </c>
      <c r="X115" s="0" t="n">
        <v>-0.111651</v>
      </c>
      <c r="Y115" s="1" t="n">
        <v>-0.2583</v>
      </c>
    </row>
    <row r="116" customFormat="false" ht="12.8" hidden="false" customHeight="false" outlineLevel="0" collapsed="false">
      <c r="A116" s="1" t="s">
        <v>82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1</v>
      </c>
      <c r="G116" s="1" t="n">
        <v>1</v>
      </c>
      <c r="H116" s="1" t="n">
        <v>0</v>
      </c>
      <c r="I116" s="1" t="n">
        <v>1</v>
      </c>
      <c r="J116" s="1" t="n">
        <v>-1</v>
      </c>
      <c r="K116" s="1" t="n">
        <v>-1325.97295561472</v>
      </c>
      <c r="L116" s="1" t="n">
        <v>-1326.1173973555</v>
      </c>
      <c r="M116" s="1" t="n">
        <v>-1514.59700275468</v>
      </c>
      <c r="N116" s="1" t="n">
        <v>-1326.58133137092</v>
      </c>
      <c r="O116" s="1" t="n">
        <v>-1</v>
      </c>
      <c r="P116" s="2" t="n">
        <f aca="false">((K116-L116)*27.2116-4.5)</f>
        <v>-0.569509126586419</v>
      </c>
      <c r="Q116" s="4" t="n">
        <f aca="false">(((L116-N116)*627.5095)-265.9)/1.36556</f>
        <v>18.4708120105593</v>
      </c>
      <c r="R116" s="4" t="n">
        <f aca="false">LN(EXP(-((M116-(L116+[1]NEW!$R$2))*627.5095-1.9)/(0.001987*298.15)))</f>
        <v>3.81037856575301</v>
      </c>
      <c r="S116" s="0" t="n">
        <v>-0.205715</v>
      </c>
      <c r="T116" s="0" t="n">
        <v>-0.122428</v>
      </c>
      <c r="U116" s="0" t="n">
        <v>-0.163056</v>
      </c>
      <c r="V116" s="0" t="n">
        <v>-0.045553</v>
      </c>
      <c r="W116" s="0" t="n">
        <v>-0.205606</v>
      </c>
      <c r="X116" s="0" t="n">
        <v>-0.054005</v>
      </c>
      <c r="Y116" s="1" t="n">
        <v>-0.240754</v>
      </c>
    </row>
    <row r="117" customFormat="false" ht="12.8" hidden="false" customHeight="false" outlineLevel="0" collapsed="false">
      <c r="A117" s="1" t="s">
        <v>83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1</v>
      </c>
      <c r="G117" s="1" t="n">
        <v>1</v>
      </c>
      <c r="H117" s="1" t="n">
        <v>0</v>
      </c>
      <c r="I117" s="1" t="n">
        <v>1</v>
      </c>
      <c r="J117" s="1" t="n">
        <v>-1</v>
      </c>
      <c r="K117" s="1" t="n">
        <v>-1099.43056881631</v>
      </c>
      <c r="L117" s="1" t="n">
        <v>-1099.54454826121</v>
      </c>
      <c r="M117" s="1" t="n">
        <v>-1288.03183205789</v>
      </c>
      <c r="N117" s="1" t="n">
        <v>-1100.01690330976</v>
      </c>
      <c r="O117" s="1" t="n">
        <v>-1</v>
      </c>
      <c r="P117" s="2" t="n">
        <f aca="false">((K117-L117)*27.2116-4.5)</f>
        <v>-1.39843693715926</v>
      </c>
      <c r="Q117" s="4" t="n">
        <f aca="false">(((L117-N117)*627.5095)-265.9)/1.36556</f>
        <v>22.3404905958953</v>
      </c>
      <c r="R117" s="4" t="n">
        <f aca="false">LN(EXP(-((M117-(L117+[1]NEW!$R$2))*627.5095-1.9)/(0.001987*298.15)))</f>
        <v>11.9435179547813</v>
      </c>
      <c r="S117" s="0" t="n">
        <v>-0.165144</v>
      </c>
      <c r="T117" s="0" t="n">
        <v>-0.083637</v>
      </c>
      <c r="U117" s="0" t="n">
        <v>-0.145277</v>
      </c>
      <c r="V117" s="0" t="n">
        <v>-0.035174</v>
      </c>
      <c r="W117" s="0" t="n">
        <v>-0.180512</v>
      </c>
      <c r="X117" s="0" t="n">
        <v>-0.035928</v>
      </c>
      <c r="Y117" s="1" t="n">
        <v>-0.233322</v>
      </c>
    </row>
    <row r="118" customFormat="false" ht="12.8" hidden="false" customHeight="false" outlineLevel="0" collapsed="false">
      <c r="A118" s="1" t="s">
        <v>84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1</v>
      </c>
      <c r="G118" s="1" t="n">
        <v>0</v>
      </c>
      <c r="H118" s="1" t="n">
        <v>0</v>
      </c>
      <c r="I118" s="1" t="n">
        <v>1</v>
      </c>
      <c r="J118" s="1" t="n">
        <v>-1</v>
      </c>
      <c r="K118" s="1" t="n">
        <v>-1063.78897354977</v>
      </c>
      <c r="L118" s="1" t="n">
        <v>-1063.94421087293</v>
      </c>
      <c r="M118" s="1" t="n">
        <v>-1252.41444199794</v>
      </c>
      <c r="N118" s="1" t="n">
        <v>-1064.40244803708</v>
      </c>
      <c r="O118" s="1" t="n">
        <v>-1</v>
      </c>
      <c r="P118" s="2" t="n">
        <f aca="false">((K118-L118)*27.2116-4.5)</f>
        <v>-0.27574405709911</v>
      </c>
      <c r="Q118" s="4" t="n">
        <f aca="false">(((L118-N118)*627.5095)-265.9)/1.36556</f>
        <v>15.8529641737971</v>
      </c>
      <c r="R118" s="4" t="n">
        <f aca="false">LN(EXP(-((M118-(L118+[1]NEW!$R$2))*627.5095-1.9)/(0.001987*298.15)))</f>
        <v>-6.11907331454819</v>
      </c>
      <c r="S118" s="0" t="n">
        <v>-0.205552</v>
      </c>
      <c r="T118" s="0" t="n">
        <v>-0.138363</v>
      </c>
      <c r="U118" s="0" t="n">
        <v>-0.172141</v>
      </c>
      <c r="V118" s="0" t="n">
        <v>-0.035928</v>
      </c>
      <c r="W118" s="0" t="n">
        <v>-0.194033</v>
      </c>
      <c r="X118" s="0" t="n">
        <v>-0.047561</v>
      </c>
      <c r="Y118" s="1" t="n">
        <v>-0.234914</v>
      </c>
    </row>
    <row r="119" customFormat="false" ht="12.8" hidden="false" customHeight="false" outlineLevel="0" collapsed="false">
      <c r="A119" s="1" t="s">
        <v>85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1</v>
      </c>
      <c r="G119" s="1" t="n">
        <v>0</v>
      </c>
      <c r="H119" s="1" t="n">
        <v>0</v>
      </c>
      <c r="I119" s="1" t="n">
        <v>1</v>
      </c>
      <c r="J119" s="1" t="n">
        <v>-1</v>
      </c>
      <c r="K119" s="1" t="n">
        <v>-1063.77273280316</v>
      </c>
      <c r="L119" s="1" t="n">
        <v>-1063.92408576735</v>
      </c>
      <c r="M119" s="1" t="n">
        <v>-1252.39873821497</v>
      </c>
      <c r="N119" s="1" t="n">
        <v>-1064.39021758497</v>
      </c>
      <c r="O119" s="1" t="n">
        <v>-1</v>
      </c>
      <c r="P119" s="2" t="n">
        <f aca="false">((K119-L119)*27.2116-4.5)</f>
        <v>-0.381443679641692</v>
      </c>
      <c r="Q119" s="4" t="n">
        <f aca="false">(((L119-N119)*627.5095)-265.9)/1.36556</f>
        <v>19.4807579372476</v>
      </c>
      <c r="R119" s="4" t="n">
        <f aca="false">LN(EXP(-((M119-(L119+[1]NEW!$R$2))*627.5095-1.9)/(0.001987*298.15)))</f>
        <v>-1.43590432387979</v>
      </c>
      <c r="S119" s="0" t="n">
        <v>-0.20743</v>
      </c>
      <c r="T119" s="0" t="n">
        <v>-0.136639</v>
      </c>
      <c r="U119" s="0" t="n">
        <v>-0.17032</v>
      </c>
      <c r="V119" s="0" t="n">
        <v>-0.029348</v>
      </c>
      <c r="W119" s="0" t="n">
        <v>-0.193813</v>
      </c>
      <c r="X119" s="0" t="n">
        <v>-0.048126</v>
      </c>
      <c r="Y119" s="1" t="n">
        <v>-0.22675</v>
      </c>
    </row>
    <row r="120" customFormat="false" ht="12.8" hidden="false" customHeight="false" outlineLevel="0" collapsed="false">
      <c r="A120" s="1" t="s">
        <v>86</v>
      </c>
      <c r="B120" s="1" t="n">
        <v>0</v>
      </c>
      <c r="C120" s="1" t="n">
        <v>0</v>
      </c>
      <c r="D120" s="1" t="n">
        <v>0</v>
      </c>
      <c r="E120" s="1" t="n">
        <v>1</v>
      </c>
      <c r="F120" s="1" t="n">
        <v>1</v>
      </c>
      <c r="G120" s="1" t="n">
        <v>0</v>
      </c>
      <c r="H120" s="1" t="n">
        <v>0</v>
      </c>
      <c r="I120" s="1" t="n">
        <v>1</v>
      </c>
      <c r="J120" s="1" t="n">
        <v>-1</v>
      </c>
      <c r="K120" s="1" t="n">
        <v>-1370.73837463239</v>
      </c>
      <c r="L120" s="1" t="n">
        <v>-1370.87743077692</v>
      </c>
      <c r="M120" s="1" t="n">
        <v>-1559.34639839899</v>
      </c>
      <c r="N120" s="1" t="n">
        <v>-1371.33624095655</v>
      </c>
      <c r="O120" s="1" t="n">
        <v>-1</v>
      </c>
      <c r="P120" s="2" t="n">
        <f aca="false">((K120-L120)*27.2116-4.5)</f>
        <v>-0.716059817512031</v>
      </c>
      <c r="Q120" s="4" t="n">
        <f aca="false">(((L120-N120)*627.5095)-265.9)/1.36556</f>
        <v>16.1162793392977</v>
      </c>
      <c r="R120" s="4" t="n">
        <f aca="false">LN(EXP(-((M120-(L120+[1]NEW!$R$2))*627.5095-1.9)/(0.001987*298.15)))</f>
        <v>-7.45740537267902</v>
      </c>
      <c r="S120" s="0" t="n">
        <v>-0.184155</v>
      </c>
      <c r="T120" s="0" t="n">
        <v>-0.121609</v>
      </c>
      <c r="U120" s="0" t="n">
        <v>-0.152784</v>
      </c>
      <c r="V120" s="0" t="n">
        <v>-0.058512</v>
      </c>
      <c r="W120" s="0" t="n">
        <v>-0.176458</v>
      </c>
      <c r="X120" s="0" t="n">
        <v>-0.080729</v>
      </c>
      <c r="Y120" s="1" t="n">
        <v>-0.230291</v>
      </c>
    </row>
    <row r="121" customFormat="false" ht="12.8" hidden="false" customHeight="false" outlineLevel="0" collapsed="false">
      <c r="A121" s="1" t="s">
        <v>87</v>
      </c>
      <c r="B121" s="1" t="n">
        <v>0</v>
      </c>
      <c r="C121" s="1" t="n">
        <v>0</v>
      </c>
      <c r="D121" s="1" t="n">
        <v>0</v>
      </c>
      <c r="E121" s="1" t="n">
        <v>1</v>
      </c>
      <c r="F121" s="1" t="n">
        <v>1</v>
      </c>
      <c r="G121" s="1" t="n">
        <v>0</v>
      </c>
      <c r="H121" s="1" t="n">
        <v>0</v>
      </c>
      <c r="I121" s="1" t="n">
        <v>1</v>
      </c>
      <c r="J121" s="1" t="n">
        <v>-1</v>
      </c>
      <c r="K121" s="1" t="n">
        <v>-1370.73928013301</v>
      </c>
      <c r="L121" s="1" t="n">
        <v>-1370.87026929733</v>
      </c>
      <c r="M121" s="1" t="n">
        <v>-1559.34450799401</v>
      </c>
      <c r="N121" s="1" t="n">
        <v>-1371.33575545304</v>
      </c>
      <c r="O121" s="1" t="n">
        <v>-1</v>
      </c>
      <c r="P121" s="2" t="n">
        <f aca="false">((K121-L121)*27.2116-4.5)</f>
        <v>-0.935575256189916</v>
      </c>
      <c r="Q121" s="4" t="n">
        <f aca="false">(((L121-N121)*627.5095)-265.9)/1.36556</f>
        <v>19.1840598923257</v>
      </c>
      <c r="R121" s="4" t="n">
        <f aca="false">LN(EXP(-((M121-(L121+[1]NEW!$R$2))*627.5095-1.9)/(0.001987*298.15)))</f>
        <v>-1.87415905959647</v>
      </c>
      <c r="S121" s="0" t="n">
        <v>-0.175096</v>
      </c>
      <c r="T121" s="0" t="n">
        <v>-0.115513</v>
      </c>
      <c r="U121" s="0" t="n">
        <v>-0.148698</v>
      </c>
      <c r="V121" s="0" t="n">
        <v>-0.062274</v>
      </c>
      <c r="W121" s="0" t="n">
        <v>-0.170724</v>
      </c>
      <c r="X121" s="0" t="n">
        <v>-0.078858</v>
      </c>
      <c r="Y121" s="1" t="n">
        <v>-0.226326</v>
      </c>
    </row>
    <row r="122" customFormat="false" ht="12.8" hidden="false" customHeight="false" outlineLevel="0" collapsed="false">
      <c r="A122" s="1" t="s">
        <v>88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1</v>
      </c>
      <c r="G122" s="1" t="n">
        <v>1</v>
      </c>
      <c r="H122" s="1" t="n">
        <v>0</v>
      </c>
      <c r="I122" s="1" t="n">
        <v>1</v>
      </c>
      <c r="J122" s="1" t="n">
        <v>-1</v>
      </c>
      <c r="K122" s="1" t="n">
        <v>-1479.45834272314</v>
      </c>
      <c r="L122" s="1" t="n">
        <v>-1479.61343855669</v>
      </c>
      <c r="M122" s="1" t="n">
        <v>-1668.07845844465</v>
      </c>
      <c r="N122" s="1" t="n">
        <v>-1480.06141959625</v>
      </c>
      <c r="O122" s="1" t="n">
        <v>-1</v>
      </c>
      <c r="P122" s="2" t="n">
        <f aca="false">((K122-L122)*27.2116-4.5)</f>
        <v>-0.279594215772949</v>
      </c>
      <c r="Q122" s="4" t="n">
        <f aca="false">(((L122-N122)*627.5095)-265.9)/1.36556</f>
        <v>11.1400144584147</v>
      </c>
      <c r="R122" s="4" t="n">
        <f aca="false">LN(EXP(-((M122-(L122+[1]NEW!$R$2))*627.5095-1.9)/(0.001987*298.15)))</f>
        <v>-11.638938275442</v>
      </c>
      <c r="S122" s="0" t="n">
        <v>-0.196701</v>
      </c>
      <c r="T122" s="0" t="n">
        <v>-0.136085</v>
      </c>
      <c r="U122" s="0" t="n">
        <v>-0.170795</v>
      </c>
      <c r="V122" s="0" t="n">
        <v>-0.042736</v>
      </c>
      <c r="W122" s="0" t="n">
        <v>-0.195487</v>
      </c>
      <c r="X122" s="0" t="n">
        <v>-0.055581</v>
      </c>
      <c r="Y122" s="1" t="n">
        <v>-0.247291</v>
      </c>
    </row>
    <row r="123" customFormat="false" ht="12.8" hidden="false" customHeight="false" outlineLevel="0" collapsed="false">
      <c r="A123" s="1" t="s">
        <v>89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1</v>
      </c>
      <c r="G123" s="1" t="n">
        <v>1</v>
      </c>
      <c r="H123" s="1" t="n">
        <v>0</v>
      </c>
      <c r="I123" s="1" t="n">
        <v>1</v>
      </c>
      <c r="J123" s="1" t="n">
        <v>-1</v>
      </c>
      <c r="K123" s="1" t="n">
        <v>-1252.9182799464</v>
      </c>
      <c r="L123" s="1" t="n">
        <v>-1253.04284816328</v>
      </c>
      <c r="M123" s="1" t="n">
        <v>-1441.51691317903</v>
      </c>
      <c r="N123" s="1" t="n">
        <v>-1253.50211056142</v>
      </c>
      <c r="O123" s="1" t="n">
        <v>-1</v>
      </c>
      <c r="P123" s="2" t="n">
        <f aca="false">((K123-L123)*27.2116-4.5)</f>
        <v>-1.11029950954529</v>
      </c>
      <c r="Q123" s="4" t="n">
        <f aca="false">(((L123-N123)*627.5095)-265.9)/1.36556</f>
        <v>16.3240852292459</v>
      </c>
      <c r="R123" s="4" t="n">
        <f aca="false">LN(EXP(-((M123-(L123+[1]NEW!$R$2))*627.5095-1.9)/(0.001987*298.15)))</f>
        <v>-2.05812598921515</v>
      </c>
      <c r="S123" s="0" t="n">
        <v>-0.168192</v>
      </c>
      <c r="T123" s="0" t="n">
        <v>-0.106885</v>
      </c>
      <c r="U123" s="0" t="n">
        <v>-0.143497</v>
      </c>
      <c r="V123" s="0" t="n">
        <v>-0.038907</v>
      </c>
      <c r="W123" s="0" t="n">
        <v>-0.161991</v>
      </c>
      <c r="X123" s="0" t="n">
        <v>-0.045807</v>
      </c>
      <c r="Y123" s="1" t="n">
        <v>-0.232416</v>
      </c>
    </row>
    <row r="124" customFormat="false" ht="12.8" hidden="false" customHeight="false" outlineLevel="0" collapsed="false">
      <c r="A124" s="1" t="s">
        <v>90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1</v>
      </c>
      <c r="G124" s="1" t="n">
        <v>1</v>
      </c>
      <c r="H124" s="1" t="n">
        <v>0</v>
      </c>
      <c r="I124" s="1" t="n">
        <v>1</v>
      </c>
      <c r="J124" s="1" t="n">
        <v>-1</v>
      </c>
      <c r="K124" s="1" t="n">
        <v>-1635.99944090083</v>
      </c>
      <c r="L124" s="1" t="n">
        <v>-1636.1368026653</v>
      </c>
      <c r="M124" s="1" t="n">
        <v>-1824.60528316156</v>
      </c>
      <c r="N124" s="1" t="n">
        <v>-1636.60201502813</v>
      </c>
      <c r="O124" s="1" t="n">
        <v>-1</v>
      </c>
      <c r="P124" s="2" t="n">
        <f aca="false">((K124-L124)*27.2116-4.5)</f>
        <v>-0.762166609950455</v>
      </c>
      <c r="Q124" s="4" t="n">
        <f aca="false">(((L124-N124)*627.5095)-265.9)/1.36556</f>
        <v>19.0582451106373</v>
      </c>
      <c r="R124" s="4" t="n">
        <f aca="false">LN(EXP(-((M124-(L124+[1]NEW!$R$2))*627.5095-1.9)/(0.001987*298.15)))</f>
        <v>-7.97338049801422</v>
      </c>
      <c r="S124" s="0" t="n">
        <v>-0.175038</v>
      </c>
      <c r="T124" s="0" t="n">
        <v>-0.117711</v>
      </c>
      <c r="U124" s="0" t="n">
        <v>-0.156231</v>
      </c>
      <c r="V124" s="0" t="n">
        <v>-0.040243</v>
      </c>
      <c r="W124" s="0" t="n">
        <v>-0.186129</v>
      </c>
      <c r="X124" s="0" t="n">
        <v>-0.047859</v>
      </c>
      <c r="Y124" s="1" t="n">
        <v>-0.249558</v>
      </c>
    </row>
    <row r="125" customFormat="false" ht="12.8" hidden="false" customHeight="false" outlineLevel="0" collapsed="false">
      <c r="A125" s="1" t="s">
        <v>91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1</v>
      </c>
      <c r="G125" s="1" t="n">
        <v>0</v>
      </c>
      <c r="H125" s="1" t="n">
        <v>0</v>
      </c>
      <c r="I125" s="1" t="n">
        <v>1</v>
      </c>
      <c r="J125" s="1" t="n">
        <v>-1</v>
      </c>
      <c r="K125" s="1" t="n">
        <v>-1217.26457962548</v>
      </c>
      <c r="L125" s="1" t="n">
        <v>-1217.42150188078</v>
      </c>
      <c r="M125" s="1" t="n">
        <v>-1405.88910989448</v>
      </c>
      <c r="N125" s="1" t="n">
        <v>-1217.87489157399</v>
      </c>
      <c r="O125" s="1" t="n">
        <v>-1</v>
      </c>
      <c r="P125" s="2" t="n">
        <f aca="false">((K125-L125)*27.2116-4.5)</f>
        <v>-0.229894357683075</v>
      </c>
      <c r="Q125" s="4" t="n">
        <f aca="false">(((L125-N125)*627.5095)-265.9)/1.36556</f>
        <v>13.6254281696855</v>
      </c>
      <c r="R125" s="4" t="n">
        <f aca="false">LN(EXP(-((M125-(L125+[1]NEW!$R$2))*627.5095-1.9)/(0.001987*298.15)))</f>
        <v>-8.89753456465501</v>
      </c>
      <c r="S125" s="0" t="n">
        <v>-0.200317</v>
      </c>
      <c r="T125" s="0" t="n">
        <v>-0.14144</v>
      </c>
      <c r="U125" s="0" t="n">
        <v>-0.171611</v>
      </c>
      <c r="V125" s="0" t="n">
        <v>-0.048089</v>
      </c>
      <c r="W125" s="0" t="n">
        <v>-0.172358</v>
      </c>
      <c r="X125" s="0" t="n">
        <v>-0.048856</v>
      </c>
      <c r="Y125" s="1" t="n">
        <v>-0.246543</v>
      </c>
    </row>
    <row r="126" customFormat="false" ht="12.8" hidden="false" customHeight="false" outlineLevel="0" collapsed="false">
      <c r="A126" s="1" t="s">
        <v>92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1</v>
      </c>
      <c r="G126" s="1" t="n">
        <v>0</v>
      </c>
      <c r="H126" s="1" t="n">
        <v>1</v>
      </c>
      <c r="I126" s="1" t="n">
        <v>1</v>
      </c>
      <c r="J126" s="1" t="n">
        <v>-1</v>
      </c>
      <c r="K126" s="1" t="n">
        <v>-1249.33979846571</v>
      </c>
      <c r="L126" s="1" t="n">
        <v>-1249.50895944634</v>
      </c>
      <c r="M126" s="1" t="n">
        <v>-1437.97122185424</v>
      </c>
      <c r="N126" s="1" t="n">
        <v>-1249.96609523384</v>
      </c>
      <c r="O126" s="1" t="n">
        <v>-1</v>
      </c>
      <c r="P126" s="2" t="n">
        <f aca="false">((K126-L126)*27.2116-4.5)</f>
        <v>0.103140940513147</v>
      </c>
      <c r="Q126" s="4" t="n">
        <f aca="false">(((L126-N126)*627.5095)-265.9)/1.36556</f>
        <v>15.3468536323627</v>
      </c>
      <c r="R126" s="4" t="n">
        <f aca="false">LN(EXP(-((M126-(L126+[1]NEW!$R$2))*627.5095-1.9)/(0.001987*298.15)))</f>
        <v>-14.5597260689277</v>
      </c>
      <c r="S126" s="0" t="n">
        <v>-0.216326</v>
      </c>
      <c r="T126" s="0" t="n">
        <v>-0.154727</v>
      </c>
      <c r="U126" s="0" t="n">
        <v>-0.184331</v>
      </c>
      <c r="V126" s="0" t="n">
        <v>-0.077069</v>
      </c>
      <c r="W126" s="0" t="n">
        <v>-0.199958</v>
      </c>
      <c r="X126" s="0" t="n">
        <v>-0.095045</v>
      </c>
      <c r="Y126" s="1" t="n">
        <v>-0.248163</v>
      </c>
    </row>
    <row r="127" customFormat="false" ht="12.8" hidden="false" customHeight="false" outlineLevel="0" collapsed="false">
      <c r="A127" s="1" t="s">
        <v>93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1</v>
      </c>
      <c r="G127" s="1" t="n">
        <v>1</v>
      </c>
      <c r="H127" s="1" t="n">
        <v>0</v>
      </c>
      <c r="I127" s="1" t="n">
        <v>1</v>
      </c>
      <c r="J127" s="1" t="n">
        <v>-1</v>
      </c>
      <c r="K127" s="1" t="n">
        <v>-1367.62582149422</v>
      </c>
      <c r="L127" s="1" t="n">
        <v>-1367.77135980187</v>
      </c>
      <c r="M127" s="1" t="n">
        <v>-1556.24381298063</v>
      </c>
      <c r="N127" s="1" t="n">
        <v>-1368.22468511074</v>
      </c>
      <c r="O127" s="1" t="n">
        <v>-1</v>
      </c>
      <c r="P127" s="2" t="n">
        <f aca="false">((K127-L127)*27.2116-4.5)</f>
        <v>-0.53966978755165</v>
      </c>
      <c r="Q127" s="4" t="n">
        <f aca="false">(((L127-N127)*627.5095)-265.9)/1.36556</f>
        <v>13.5958419303298</v>
      </c>
      <c r="R127" s="4" t="n">
        <f aca="false">LN(EXP(-((M127-(L127+[1]NEW!$R$2))*627.5095-1.9)/(0.001987*298.15)))</f>
        <v>-3.76542167315674</v>
      </c>
      <c r="S127" s="0" t="n">
        <v>-0.193154</v>
      </c>
      <c r="T127" s="0" t="n">
        <v>-0.128475</v>
      </c>
      <c r="U127" s="0" t="n">
        <v>-0.159458</v>
      </c>
      <c r="V127" s="0" t="n">
        <v>-0.066048</v>
      </c>
      <c r="W127" s="0" t="n">
        <v>-0.176429</v>
      </c>
      <c r="X127" s="0" t="n">
        <v>-0.078068</v>
      </c>
      <c r="Y127" s="1" t="n">
        <v>-0.246583</v>
      </c>
    </row>
    <row r="128" customFormat="false" ht="12.8" hidden="false" customHeight="false" outlineLevel="0" collapsed="false">
      <c r="A128" s="1" t="s">
        <v>94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1</v>
      </c>
      <c r="G128" s="1" t="n">
        <v>0</v>
      </c>
      <c r="H128" s="1" t="n">
        <v>0</v>
      </c>
      <c r="I128" s="1" t="n">
        <v>1</v>
      </c>
      <c r="J128" s="1" t="n">
        <v>-1</v>
      </c>
      <c r="K128" s="1" t="n">
        <v>-1063.78662545498</v>
      </c>
      <c r="L128" s="1" t="n">
        <v>-1063.9309862435</v>
      </c>
      <c r="M128" s="1" t="n">
        <v>-1252.40762099273</v>
      </c>
      <c r="N128" s="1" t="n">
        <v>-1064.39596295272</v>
      </c>
      <c r="O128" s="1" t="n">
        <v>-1</v>
      </c>
      <c r="P128" s="2" t="n">
        <f aca="false">((K128-L128)*27.2116-4.5)</f>
        <v>-0.571711967106745</v>
      </c>
      <c r="Q128" s="4" t="n">
        <f aca="false">(((L128-N128)*627.5095)-265.9)/1.36556</f>
        <v>18.9499562921724</v>
      </c>
      <c r="R128" s="4" t="n">
        <f aca="false">LN(EXP(-((M128-(L128+[1]NEW!$R$2))*627.5095-1.9)/(0.001987*298.15)))</f>
        <v>0.663796206789918</v>
      </c>
      <c r="S128" s="0" t="n">
        <v>-0.202857</v>
      </c>
      <c r="T128" s="0" t="n">
        <v>-0.128231</v>
      </c>
      <c r="U128" s="0" t="n">
        <v>-0.163948</v>
      </c>
      <c r="V128" s="0" t="n">
        <v>-0.051693</v>
      </c>
      <c r="W128" s="0" t="n">
        <v>-0.193776</v>
      </c>
      <c r="X128" s="0" t="n">
        <v>-0.059949</v>
      </c>
      <c r="Y128" s="1" t="n">
        <v>-0.23937</v>
      </c>
    </row>
    <row r="129" customFormat="false" ht="12.8" hidden="false" customHeight="false" outlineLevel="0" collapsed="false">
      <c r="A129" s="1" t="s">
        <v>95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1</v>
      </c>
      <c r="G129" s="1" t="n">
        <v>0</v>
      </c>
      <c r="H129" s="1" t="n">
        <v>0</v>
      </c>
      <c r="I129" s="1" t="n">
        <v>1</v>
      </c>
      <c r="J129" s="1" t="n">
        <v>-1</v>
      </c>
      <c r="K129" s="1" t="n">
        <v>-1063.78163549652</v>
      </c>
      <c r="L129" s="1" t="n">
        <v>-1063.93146929149</v>
      </c>
      <c r="M129" s="1" t="n">
        <v>-1252.40644217006</v>
      </c>
      <c r="N129" s="1" t="n">
        <v>-1064.39577155301</v>
      </c>
      <c r="O129" s="1" t="n">
        <v>-1</v>
      </c>
      <c r="P129" s="2" t="n">
        <f aca="false">((K129-L129)*27.2116-4.5)</f>
        <v>-0.422782704796084</v>
      </c>
      <c r="Q129" s="4" t="n">
        <f aca="false">(((L129-N129)*627.5095)-265.9)/1.36556</f>
        <v>18.6400304456212</v>
      </c>
      <c r="R129" s="4" t="n">
        <f aca="false">LN(EXP(-((M129-(L129+[1]NEW!$R$2))*627.5095-1.9)/(0.001987*298.15)))</f>
        <v>-1.09649631830976</v>
      </c>
      <c r="S129" s="0" t="n">
        <v>-0.207295</v>
      </c>
      <c r="T129" s="0" t="n">
        <v>-0.134005</v>
      </c>
      <c r="U129" s="0" t="n">
        <v>-0.167488</v>
      </c>
      <c r="V129" s="0" t="n">
        <v>-0.041996</v>
      </c>
      <c r="W129" s="0" t="n">
        <v>-0.197635</v>
      </c>
      <c r="X129" s="0" t="n">
        <v>-0.055074</v>
      </c>
      <c r="Y129" s="1" t="n">
        <v>-0.238474</v>
      </c>
    </row>
    <row r="130" customFormat="false" ht="12.8" hidden="false" customHeight="false" outlineLevel="0" collapsed="false">
      <c r="A130" s="1" t="s">
        <v>96</v>
      </c>
      <c r="B130" s="1" t="n">
        <v>0</v>
      </c>
      <c r="C130" s="1" t="n">
        <v>0</v>
      </c>
      <c r="D130" s="1" t="n">
        <v>0</v>
      </c>
      <c r="E130" s="1" t="n">
        <v>1</v>
      </c>
      <c r="F130" s="1" t="n">
        <v>1</v>
      </c>
      <c r="G130" s="1" t="n">
        <v>0</v>
      </c>
      <c r="H130" s="1" t="n">
        <v>0</v>
      </c>
      <c r="I130" s="1" t="n">
        <v>1</v>
      </c>
      <c r="J130" s="1" t="n">
        <v>-1</v>
      </c>
      <c r="K130" s="1" t="n">
        <v>-1370.73280723953</v>
      </c>
      <c r="L130" s="1" t="n">
        <v>-1370.88056274096</v>
      </c>
      <c r="M130" s="1" t="n">
        <v>-1559.35153443806</v>
      </c>
      <c r="N130" s="1" t="n">
        <v>-1371.33689656158</v>
      </c>
      <c r="O130" s="1" t="n">
        <v>-1</v>
      </c>
      <c r="P130" s="2" t="n">
        <f aca="false">((K130-L130)*27.2116-4.5)</f>
        <v>-0.479336397291332</v>
      </c>
      <c r="Q130" s="4" t="n">
        <f aca="false">(((L130-N130)*627.5095)-265.9)/1.36556</f>
        <v>14.9783294841751</v>
      </c>
      <c r="R130" s="4" t="n">
        <f aca="false">LN(EXP(-((M130-(L130+[1]NEW!$R$2))*627.5095-1.9)/(0.001987*298.15)))</f>
        <v>-5.33464192294545</v>
      </c>
      <c r="S130" s="0" t="n">
        <v>-0.195686</v>
      </c>
      <c r="T130" s="0" t="n">
        <v>-0.129108</v>
      </c>
      <c r="U130" s="0" t="n">
        <v>-0.164276</v>
      </c>
      <c r="V130" s="0" t="n">
        <v>-0.04739</v>
      </c>
      <c r="W130" s="0" t="n">
        <v>-0.191759</v>
      </c>
      <c r="X130" s="0" t="n">
        <v>-0.05615</v>
      </c>
      <c r="Y130" s="1" t="n">
        <v>-0.244134</v>
      </c>
    </row>
    <row r="131" customFormat="false" ht="12.8" hidden="false" customHeight="false" outlineLevel="0" collapsed="false">
      <c r="A131" s="1" t="s">
        <v>97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1</v>
      </c>
      <c r="G131" s="1" t="n">
        <v>1</v>
      </c>
      <c r="H131" s="1" t="n">
        <v>0</v>
      </c>
      <c r="I131" s="1" t="n">
        <v>1</v>
      </c>
      <c r="J131" s="1" t="n">
        <v>-1</v>
      </c>
      <c r="K131" s="1" t="n">
        <v>-1174.42822865844</v>
      </c>
      <c r="L131" s="1" t="n">
        <v>-1174.55609094177</v>
      </c>
      <c r="M131" s="1" t="n">
        <v>-1363.03495678906</v>
      </c>
      <c r="N131" s="1" t="n">
        <v>-1175.01971499308</v>
      </c>
      <c r="O131" s="1" t="n">
        <v>-1</v>
      </c>
      <c r="P131" s="2" t="n">
        <f aca="false">((K131-L131)*27.2116-4.5)</f>
        <v>-1.02066269093921</v>
      </c>
      <c r="Q131" s="4" t="n">
        <f aca="false">(((L131-N131)*627.5095)-265.9)/1.36556</f>
        <v>18.3283756301695</v>
      </c>
      <c r="R131" s="4" t="n">
        <f aca="false">LN(EXP(-((M131-(L131+[1]NEW!$R$2))*627.5095-1.9)/(0.001987*298.15)))</f>
        <v>3.02702779423541</v>
      </c>
      <c r="S131" s="0" t="n">
        <v>-0.179247</v>
      </c>
      <c r="T131" s="0" t="n">
        <v>-0.108284</v>
      </c>
      <c r="U131" s="0" t="n">
        <v>-0.149986</v>
      </c>
      <c r="V131" s="0" t="n">
        <v>-0.046839</v>
      </c>
      <c r="W131" s="0" t="n">
        <v>-0.174303</v>
      </c>
      <c r="X131" s="0" t="n">
        <v>-0.0531</v>
      </c>
      <c r="Y131" s="1" t="n">
        <v>-0.241168</v>
      </c>
    </row>
    <row r="132" customFormat="false" ht="12.8" hidden="false" customHeight="false" outlineLevel="0" collapsed="false">
      <c r="A132" s="1" t="s">
        <v>98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1</v>
      </c>
      <c r="G132" s="1" t="n">
        <v>0</v>
      </c>
      <c r="H132" s="1" t="n">
        <v>0</v>
      </c>
      <c r="I132" s="1" t="n">
        <v>1</v>
      </c>
      <c r="J132" s="1" t="n">
        <v>-1</v>
      </c>
      <c r="K132" s="1" t="n">
        <v>-1217.25995804666</v>
      </c>
      <c r="L132" s="1" t="n">
        <v>-1217.40739190186</v>
      </c>
      <c r="M132" s="1" t="n">
        <v>-1405.88000760688</v>
      </c>
      <c r="N132" s="1" t="n">
        <v>-1217.8689580095</v>
      </c>
      <c r="O132" s="1" t="n">
        <v>-1</v>
      </c>
      <c r="P132" s="2" t="n">
        <f aca="false">((K132-L132)*27.2116-4.5)</f>
        <v>-0.488088905839509</v>
      </c>
      <c r="Q132" s="4" t="n">
        <f aca="false">(((L132-N132)*627.5095)-265.9)/1.36556</f>
        <v>17.3826982498967</v>
      </c>
      <c r="R132" s="4" t="n">
        <f aca="false">LN(EXP(-((M132-(L132+[1]NEW!$R$2))*627.5095-1.9)/(0.001987*298.15)))</f>
        <v>-3.59327003247923</v>
      </c>
      <c r="S132" s="0" t="n">
        <v>-0.198407</v>
      </c>
      <c r="T132" s="0" t="n">
        <v>-0.132187</v>
      </c>
      <c r="U132" s="0" t="n">
        <v>-0.164636</v>
      </c>
      <c r="V132" s="0" t="n">
        <v>-0.06528</v>
      </c>
      <c r="W132" s="0" t="n">
        <v>-0.186088</v>
      </c>
      <c r="X132" s="0" t="n">
        <v>-0.074269</v>
      </c>
      <c r="Y132" s="1" t="n">
        <v>-0.242702</v>
      </c>
    </row>
    <row r="133" customFormat="false" ht="12.8" hidden="false" customHeight="false" outlineLevel="0" collapsed="false">
      <c r="A133" s="1" t="s">
        <v>99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1</v>
      </c>
      <c r="G133" s="1" t="n">
        <v>0</v>
      </c>
      <c r="H133" s="1" t="n">
        <v>0</v>
      </c>
      <c r="I133" s="1" t="n">
        <v>1</v>
      </c>
      <c r="J133" s="1" t="n">
        <v>-1</v>
      </c>
      <c r="K133" s="1" t="n">
        <v>-1217.25702378043</v>
      </c>
      <c r="L133" s="1" t="n">
        <v>-1217.41286667648</v>
      </c>
      <c r="M133" s="1" t="n">
        <v>-1405.88249609861</v>
      </c>
      <c r="N133" s="1" t="n">
        <v>-1217.87208860756</v>
      </c>
      <c r="O133" s="1" t="n">
        <v>-1</v>
      </c>
      <c r="P133" s="2" t="n">
        <f aca="false">((K133-L133)*27.2116-4.5)</f>
        <v>-0.259265449846104</v>
      </c>
      <c r="Q133" s="4" t="n">
        <f aca="false">(((L133-N133)*627.5095)-265.9)/1.36556</f>
        <v>16.3054895874724</v>
      </c>
      <c r="R133" s="4" t="n">
        <f aca="false">LN(EXP(-((M133-(L133+[1]NEW!$R$2))*627.5095-1.9)/(0.001987*298.15)))</f>
        <v>-6.75641116969156</v>
      </c>
      <c r="S133" s="0" t="n">
        <v>-0.204202</v>
      </c>
      <c r="T133" s="0" t="n">
        <v>-0.139678</v>
      </c>
      <c r="U133" s="0" t="n">
        <v>-0.170904</v>
      </c>
      <c r="V133" s="0" t="n">
        <v>-0.057789</v>
      </c>
      <c r="W133" s="0" t="n">
        <v>-0.191601</v>
      </c>
      <c r="X133" s="0" t="n">
        <v>-0.071489</v>
      </c>
      <c r="Y133" s="1" t="n">
        <v>-0.244543</v>
      </c>
    </row>
    <row r="134" customFormat="false" ht="12.8" hidden="false" customHeight="false" outlineLevel="0" collapsed="false">
      <c r="A134" s="1" t="s">
        <v>100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1</v>
      </c>
      <c r="G134" s="1" t="n">
        <v>1</v>
      </c>
      <c r="H134" s="1" t="n">
        <v>0</v>
      </c>
      <c r="I134" s="1" t="n">
        <v>1</v>
      </c>
      <c r="J134" s="1" t="n">
        <v>-1</v>
      </c>
      <c r="K134" s="1" t="n">
        <v>-1446.13159168464</v>
      </c>
      <c r="L134" s="1" t="n">
        <v>-1446.29154859668</v>
      </c>
      <c r="M134" s="1" t="n">
        <v>-1634.75866239214</v>
      </c>
      <c r="N134" s="1" t="n">
        <v>-1446.73579539178</v>
      </c>
      <c r="O134" s="1" t="n">
        <v>-1</v>
      </c>
      <c r="P134" s="2" t="n">
        <f aca="false">((K134-L134)*27.2116-4.5)</f>
        <v>-0.147316492329189</v>
      </c>
      <c r="Q134" s="4" t="n">
        <f aca="false">(((L134-N134)*627.5095)-265.9)/1.36556</f>
        <v>9.42403429340728</v>
      </c>
      <c r="R134" s="4" t="n">
        <f aca="false">LN(EXP(-((M134-(L134+[1]NEW!$R$2))*627.5095-1.9)/(0.001987*298.15)))</f>
        <v>-9.42102215904573</v>
      </c>
      <c r="S134" s="0" t="n">
        <v>-0.204965</v>
      </c>
      <c r="T134" s="0" t="n">
        <v>-0.14248</v>
      </c>
      <c r="U134" s="0" t="n">
        <v>-0.175547</v>
      </c>
      <c r="V134" s="0" t="n">
        <v>-0.04909</v>
      </c>
      <c r="W134" s="0" t="n">
        <v>-0.176056</v>
      </c>
      <c r="X134" s="0" t="n">
        <v>-0.049628</v>
      </c>
      <c r="Y134" s="1" t="n">
        <v>-0.261177</v>
      </c>
    </row>
    <row r="135" customFormat="false" ht="12.8" hidden="false" customHeight="false" outlineLevel="0" collapsed="false">
      <c r="A135" s="1" t="s">
        <v>101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1</v>
      </c>
      <c r="G135" s="1" t="n">
        <v>0</v>
      </c>
      <c r="H135" s="1" t="n">
        <v>0</v>
      </c>
      <c r="I135" s="1" t="n">
        <v>1</v>
      </c>
      <c r="J135" s="1" t="n">
        <v>-1</v>
      </c>
      <c r="K135" s="1" t="n">
        <v>-1220.8113461185</v>
      </c>
      <c r="L135" s="1" t="n">
        <v>-1220.94632522623</v>
      </c>
      <c r="M135" s="1" t="n">
        <v>-1409.42818434076</v>
      </c>
      <c r="N135" s="1" t="n">
        <v>-1221.42004235649</v>
      </c>
      <c r="O135" s="1" t="n">
        <v>-1</v>
      </c>
      <c r="P135" s="2" t="n">
        <f aca="false">((K135-L135)*27.2116-4.5)</f>
        <v>-0.82700251209345</v>
      </c>
      <c r="Q135" s="4" t="n">
        <f aca="false">(((L135-N135)*627.5095)-265.9)/1.36556</f>
        <v>22.9664017332524</v>
      </c>
      <c r="R135" s="4" t="n">
        <f aca="false">LN(EXP(-((M135-(L135+[1]NEW!$R$2))*627.5095-1.9)/(0.001987*298.15)))</f>
        <v>6.19756691910923</v>
      </c>
      <c r="S135" s="0" t="n">
        <v>-0.189594</v>
      </c>
      <c r="T135" s="0" t="n">
        <v>-0.11969</v>
      </c>
      <c r="U135" s="0" t="n">
        <v>-0.151413</v>
      </c>
      <c r="V135" s="0" t="n">
        <v>-0.016854</v>
      </c>
      <c r="W135" s="0" t="n">
        <v>-0.173555</v>
      </c>
      <c r="X135" s="0" t="n">
        <v>-0.027516</v>
      </c>
      <c r="Y135" s="1" t="n">
        <v>-0.212301</v>
      </c>
    </row>
    <row r="136" customFormat="false" ht="12.8" hidden="false" customHeight="false" outlineLevel="0" collapsed="false">
      <c r="A136" s="1" t="s">
        <v>102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1</v>
      </c>
      <c r="G136" s="1" t="n">
        <v>1</v>
      </c>
      <c r="H136" s="1" t="n">
        <v>0</v>
      </c>
      <c r="I136" s="1" t="n">
        <v>1</v>
      </c>
      <c r="J136" s="1" t="n">
        <v>-1</v>
      </c>
      <c r="K136" s="1" t="n">
        <v>-1252.93287411792</v>
      </c>
      <c r="L136" s="1" t="n">
        <v>-1253.05390043451</v>
      </c>
      <c r="M136" s="1" t="n">
        <v>-1441.53488713407</v>
      </c>
      <c r="N136" s="1" t="n">
        <v>-1253.52636937826</v>
      </c>
      <c r="O136" s="1" t="n">
        <v>-1</v>
      </c>
      <c r="P136" s="2" t="n">
        <f aca="false">((K136-L136)*27.2116-4.5)</f>
        <v>-1.20668028347595</v>
      </c>
      <c r="Q136" s="4" t="n">
        <f aca="false">(((L136-N136)*627.5095)-265.9)/1.36556</f>
        <v>22.392828332694</v>
      </c>
      <c r="R136" s="4" t="n">
        <f aca="false">LN(EXP(-((M136-(L136+[1]NEW!$R$2))*627.5095-1.9)/(0.001987*298.15)))</f>
        <v>5.27348444539632</v>
      </c>
      <c r="S136" s="0" t="n">
        <v>-0.169484</v>
      </c>
      <c r="T136" s="0" t="n">
        <v>-0.100137</v>
      </c>
      <c r="U136" s="0" t="n">
        <v>-0.141692</v>
      </c>
      <c r="V136" s="0" t="n">
        <v>-0.015516</v>
      </c>
      <c r="W136" s="0" t="n">
        <v>-0.162744</v>
      </c>
      <c r="X136" s="0" t="n">
        <v>-0.02705</v>
      </c>
      <c r="Y136" s="1" t="n">
        <v>-0.218668</v>
      </c>
    </row>
    <row r="137" customFormat="false" ht="12.8" hidden="false" customHeight="false" outlineLevel="0" collapsed="false">
      <c r="A137" s="1" t="s">
        <v>103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1</v>
      </c>
      <c r="G137" s="1" t="n">
        <v>1</v>
      </c>
      <c r="H137" s="1" t="n">
        <v>0</v>
      </c>
      <c r="I137" s="1" t="n">
        <v>1</v>
      </c>
      <c r="J137" s="1" t="n">
        <v>-1</v>
      </c>
      <c r="K137" s="1" t="n">
        <v>-1557.97170203776</v>
      </c>
      <c r="L137" s="1" t="n">
        <v>-1558.11745042546</v>
      </c>
      <c r="M137" s="1" t="n">
        <v>-1746.5906770317</v>
      </c>
      <c r="N137" s="1" t="n">
        <v>-1558.57994479199</v>
      </c>
      <c r="O137" s="1" t="n">
        <v>-1</v>
      </c>
      <c r="P137" s="2" t="n">
        <f aca="false">((K137-L137)*27.2116-4.5)</f>
        <v>-0.533953173262792</v>
      </c>
      <c r="Q137" s="4" t="n">
        <f aca="false">(((L137-N137)*627.5095)-265.9)/1.36556</f>
        <v>17.8092567841218</v>
      </c>
      <c r="R137" s="4" t="n">
        <f aca="false">LN(EXP(-((M137-(L137+[1]NEW!$R$2))*627.5095-1.9)/(0.001987*298.15)))</f>
        <v>-2.94618907934572</v>
      </c>
      <c r="S137" s="0" t="n">
        <v>-0.189927</v>
      </c>
      <c r="T137" s="0" t="n">
        <v>-0.123927</v>
      </c>
      <c r="U137" s="0" t="n">
        <v>-0.160388</v>
      </c>
      <c r="V137" s="0" t="n">
        <v>-0.018691</v>
      </c>
      <c r="W137" s="0" t="n">
        <v>-0.185363</v>
      </c>
      <c r="X137" s="0" t="n">
        <v>-0.04451</v>
      </c>
      <c r="Y137" s="1" t="n">
        <v>-0.234444</v>
      </c>
    </row>
    <row r="138" customFormat="false" ht="12.8" hidden="false" customHeight="false" outlineLevel="0" collapsed="false">
      <c r="A138" s="1" t="s">
        <v>104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1</v>
      </c>
      <c r="G138" s="1" t="n">
        <v>0</v>
      </c>
      <c r="H138" s="1" t="n">
        <v>0</v>
      </c>
      <c r="I138" s="1" t="n">
        <v>1</v>
      </c>
      <c r="J138" s="1" t="n">
        <v>-1</v>
      </c>
      <c r="K138" s="1" t="n">
        <v>-1371.13018842615</v>
      </c>
      <c r="L138" s="1" t="n">
        <v>-1371.2604715243</v>
      </c>
      <c r="M138" s="1" t="n">
        <v>-1559.74094524043</v>
      </c>
      <c r="N138" s="1" t="n">
        <v>-1371.73602713538</v>
      </c>
      <c r="O138" s="1" t="n">
        <v>-1</v>
      </c>
      <c r="P138" s="2" t="n">
        <f aca="false">((K138-L138)*27.2116-4.5)</f>
        <v>-0.954788446377918</v>
      </c>
      <c r="Q138" s="4" t="n">
        <f aca="false">(((L138-N138)*627.5095)-265.9)/1.36556</f>
        <v>23.8112303604082</v>
      </c>
      <c r="R138" s="4" t="n">
        <f aca="false">LN(EXP(-((M138-(L138+[1]NEW!$R$2))*627.5095-1.9)/(0.001987*298.15)))</f>
        <v>4.73012032010539</v>
      </c>
      <c r="S138" s="0" t="n">
        <v>-0.182604</v>
      </c>
      <c r="T138" s="0" t="n">
        <v>-0.11224</v>
      </c>
      <c r="U138" s="0" t="n">
        <v>-0.146493</v>
      </c>
      <c r="V138" s="0" t="n">
        <v>-0.016527</v>
      </c>
      <c r="W138" s="0" t="n">
        <v>-0.169586</v>
      </c>
      <c r="X138" s="0" t="n">
        <v>-0.032324</v>
      </c>
      <c r="Y138" s="1" t="n">
        <v>-0.217678</v>
      </c>
    </row>
    <row r="139" customFormat="false" ht="12.8" hidden="false" customHeight="false" outlineLevel="0" collapsed="false">
      <c r="A139" s="1" t="s">
        <v>105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1</v>
      </c>
      <c r="G139" s="1" t="n">
        <v>1</v>
      </c>
      <c r="H139" s="1" t="n">
        <v>0</v>
      </c>
      <c r="I139" s="1" t="n">
        <v>1</v>
      </c>
      <c r="J139" s="1" t="n">
        <v>-1</v>
      </c>
      <c r="K139" s="1" t="n">
        <v>-1292.67756043154</v>
      </c>
      <c r="L139" s="1" t="n">
        <v>-1292.81279513132</v>
      </c>
      <c r="M139" s="1" t="n">
        <v>-1481.2889096106</v>
      </c>
      <c r="N139" s="1" t="n">
        <v>-1293.27168273743</v>
      </c>
      <c r="O139" s="1" t="n">
        <v>-1</v>
      </c>
      <c r="P139" s="2" t="n">
        <f aca="false">((K139-L139)*27.2116-4.5)</f>
        <v>-0.820047443470424</v>
      </c>
      <c r="Q139" s="4" t="n">
        <f aca="false">(((L139-N139)*627.5095)-265.9)/1.36556</f>
        <v>16.1518587731699</v>
      </c>
      <c r="R139" s="4" t="n">
        <f aca="false">LN(EXP(-((M139-(L139+[1]NEW!$R$2))*627.5095-1.9)/(0.001987*298.15)))</f>
        <v>0.112714028191314</v>
      </c>
      <c r="S139" s="0" t="n">
        <v>-0.189742</v>
      </c>
      <c r="T139" s="0" t="n">
        <v>-0.117407</v>
      </c>
      <c r="U139" s="0" t="n">
        <v>-0.151575</v>
      </c>
      <c r="V139" s="0" t="n">
        <v>-0.017949</v>
      </c>
      <c r="W139" s="0" t="n">
        <v>-0.175277</v>
      </c>
      <c r="X139" s="0" t="n">
        <v>-0.035926</v>
      </c>
      <c r="Y139" s="1" t="n">
        <v>-0.236798</v>
      </c>
    </row>
    <row r="140" customFormat="false" ht="12.8" hidden="false" customHeight="false" outlineLevel="0" collapsed="false">
      <c r="A140" s="1" t="s">
        <v>106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1</v>
      </c>
      <c r="G140" s="1" t="n">
        <v>0</v>
      </c>
      <c r="H140" s="1" t="n">
        <v>0</v>
      </c>
      <c r="I140" s="1" t="n">
        <v>1</v>
      </c>
      <c r="J140" s="1" t="n">
        <v>-1</v>
      </c>
      <c r="K140" s="1" t="n">
        <v>-1603.88100480637</v>
      </c>
      <c r="L140" s="1" t="n">
        <v>-1604.02441157878</v>
      </c>
      <c r="M140" s="1" t="n">
        <v>-1792.5009087394</v>
      </c>
      <c r="N140" s="1" t="n">
        <v>-1604.49403034938</v>
      </c>
      <c r="O140" s="1" t="n">
        <v>-1</v>
      </c>
      <c r="P140" s="2" t="n">
        <f aca="false">((K140-L140)*27.2116-4.5)</f>
        <v>-0.597672271884863</v>
      </c>
      <c r="Q140" s="4" t="n">
        <f aca="false">(((L140-N140)*627.5095)-265.9)/1.36556</f>
        <v>21.0831013868162</v>
      </c>
      <c r="R140" s="4" t="n">
        <f aca="false">LN(EXP(-((M140-(L140+[1]NEW!$R$2))*627.5095-1.9)/(0.001987*298.15)))</f>
        <v>0.518059112150737</v>
      </c>
      <c r="S140" s="0" t="n">
        <v>-0.192246</v>
      </c>
      <c r="T140" s="0" t="n">
        <v>-0.127263</v>
      </c>
      <c r="U140" s="0" t="n">
        <v>-0.158204</v>
      </c>
      <c r="V140" s="0" t="n">
        <v>-0.034973</v>
      </c>
      <c r="W140" s="0" t="n">
        <v>-0.179611</v>
      </c>
      <c r="X140" s="0" t="n">
        <v>-0.04732</v>
      </c>
      <c r="Y140" s="1" t="n">
        <v>-0.217801</v>
      </c>
    </row>
    <row r="141" customFormat="false" ht="12.8" hidden="false" customHeight="false" outlineLevel="0" collapsed="false">
      <c r="A141" s="1" t="s">
        <v>107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1</v>
      </c>
      <c r="G141" s="1" t="n">
        <v>0</v>
      </c>
      <c r="H141" s="1" t="n">
        <v>0</v>
      </c>
      <c r="I141" s="1" t="n">
        <v>1</v>
      </c>
      <c r="J141" s="1" t="n">
        <v>-1</v>
      </c>
      <c r="K141" s="1" t="n">
        <v>-1220.81586975585</v>
      </c>
      <c r="L141" s="1" t="n">
        <v>-1220.95305660731</v>
      </c>
      <c r="M141" s="1" t="n">
        <v>-1409.43808610608</v>
      </c>
      <c r="N141" s="1" t="n">
        <v>-1221.42559393391</v>
      </c>
      <c r="O141" s="1" t="n">
        <v>-1</v>
      </c>
      <c r="P141" s="2" t="n">
        <f aca="false">((K141-L141)*27.2116-4.5)</f>
        <v>-0.766926272811037</v>
      </c>
      <c r="Q141" s="4" t="n">
        <f aca="false">(((L141-N141)*627.5095)-265.9)/1.36556</f>
        <v>22.4242519890508</v>
      </c>
      <c r="R141" s="4" t="n">
        <f aca="false">LN(EXP(-((M141-(L141+[1]NEW!$R$2))*627.5095-1.9)/(0.001987*298.15)))</f>
        <v>9.55571254015318</v>
      </c>
      <c r="S141" s="0" t="n">
        <v>-0.187068</v>
      </c>
      <c r="T141" s="0" t="n">
        <v>-0.113828</v>
      </c>
      <c r="U141" s="0" t="n">
        <v>-0.153205</v>
      </c>
      <c r="V141" s="0" t="n">
        <v>-0.028781</v>
      </c>
      <c r="W141" s="0" t="n">
        <v>-0.181398</v>
      </c>
      <c r="X141" s="0" t="n">
        <v>-0.043393</v>
      </c>
      <c r="Y141" s="1" t="n">
        <v>-0.228645</v>
      </c>
    </row>
    <row r="142" customFormat="false" ht="12.8" hidden="false" customHeight="false" outlineLevel="0" collapsed="false">
      <c r="A142" s="5" t="s">
        <v>108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1</v>
      </c>
      <c r="G142" s="1" t="n">
        <v>1</v>
      </c>
      <c r="H142" s="1" t="n">
        <v>0</v>
      </c>
      <c r="I142" s="1" t="n">
        <v>1</v>
      </c>
      <c r="J142" s="1" t="n">
        <v>-1</v>
      </c>
      <c r="K142" s="1" t="n">
        <v>-1252.9389260974</v>
      </c>
      <c r="L142" s="1" t="n">
        <v>-1253.06346179089</v>
      </c>
      <c r="M142" s="1" t="n">
        <v>-1441.54881551355</v>
      </c>
      <c r="N142" s="1" t="n">
        <v>-1253.53088607628</v>
      </c>
      <c r="O142" s="1" t="n">
        <v>-1</v>
      </c>
      <c r="P142" s="2" t="n">
        <f aca="false">((K142-L142)*27.2116-4.5)</f>
        <v>-1.1111845230313</v>
      </c>
      <c r="Q142" s="4" t="n">
        <f aca="false">(((L142-N142)*627.5095)-265.9)/1.36556</f>
        <v>20.0746797013453</v>
      </c>
      <c r="R142" s="4" t="n">
        <f aca="false">LN(EXP(-((M142-(L142+[1]NEW!$R$2))*627.5095-1.9)/(0.001987*298.15)))</f>
        <v>9.89913811693215</v>
      </c>
      <c r="S142" s="0" t="n">
        <v>-0.170715</v>
      </c>
      <c r="T142" s="0" t="n">
        <v>-0.099797</v>
      </c>
      <c r="U142" s="0" t="n">
        <v>-0.14436</v>
      </c>
      <c r="V142" s="0" t="n">
        <v>-0.02205</v>
      </c>
      <c r="W142" s="0" t="n">
        <v>-0.168101</v>
      </c>
      <c r="X142" s="0" t="n">
        <v>-0.033901</v>
      </c>
      <c r="Y142" s="1" t="n">
        <v>-0.234152</v>
      </c>
    </row>
    <row r="143" customFormat="false" ht="12.8" hidden="false" customHeight="false" outlineLevel="0" collapsed="false">
      <c r="A143" s="1" t="s">
        <v>109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1</v>
      </c>
      <c r="G143" s="1" t="n">
        <v>1</v>
      </c>
      <c r="H143" s="1" t="n">
        <v>0</v>
      </c>
      <c r="I143" s="1" t="n">
        <v>1</v>
      </c>
      <c r="J143" s="1" t="n">
        <v>-1</v>
      </c>
      <c r="K143" s="1" t="n">
        <v>-1557.970410077</v>
      </c>
      <c r="L143" s="1" t="n">
        <v>-1558.12148665653</v>
      </c>
      <c r="M143" s="1" t="n">
        <v>-1746.59935756075</v>
      </c>
      <c r="N143" s="1" t="n">
        <v>-1558.58717361261</v>
      </c>
      <c r="O143" s="1" t="n">
        <v>-1</v>
      </c>
      <c r="P143" s="2" t="n">
        <f aca="false">((K143-L143)*27.2116-4.5)</f>
        <v>-0.388964548464189</v>
      </c>
      <c r="Q143" s="4" t="n">
        <f aca="false">(((L143-N143)*627.5095)-265.9)/1.36556</f>
        <v>19.2763327619326</v>
      </c>
      <c r="R143" s="4" t="n">
        <f aca="false">LN(EXP(-((M143-(L143+[1]NEW!$R$2))*627.5095-1.9)/(0.001987*298.15)))</f>
        <v>1.9731606725034</v>
      </c>
      <c r="S143" s="0" t="n">
        <v>-0.19424</v>
      </c>
      <c r="T143" s="0" t="n">
        <v>-0.124007</v>
      </c>
      <c r="U143" s="0" t="n">
        <v>-0.163849</v>
      </c>
      <c r="V143" s="0" t="n">
        <v>-0.037781</v>
      </c>
      <c r="W143" s="0" t="n">
        <v>-0.192244</v>
      </c>
      <c r="X143" s="0" t="n">
        <v>-0.052034</v>
      </c>
      <c r="Y143" s="1" t="n">
        <v>-0.239742</v>
      </c>
    </row>
    <row r="144" customFormat="false" ht="12.8" hidden="false" customHeight="false" outlineLevel="0" collapsed="false">
      <c r="A144" s="1" t="s">
        <v>110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1</v>
      </c>
      <c r="G144" s="1" t="n">
        <v>0</v>
      </c>
      <c r="H144" s="1" t="n">
        <v>0</v>
      </c>
      <c r="I144" s="1" t="n">
        <v>1</v>
      </c>
      <c r="J144" s="1" t="n">
        <v>-1</v>
      </c>
      <c r="K144" s="1" t="n">
        <v>-1371.12908957986</v>
      </c>
      <c r="L144" s="1" t="n">
        <v>-1371.26925143454</v>
      </c>
      <c r="M144" s="1" t="n">
        <v>-1559.75180111176</v>
      </c>
      <c r="N144" s="1" t="n">
        <v>-1371.74186739928</v>
      </c>
      <c r="O144" s="1" t="n">
        <v>-1</v>
      </c>
      <c r="P144" s="2" t="n">
        <f aca="false">((K144-L144)*27.2116-4.5)</f>
        <v>-0.685971675191196</v>
      </c>
      <c r="Q144" s="4" t="n">
        <f aca="false">(((L144-N144)*627.5095)-265.9)/1.36556</f>
        <v>22.4603882114608</v>
      </c>
      <c r="R144" s="4" t="n">
        <f aca="false">LN(EXP(-((M144-(L144+[1]NEW!$R$2))*627.5095-1.9)/(0.001987*298.15)))</f>
        <v>6.92902717700826</v>
      </c>
      <c r="S144" s="0" t="n">
        <v>-0.185655</v>
      </c>
      <c r="T144" s="0" t="n">
        <v>-0.112446</v>
      </c>
      <c r="U144" s="0" t="n">
        <v>-0.155126</v>
      </c>
      <c r="V144" s="0" t="n">
        <v>-0.027213</v>
      </c>
      <c r="W144" s="0" t="n">
        <v>-0.182495</v>
      </c>
      <c r="X144" s="0" t="n">
        <v>-0.040494</v>
      </c>
      <c r="Y144" s="1" t="n">
        <v>-0.228355</v>
      </c>
    </row>
    <row r="145" customFormat="false" ht="12.8" hidden="false" customHeight="false" outlineLevel="0" collapsed="false">
      <c r="A145" s="1" t="s">
        <v>111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1</v>
      </c>
      <c r="G145" s="1" t="n">
        <v>1</v>
      </c>
      <c r="H145" s="1" t="n">
        <v>0</v>
      </c>
      <c r="I145" s="1" t="n">
        <v>1</v>
      </c>
      <c r="J145" s="1" t="n">
        <v>-1</v>
      </c>
      <c r="K145" s="1" t="n">
        <v>-1292.68510411129</v>
      </c>
      <c r="L145" s="1" t="n">
        <v>-1292.81917064891</v>
      </c>
      <c r="M145" s="1" t="n">
        <v>-1481.30040863507</v>
      </c>
      <c r="N145" s="1" t="n">
        <v>-1293.28194188572</v>
      </c>
      <c r="O145" s="1" t="n">
        <v>-1</v>
      </c>
      <c r="P145" s="2" t="n">
        <f aca="false">((K145-L145)*27.2116-4.5)</f>
        <v>-0.851835004902294</v>
      </c>
      <c r="Q145" s="4" t="n">
        <f aca="false">(((L145-N145)*627.5095)-265.9)/1.36556</f>
        <v>17.9364857092296</v>
      </c>
      <c r="R145" s="4" t="n">
        <f aca="false">LN(EXP(-((M145-(L145+[1]NEW!$R$2))*627.5095-1.9)/(0.001987*298.15)))</f>
        <v>5.53965312778836</v>
      </c>
      <c r="S145" s="0" t="n">
        <v>-0.185764</v>
      </c>
      <c r="T145" s="0" t="n">
        <v>-0.112019</v>
      </c>
      <c r="U145" s="0" t="n">
        <v>-0.152118</v>
      </c>
      <c r="V145" s="0" t="n">
        <v>-0.025043</v>
      </c>
      <c r="W145" s="0" t="n">
        <v>-0.17672</v>
      </c>
      <c r="X145" s="0" t="n">
        <v>-0.036168</v>
      </c>
      <c r="Y145" s="1" t="n">
        <v>-0.248589</v>
      </c>
    </row>
    <row r="146" customFormat="false" ht="12.8" hidden="false" customHeight="false" outlineLevel="0" collapsed="false">
      <c r="A146" s="1" t="s">
        <v>112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1</v>
      </c>
      <c r="G146" s="1" t="n">
        <v>0</v>
      </c>
      <c r="H146" s="1" t="n">
        <v>0</v>
      </c>
      <c r="I146" s="1" t="n">
        <v>1</v>
      </c>
      <c r="J146" s="1" t="n">
        <v>-1</v>
      </c>
      <c r="K146" s="1" t="n">
        <v>-1603.88648970262</v>
      </c>
      <c r="L146" s="1" t="n">
        <v>-1604.02662969112</v>
      </c>
      <c r="M146" s="1" t="n">
        <v>-1792.50986577183</v>
      </c>
      <c r="N146" s="1" t="n">
        <v>-1604.50046508297</v>
      </c>
      <c r="O146" s="1" t="n">
        <v>-1</v>
      </c>
      <c r="P146" s="2" t="n">
        <f aca="false">((K146-L146)*27.2116-4.5)</f>
        <v>-0.686566688936987</v>
      </c>
      <c r="Q146" s="4" t="n">
        <f aca="false">(((L146-N146)*627.5095)-265.9)/1.36556</f>
        <v>23.0207459373228</v>
      </c>
      <c r="R146" s="4" t="n">
        <f aca="false">LN(EXP(-((M146-(L146+[1]NEW!$R$2))*627.5095-1.9)/(0.001987*298.15)))</f>
        <v>7.65608191212662</v>
      </c>
      <c r="S146" s="0" t="n">
        <v>-0.188909</v>
      </c>
      <c r="T146" s="0" t="n">
        <v>-0.117934</v>
      </c>
      <c r="U146" s="0" t="n">
        <v>-0.156067</v>
      </c>
      <c r="V146" s="0" t="n">
        <v>-0.036596</v>
      </c>
      <c r="W146" s="0" t="n">
        <v>-0.183986</v>
      </c>
      <c r="X146" s="0" t="n">
        <v>-0.046967</v>
      </c>
      <c r="Y146" s="1" t="n">
        <v>-0.228716</v>
      </c>
    </row>
    <row r="147" customFormat="false" ht="12.8" hidden="false" customHeight="false" outlineLevel="0" collapsed="false">
      <c r="A147" s="1" t="s">
        <v>113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1</v>
      </c>
      <c r="G147" s="1" t="n">
        <v>0</v>
      </c>
      <c r="H147" s="1" t="n">
        <v>0</v>
      </c>
      <c r="I147" s="1" t="n">
        <v>1</v>
      </c>
      <c r="J147" s="1" t="n">
        <v>-1</v>
      </c>
      <c r="K147" s="1" t="n">
        <v>-1220.81786287609</v>
      </c>
      <c r="L147" s="1" t="n">
        <v>-1220.95763319657</v>
      </c>
      <c r="M147" s="1" t="n">
        <v>-1409.43960554254</v>
      </c>
      <c r="N147" s="1" t="n">
        <v>-1221.43004670522</v>
      </c>
      <c r="O147" s="1" t="n">
        <v>-1</v>
      </c>
      <c r="P147" s="2" t="n">
        <f aca="false">((K147-L147)*27.2116-4.5)</f>
        <v>-0.696625947226135</v>
      </c>
      <c r="Q147" s="4" t="n">
        <f aca="false">(((L147-N147)*627.5095)-265.9)/1.36556</f>
        <v>22.3673544965245</v>
      </c>
      <c r="R147" s="4" t="n">
        <f aca="false">LN(EXP(-((M147-(L147+[1]NEW!$R$2))*627.5095-1.9)/(0.001987*298.15)))</f>
        <v>6.31750432602265</v>
      </c>
      <c r="S147" s="0" t="n">
        <v>-0.191947</v>
      </c>
      <c r="T147" s="0" t="n">
        <v>-0.119904</v>
      </c>
      <c r="U147" s="0" t="n">
        <v>-0.156516</v>
      </c>
      <c r="V147" s="0" t="n">
        <v>-0.021595</v>
      </c>
      <c r="W147" s="0" t="n">
        <v>-0.186379</v>
      </c>
      <c r="X147" s="0" t="n">
        <v>-0.03685</v>
      </c>
      <c r="Y147" s="1" t="n">
        <v>-0.229379</v>
      </c>
    </row>
    <row r="148" customFormat="false" ht="12.8" hidden="false" customHeight="false" outlineLevel="0" collapsed="false">
      <c r="A148" s="1" t="s">
        <v>114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1</v>
      </c>
      <c r="G148" s="1" t="n">
        <v>1</v>
      </c>
      <c r="H148" s="1" t="n">
        <v>0</v>
      </c>
      <c r="I148" s="1" t="n">
        <v>1</v>
      </c>
      <c r="J148" s="1" t="n">
        <v>-1</v>
      </c>
      <c r="K148" s="1" t="n">
        <v>-1252.93599232457</v>
      </c>
      <c r="L148" s="1" t="n">
        <v>-1253.07011863071</v>
      </c>
      <c r="M148" s="1" t="n">
        <v>-1441.55033245782</v>
      </c>
      <c r="N148" s="1" t="n">
        <v>-1253.53957756372</v>
      </c>
      <c r="O148" s="1" t="n">
        <v>-1</v>
      </c>
      <c r="P148" s="2" t="n">
        <f aca="false">((K148-L148)*27.2116-4.5)</f>
        <v>-0.850208607836408</v>
      </c>
      <c r="Q148" s="4" t="n">
        <f aca="false">(((L148-N148)*627.5095)-265.9)/1.36556</f>
        <v>21.0096519549524</v>
      </c>
      <c r="R148" s="4" t="n">
        <f aca="false">LN(EXP(-((M148-(L148+[1]NEW!$R$2))*627.5095-1.9)/(0.001987*298.15)))</f>
        <v>4.45483975224539</v>
      </c>
      <c r="S148" s="0" t="n">
        <v>-0.183527</v>
      </c>
      <c r="T148" s="0" t="n">
        <v>-0.113119</v>
      </c>
      <c r="U148" s="0" t="n">
        <v>-0.153215</v>
      </c>
      <c r="V148" s="0" t="n">
        <v>-0.017916</v>
      </c>
      <c r="W148" s="0" t="n">
        <v>-0.180714</v>
      </c>
      <c r="X148" s="0" t="n">
        <v>-0.029026</v>
      </c>
      <c r="Y148" s="1" t="n">
        <v>-0.234261</v>
      </c>
    </row>
    <row r="149" customFormat="false" ht="12.8" hidden="false" customHeight="false" outlineLevel="0" collapsed="false">
      <c r="A149" s="1" t="s">
        <v>115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1</v>
      </c>
      <c r="G149" s="1" t="n">
        <v>1</v>
      </c>
      <c r="H149" s="1" t="n">
        <v>0</v>
      </c>
      <c r="I149" s="1" t="n">
        <v>1</v>
      </c>
      <c r="J149" s="1" t="n">
        <v>-1</v>
      </c>
      <c r="K149" s="1" t="n">
        <v>-1557.97403742853</v>
      </c>
      <c r="L149" s="1" t="n">
        <v>-1558.12524393372</v>
      </c>
      <c r="M149" s="1" t="n">
        <v>-1746.60005906634</v>
      </c>
      <c r="N149" s="1" t="n">
        <v>-1558.58831818763</v>
      </c>
      <c r="O149" s="1" t="n">
        <v>-1</v>
      </c>
      <c r="P149" s="2" t="n">
        <f aca="false">((K149-L149)*27.2116-4.5)</f>
        <v>-0.385429063372467</v>
      </c>
      <c r="Q149" s="4" t="n">
        <f aca="false">(((L149-N149)*627.5095)-265.9)/1.36556</f>
        <v>18.0757297621067</v>
      </c>
      <c r="R149" s="4" t="n">
        <f aca="false">LN(EXP(-((M149-(L149+[1]NEW!$R$2))*627.5095-1.9)/(0.001987*298.15)))</f>
        <v>-1.26358454203407</v>
      </c>
      <c r="S149" s="0" t="n">
        <v>-0.201035</v>
      </c>
      <c r="T149" s="0" t="n">
        <v>-0.130652</v>
      </c>
      <c r="U149" s="0" t="n">
        <v>-0.166367</v>
      </c>
      <c r="V149" s="0" t="n">
        <v>-0.037091</v>
      </c>
      <c r="W149" s="0" t="n">
        <v>-0.195847</v>
      </c>
      <c r="X149" s="0" t="n">
        <v>-0.049916</v>
      </c>
      <c r="Y149" s="1" t="n">
        <v>-0.24665</v>
      </c>
    </row>
    <row r="150" customFormat="false" ht="12.8" hidden="false" customHeight="false" outlineLevel="0" collapsed="false">
      <c r="A150" s="1" t="s">
        <v>116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1</v>
      </c>
      <c r="G150" s="1" t="n">
        <v>0</v>
      </c>
      <c r="H150" s="1" t="n">
        <v>0</v>
      </c>
      <c r="I150" s="1" t="n">
        <v>1</v>
      </c>
      <c r="J150" s="1" t="n">
        <v>-1</v>
      </c>
      <c r="K150" s="1" t="n">
        <v>-1371.13635749358</v>
      </c>
      <c r="L150" s="1" t="n">
        <v>-1371.27575540183</v>
      </c>
      <c r="M150" s="1" t="n">
        <v>-1559.7557688697</v>
      </c>
      <c r="N150" s="1" t="n">
        <v>-1371.74930894872</v>
      </c>
      <c r="O150" s="1" t="n">
        <v>-1</v>
      </c>
      <c r="P150" s="2" t="n">
        <f aca="false">((K150-L150)*27.2116-4.5)</f>
        <v>-0.706759879858781</v>
      </c>
      <c r="Q150" s="4" t="n">
        <f aca="false">(((L150-N150)*627.5095)-265.9)/1.36556</f>
        <v>22.8912310203145</v>
      </c>
      <c r="R150" s="4" t="n">
        <f aca="false">LN(EXP(-((M150-(L150+[1]NEW!$R$2))*627.5095-1.9)/(0.001987*298.15)))</f>
        <v>4.24261452845286</v>
      </c>
      <c r="S150" s="0" t="n">
        <v>-0.191642</v>
      </c>
      <c r="T150" s="0" t="n">
        <v>-0.119872</v>
      </c>
      <c r="U150" s="0" t="n">
        <v>-0.156615</v>
      </c>
      <c r="V150" s="0" t="n">
        <v>-0.019134</v>
      </c>
      <c r="W150" s="0" t="n">
        <v>-0.187027</v>
      </c>
      <c r="X150" s="0" t="n">
        <v>-0.032179</v>
      </c>
      <c r="Y150" s="1" t="n">
        <v>-0.233586</v>
      </c>
    </row>
    <row r="151" customFormat="false" ht="12.8" hidden="false" customHeight="false" outlineLevel="0" collapsed="false">
      <c r="A151" s="1" t="s">
        <v>117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1</v>
      </c>
      <c r="G151" s="1" t="n">
        <v>1</v>
      </c>
      <c r="H151" s="1" t="n">
        <v>0</v>
      </c>
      <c r="I151" s="1" t="n">
        <v>1</v>
      </c>
      <c r="J151" s="1" t="n">
        <v>-1</v>
      </c>
      <c r="K151" s="1" t="n">
        <v>-1292.67984367017</v>
      </c>
      <c r="L151" s="1" t="n">
        <v>-1292.82652549457</v>
      </c>
      <c r="M151" s="1" t="n">
        <v>-1481.29964976765</v>
      </c>
      <c r="N151" s="1" t="n">
        <v>-1293.2848014341</v>
      </c>
      <c r="O151" s="1" t="n">
        <v>-1</v>
      </c>
      <c r="P151" s="2" t="n">
        <f aca="false">((K151-L151)*27.2116-4.5)</f>
        <v>-0.508552867155658</v>
      </c>
      <c r="Q151" s="4" t="n">
        <f aca="false">(((L151-N151)*627.5095)-265.9)/1.36556</f>
        <v>15.8707824456821</v>
      </c>
      <c r="R151" s="4" t="n">
        <f aca="false">LN(EXP(-((M151-(L151+[1]NEW!$R$2))*627.5095-1.9)/(0.001987*298.15)))</f>
        <v>-3.05458277136588</v>
      </c>
      <c r="S151" s="0" t="n">
        <v>-0.198958</v>
      </c>
      <c r="T151" s="0" t="n">
        <v>-0.126364</v>
      </c>
      <c r="U151" s="0" t="n">
        <v>-0.164408</v>
      </c>
      <c r="V151" s="0" t="n">
        <v>-0.021141</v>
      </c>
      <c r="W151" s="0" t="n">
        <v>-0.193324</v>
      </c>
      <c r="X151" s="0" t="n">
        <v>-0.034036</v>
      </c>
      <c r="Y151" s="1" t="n">
        <v>-0.250509</v>
      </c>
    </row>
    <row r="152" customFormat="false" ht="12.8" hidden="false" customHeight="false" outlineLevel="0" collapsed="false">
      <c r="A152" s="1" t="s">
        <v>118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1</v>
      </c>
      <c r="G152" s="1" t="n">
        <v>0</v>
      </c>
      <c r="H152" s="1" t="n">
        <v>0</v>
      </c>
      <c r="I152" s="1" t="n">
        <v>1</v>
      </c>
      <c r="J152" s="1" t="n">
        <v>-1</v>
      </c>
      <c r="K152" s="1" t="n">
        <v>-1603.88781216997</v>
      </c>
      <c r="L152" s="1" t="n">
        <v>-1604.03179174546</v>
      </c>
      <c r="M152" s="1" t="n">
        <v>-1792.51206852469</v>
      </c>
      <c r="N152" s="1" t="n">
        <v>-1604.50163619763</v>
      </c>
      <c r="O152" s="1" t="n">
        <v>-1</v>
      </c>
      <c r="P152" s="2" t="n">
        <f aca="false">((K152-L152)*27.2116-4.5)</f>
        <v>-0.582085383596498</v>
      </c>
      <c r="Q152" s="4" t="n">
        <f aca="false">(((L152-N152)*627.5095)-265.9)/1.36556</f>
        <v>21.1868077997259</v>
      </c>
      <c r="R152" s="4" t="n">
        <f aca="false">LN(EXP(-((M152-(L152+[1]NEW!$R$2))*627.5095-1.9)/(0.001987*298.15)))</f>
        <v>4.5215201197681</v>
      </c>
      <c r="S152" s="0" t="n">
        <v>-0.195248</v>
      </c>
      <c r="T152" s="0" t="n">
        <v>-0.124163</v>
      </c>
      <c r="U152" s="0" t="n">
        <v>-0.159885</v>
      </c>
      <c r="V152" s="0" t="n">
        <v>-0.048179</v>
      </c>
      <c r="W152" s="0" t="n">
        <v>-0.18956</v>
      </c>
      <c r="X152" s="0" t="n">
        <v>-0.0561</v>
      </c>
      <c r="Y152" s="1" t="n">
        <v>-0.230837</v>
      </c>
    </row>
    <row r="153" customFormat="false" ht="12.8" hidden="false" customHeight="false" outlineLevel="0" collapsed="false">
      <c r="A153" s="1" t="s">
        <v>119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1</v>
      </c>
      <c r="G153" s="1" t="n">
        <v>0</v>
      </c>
      <c r="H153" s="1" t="n">
        <v>0</v>
      </c>
      <c r="I153" s="1" t="n">
        <v>1</v>
      </c>
      <c r="J153" s="1" t="n">
        <v>-1</v>
      </c>
      <c r="K153" s="1" t="n">
        <v>-1374.29305001144</v>
      </c>
      <c r="L153" s="1" t="n">
        <v>-1374.43232388739</v>
      </c>
      <c r="M153" s="1" t="n">
        <v>-1562.91356424768</v>
      </c>
      <c r="N153" s="1" t="n">
        <v>-1374.90070353999</v>
      </c>
      <c r="O153" s="1" t="n">
        <v>-1</v>
      </c>
      <c r="P153" s="2" t="n">
        <f aca="false">((K153-L153)*27.2116-4.5)</f>
        <v>-0.710134997197921</v>
      </c>
      <c r="Q153" s="4" t="n">
        <f aca="false">(((L153-N153)*627.5095)-265.9)/1.36556</f>
        <v>20.5136951969328</v>
      </c>
      <c r="R153" s="4" t="n">
        <f aca="false">LN(EXP(-((M153-(L153+[1]NEW!$R$2))*627.5095-1.9)/(0.001987*298.15)))</f>
        <v>5.5421678618935</v>
      </c>
      <c r="S153" s="0" t="n">
        <v>-0.185695</v>
      </c>
      <c r="T153" s="0" t="n">
        <v>-0.120884</v>
      </c>
      <c r="U153" s="0" t="n">
        <v>-0.155446</v>
      </c>
      <c r="V153" s="0" t="n">
        <v>-0.050501</v>
      </c>
      <c r="W153" s="0" t="n">
        <v>-0.176262</v>
      </c>
      <c r="X153" s="0" t="n">
        <v>-0.061727</v>
      </c>
      <c r="Y153" s="1" t="n">
        <v>-0.23347</v>
      </c>
    </row>
    <row r="154" customFormat="false" ht="12.8" hidden="false" customHeight="false" outlineLevel="0" collapsed="false">
      <c r="A154" s="1" t="s">
        <v>120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1</v>
      </c>
      <c r="G154" s="1" t="n">
        <v>1</v>
      </c>
      <c r="H154" s="1" t="n">
        <v>0</v>
      </c>
      <c r="I154" s="1" t="n">
        <v>1</v>
      </c>
      <c r="J154" s="1" t="n">
        <v>-1</v>
      </c>
      <c r="K154" s="1" t="n">
        <v>-1406.41291276318</v>
      </c>
      <c r="L154" s="1" t="n">
        <v>-1406.54088601488</v>
      </c>
      <c r="M154" s="1" t="n">
        <v>-1595.0225904489</v>
      </c>
      <c r="N154" s="1" t="n">
        <v>-1407.00599718843</v>
      </c>
      <c r="O154" s="1" t="n">
        <v>-1</v>
      </c>
      <c r="P154" s="2" t="n">
        <f aca="false">((K154-L154)*27.2116-4.5)</f>
        <v>-1.01764306403916</v>
      </c>
      <c r="Q154" s="4" t="n">
        <f aca="false">(((L154-N154)*627.5095)-265.9)/1.36556</f>
        <v>19.0117460666426</v>
      </c>
      <c r="R154" s="4" t="n">
        <f aca="false">LN(EXP(-((M154-(L154+[1]NEW!$R$2))*627.5095-1.9)/(0.001987*298.15)))</f>
        <v>6.03372568166934</v>
      </c>
      <c r="S154" s="0" t="n">
        <v>-0.16898</v>
      </c>
      <c r="T154" s="0" t="n">
        <v>-0.106646</v>
      </c>
      <c r="U154" s="0" t="n">
        <v>-0.145728</v>
      </c>
      <c r="V154" s="0" t="n">
        <v>-0.04923</v>
      </c>
      <c r="W154" s="0" t="n">
        <v>-0.163789</v>
      </c>
      <c r="X154" s="0" t="n">
        <v>-0.058374</v>
      </c>
      <c r="Y154" s="1" t="n">
        <v>-0.238526</v>
      </c>
    </row>
    <row r="155" customFormat="false" ht="12.8" hidden="false" customHeight="false" outlineLevel="0" collapsed="false">
      <c r="A155" s="1" t="s">
        <v>121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1</v>
      </c>
      <c r="G155" s="1" t="n">
        <v>1</v>
      </c>
      <c r="H155" s="1" t="n">
        <v>0</v>
      </c>
      <c r="I155" s="1" t="n">
        <v>1</v>
      </c>
      <c r="J155" s="1" t="n">
        <v>-1</v>
      </c>
      <c r="K155" s="1" t="n">
        <v>-1711.44823327036</v>
      </c>
      <c r="L155" s="1" t="n">
        <v>-1711.60007820093</v>
      </c>
      <c r="M155" s="1" t="n">
        <v>-1900.07503465944</v>
      </c>
      <c r="N155" s="1" t="n">
        <v>-1712.06324291951</v>
      </c>
      <c r="O155" s="1" t="n">
        <v>-1</v>
      </c>
      <c r="P155" s="2" t="n">
        <f aca="false">((K155-L155)*27.2116-4.5)</f>
        <v>-0.368056487302734</v>
      </c>
      <c r="Q155" s="4" t="n">
        <f aca="false">(((L155-N155)*627.5095)-265.9)/1.36556</f>
        <v>18.1173005753998</v>
      </c>
      <c r="R155" s="4" t="n">
        <f aca="false">LN(EXP(-((M155-(L155+[1]NEW!$R$2))*627.5095-1.9)/(0.001987*298.15)))</f>
        <v>-1.1138888325035</v>
      </c>
      <c r="S155" s="0" t="n">
        <v>-0.191409</v>
      </c>
      <c r="T155" s="0" t="n">
        <v>-0.129067</v>
      </c>
      <c r="U155" s="0" t="n">
        <v>-0.164996</v>
      </c>
      <c r="V155" s="0" t="n">
        <v>-0.057624</v>
      </c>
      <c r="W155" s="0" t="n">
        <v>-0.185312</v>
      </c>
      <c r="X155" s="0" t="n">
        <v>-0.069511</v>
      </c>
      <c r="Y155" s="1" t="n">
        <v>-0.243565</v>
      </c>
    </row>
    <row r="156" customFormat="false" ht="12.8" hidden="false" customHeight="false" outlineLevel="0" collapsed="false">
      <c r="A156" s="1" t="s">
        <v>122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1</v>
      </c>
      <c r="G156" s="1" t="n">
        <v>0</v>
      </c>
      <c r="H156" s="1" t="n">
        <v>0</v>
      </c>
      <c r="I156" s="1" t="n">
        <v>1</v>
      </c>
      <c r="J156" s="1" t="n">
        <v>-1</v>
      </c>
      <c r="K156" s="1" t="n">
        <v>-1524.60547773905</v>
      </c>
      <c r="L156" s="1" t="n">
        <v>-1524.74700361807</v>
      </c>
      <c r="M156" s="1" t="n">
        <v>-1713.22611693268</v>
      </c>
      <c r="N156" s="1" t="n">
        <v>-1525.21556890975</v>
      </c>
      <c r="O156" s="1" t="n">
        <v>-1</v>
      </c>
      <c r="P156" s="2" t="n">
        <f aca="false">((K156-L156)*27.2116-4.5)</f>
        <v>-0.648854390458364</v>
      </c>
      <c r="Q156" s="4" t="n">
        <f aca="false">(((L156-N156)*627.5095)-265.9)/1.36556</f>
        <v>20.5990010687029</v>
      </c>
      <c r="R156" s="4" t="n">
        <f aca="false">LN(EXP(-((M156-(L156+[1]NEW!$R$2))*627.5095-1.9)/(0.001987*298.15)))</f>
        <v>3.28915100512005</v>
      </c>
      <c r="S156" s="0" t="n">
        <v>-0.183599</v>
      </c>
      <c r="T156" s="0" t="n">
        <v>-0.119138</v>
      </c>
      <c r="U156" s="0" t="n">
        <v>-0.156659</v>
      </c>
      <c r="V156" s="0" t="n">
        <v>-0.051615</v>
      </c>
      <c r="W156" s="0" t="n">
        <v>-0.177177</v>
      </c>
      <c r="X156" s="0" t="n">
        <v>-0.063263</v>
      </c>
      <c r="Y156" s="1" t="n">
        <v>-0.234641</v>
      </c>
    </row>
    <row r="157" customFormat="false" ht="12.8" hidden="false" customHeight="false" outlineLevel="0" collapsed="false">
      <c r="A157" s="1" t="s">
        <v>123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1</v>
      </c>
      <c r="G157" s="1" t="n">
        <v>1</v>
      </c>
      <c r="H157" s="1" t="n">
        <v>0</v>
      </c>
      <c r="I157" s="1" t="n">
        <v>1</v>
      </c>
      <c r="J157" s="1" t="n">
        <v>-1</v>
      </c>
      <c r="K157" s="1" t="n">
        <v>-1446.15861974915</v>
      </c>
      <c r="L157" s="1" t="n">
        <v>-1446.29496326499</v>
      </c>
      <c r="M157" s="1" t="n">
        <v>-1634.77117036282</v>
      </c>
      <c r="N157" s="1" t="n">
        <v>-1446.75397941759</v>
      </c>
      <c r="O157" s="1" t="n">
        <v>-1</v>
      </c>
      <c r="P157" s="2" t="n">
        <f aca="false">((K157-L157)*27.2116-4.5)</f>
        <v>-0.789874784366802</v>
      </c>
      <c r="Q157" s="4" t="n">
        <f aca="false">(((L157-N157)*627.5095)-265.9)/1.36556</f>
        <v>16.2109291499287</v>
      </c>
      <c r="R157" s="4" t="n">
        <f aca="false">LN(EXP(-((M157-(L157+[1]NEW!$R$2))*627.5095-1.9)/(0.001987*298.15)))</f>
        <v>0.2108177765159</v>
      </c>
      <c r="S157" s="0" t="n">
        <v>-0.181996</v>
      </c>
      <c r="T157" s="0" t="n">
        <v>-0.11758</v>
      </c>
      <c r="U157" s="0" t="n">
        <v>-0.1524</v>
      </c>
      <c r="V157" s="0" t="n">
        <v>-0.052753</v>
      </c>
      <c r="W157" s="0" t="n">
        <v>-0.171676</v>
      </c>
      <c r="X157" s="0" t="n">
        <v>-0.061988</v>
      </c>
      <c r="Y157" s="1" t="n">
        <v>-0.251202</v>
      </c>
    </row>
    <row r="158" customFormat="false" ht="12.8" hidden="false" customHeight="false" outlineLevel="0" collapsed="false">
      <c r="A158" s="1" t="s">
        <v>124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1</v>
      </c>
      <c r="G158" s="1" t="n">
        <v>0</v>
      </c>
      <c r="H158" s="1" t="n">
        <v>0</v>
      </c>
      <c r="I158" s="1" t="n">
        <v>1</v>
      </c>
      <c r="J158" s="1" t="n">
        <v>-1</v>
      </c>
      <c r="K158" s="1" t="n">
        <v>-1757.36324846286</v>
      </c>
      <c r="L158" s="1" t="n">
        <v>-1757.50609536724</v>
      </c>
      <c r="M158" s="1" t="n">
        <v>-1945.98348880891</v>
      </c>
      <c r="N158" s="1" t="n">
        <v>-1757.97480188311</v>
      </c>
      <c r="O158" s="1" t="n">
        <v>-1</v>
      </c>
      <c r="P158" s="2" t="n">
        <f aca="false">((K158-L158)*27.2116-4.5)</f>
        <v>-0.612907176769886</v>
      </c>
      <c r="Q158" s="4" t="n">
        <f aca="false">(((L158-N158)*627.5095)-265.9)/1.36556</f>
        <v>20.6638971706547</v>
      </c>
      <c r="R158" s="4" t="n">
        <f aca="false">LN(EXP(-((M158-(L158+[1]NEW!$R$2))*627.5095-1.9)/(0.001987*298.15)))</f>
        <v>1.46742109941906</v>
      </c>
      <c r="S158" s="0" t="n">
        <v>-0.186876</v>
      </c>
      <c r="T158" s="0" t="n">
        <v>-0.124492</v>
      </c>
      <c r="U158" s="0" t="n">
        <v>-0.157767</v>
      </c>
      <c r="V158" s="0" t="n">
        <v>-0.053743</v>
      </c>
      <c r="W158" s="0" t="n">
        <v>-0.177905</v>
      </c>
      <c r="X158" s="0" t="n">
        <v>-0.064773</v>
      </c>
      <c r="Y158" s="1" t="n">
        <v>-0.234063</v>
      </c>
    </row>
  </sheetData>
  <conditionalFormatting sqref="P1:P59">
    <cfRule type="cellIs" priority="2" operator="greaterThanOrEqual" aboveAverage="0" equalAverage="0" bottom="0" percent="0" rank="0" text="" dxfId="0">
      <formula>-1.55</formula>
    </cfRule>
  </conditionalFormatting>
  <conditionalFormatting sqref="Q1:Q59">
    <cfRule type="cellIs" priority="3" operator="less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2020-04-13T19:28:47Z</dcterms:created>
  <dc:creator/>
  <dc:description/>
  <dc:language>en-US</dc:language>
  <cp:lastModifiedBy/>
  <dcterms:modified xsi:type="dcterms:W3CDTF">2020-05-05T03:28:44Z</dcterms:modified>
  <cp:revision>7</cp:revision>
  <dc:subject/>
  <dc:title/>
</cp:coreProperties>
</file>