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 Polo\Desktop\"/>
    </mc:Choice>
  </mc:AlternateContent>
  <bookViews>
    <workbookView xWindow="0" yWindow="0" windowWidth="13608" windowHeight="7620"/>
  </bookViews>
  <sheets>
    <sheet name="Graficos" sheetId="5" r:id="rId1"/>
    <sheet name="Hoja1" sheetId="9" r:id="rId2"/>
    <sheet name="Base datos" sheetId="7" r:id="rId3"/>
    <sheet name="Indicador acumulado" sheetId="8" r:id="rId4"/>
  </sheets>
  <definedNames>
    <definedName name="ExternalData_1" localSheetId="2" hidden="1">'Base datos'!$A$1:$F$111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E2" i="9" s="1"/>
  <c r="B6" i="9"/>
  <c r="C2" i="9" s="1"/>
  <c r="C5" i="9" l="1"/>
  <c r="C4" i="9"/>
  <c r="E1" i="9"/>
  <c r="C1" i="9"/>
  <c r="C3" i="9"/>
  <c r="E6" i="9"/>
  <c r="C6" i="9"/>
  <c r="E5" i="9"/>
  <c r="E4" i="9"/>
  <c r="E3" i="9"/>
  <c r="C4" i="5"/>
  <c r="M32" i="5" l="1"/>
  <c r="M31" i="5"/>
  <c r="M30" i="5"/>
  <c r="M29" i="5"/>
  <c r="M28" i="5"/>
  <c r="M27" i="5"/>
  <c r="M26" i="5"/>
  <c r="M25" i="5"/>
  <c r="M24" i="5"/>
  <c r="M23" i="5"/>
  <c r="M22" i="5"/>
  <c r="M33" i="5" l="1"/>
  <c r="D16" i="8"/>
  <c r="C32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C16" i="8"/>
  <c r="B16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C7" i="8"/>
  <c r="B32" i="8"/>
  <c r="B7" i="8"/>
  <c r="C5" i="5" l="1"/>
  <c r="C6" i="5" s="1"/>
  <c r="C7" i="5" s="1"/>
  <c r="C9" i="5"/>
  <c r="D4" i="5" s="1"/>
  <c r="C8" i="5"/>
  <c r="D7" i="8" l="1"/>
  <c r="D6" i="5"/>
  <c r="D8" i="5" l="1"/>
  <c r="D5" i="5"/>
  <c r="D7" i="5"/>
</calcChain>
</file>

<file path=xl/connections.xml><?xml version="1.0" encoding="utf-8"?>
<connections xmlns="http://schemas.openxmlformats.org/spreadsheetml/2006/main">
  <connection id="1" name="controlit" type="1" refreshedVersion="5" saveData="1">
    <dbPr connection="DSN=conexion;" command="select * from tblsolicitudes sol inner join tbltareas tarea on sol.id=tarea.idso_x000d__x000a_inner join sec_users usuario on usuario.login=tarea.propietario_x000d__x000a_inner join tblcategoria ca on ca.categoriaid=tarea.idcategoria_x000d__x000a__x000d__x000a_inner join tbltipo_servicio tips on tips.id=ca.tipo_servicio"/>
  </connection>
  <connection id="2" name="controlit1" type="1" refreshedVersion="6" saveData="1">
    <dbPr connection="DSN=Helpdesk;UID=administrador;DESCRIPTION=k;SERVER=192.168.200.17;DATABASE=controlit;PORT=3306;" command="SELECT id, propietario, idestado,user.name as Tecnico,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as buffer_x000d__x000a_FROM tblsolicitudes inner join sec_users user on user.login=propietario_x000d__x000a_where idestado =1 and 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&gt;100"/>
  </connection>
  <connection id="3" name="controlit11" type="1" refreshedVersion="6" background="1" saveData="1">
    <dbPr connection="DSN=Helpdesk;UID=administrador;DESCRIPTION=k;SERVER=192.168.200.17;DATABASE=controlit;PORT=3306;" command="SELECT id, propietario, idestado,user.name as Tecnico,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as buffer_x000d__x000a_FROM tblsolicitudes inner join sec_users user on user.login=propietario_x000d__x000a_where idestado =1"/>
  </connection>
  <connection id="4" name="controlit2" type="1" refreshedVersion="5" saveData="1">
    <dbPr connection="DSN=conexion;UID=administrador;DESCRIPTION=k;SERVER=192.168.200.17;DATABASE=controlit;PORT=3306;" command="select * from tblsolicitudes sol inner join tbltareas tarea on sol.id=tarea.idso_x000d__x000a_inner join sec_users usuario on usuario.login=tarea.propietario_x000d__x000a_inner join tblcategoria ca on ca.categoriaid=tarea.idcategoria_x000d__x000a__x000d__x000a_inner join tbltipo_servicio tips on tips.id=ca.tipo_servicio"/>
  </connection>
  <connection id="5" odcFile="C:\Users\admin\Documents\My Data Sources\controlit helpdesk.odc" keepAlive="1" name="helpdesk" type="5" refreshedVersion="0">
    <dbPr connection="Provider=MSDASQL.1;Persist Security Info=True;Extended Properties=&quot;DSN=controlit helpdesk;UID=administrador;SERVER=192.168.200.17;DATABASE=controlit;PORT=3306;&quot;;Initial Catalog=controlit" command="`controlit`.`tblsolicitudes`" commandType="3"/>
  </connection>
</connections>
</file>

<file path=xl/sharedStrings.xml><?xml version="1.0" encoding="utf-8"?>
<sst xmlns="http://schemas.openxmlformats.org/spreadsheetml/2006/main" count="288" uniqueCount="52">
  <si>
    <t>Juan David Casas</t>
  </si>
  <si>
    <t>Grand Total</t>
  </si>
  <si>
    <t>Ninguno</t>
  </si>
  <si>
    <t>Verde</t>
  </si>
  <si>
    <t>Amarillo</t>
  </si>
  <si>
    <t>Rojo</t>
  </si>
  <si>
    <t>Gris</t>
  </si>
  <si>
    <t>COUNT(A$3:A$1048576)</t>
  </si>
  <si>
    <t>Tecnico</t>
  </si>
  <si>
    <t>daniel polo</t>
  </si>
  <si>
    <t xml:space="preserve">Juan Esteban </t>
  </si>
  <si>
    <t>Andres Echeverri</t>
  </si>
  <si>
    <t>Luis Felipe Cardona Giraldo</t>
  </si>
  <si>
    <t>claudia mejia</t>
  </si>
  <si>
    <t>juan meneses</t>
  </si>
  <si>
    <t>Santiago Burgos</t>
  </si>
  <si>
    <t>jhon herrera</t>
  </si>
  <si>
    <t>Count of buffer</t>
  </si>
  <si>
    <t>buffer</t>
  </si>
  <si>
    <t>Column1</t>
  </si>
  <si>
    <t>id</t>
  </si>
  <si>
    <t>propietario</t>
  </si>
  <si>
    <t>idestado</t>
  </si>
  <si>
    <t>juancasas</t>
  </si>
  <si>
    <t>daniel</t>
  </si>
  <si>
    <t>TECNICO</t>
  </si>
  <si>
    <t>Blanco</t>
  </si>
  <si>
    <t>ESTADO DEL BUFFER por porcentaje</t>
  </si>
  <si>
    <t>ESTADO DEL BUFFER por cantidad de solicitudes</t>
  </si>
  <si>
    <t>SOLICITUDES VENCIDAS POR TÉCNICO</t>
  </si>
  <si>
    <t>Diego Alberto Rosero Orozco</t>
  </si>
  <si>
    <t>Omar Correa</t>
  </si>
  <si>
    <t># grises</t>
  </si>
  <si>
    <t>Etiquetas de fila</t>
  </si>
  <si>
    <t>Total general</t>
  </si>
  <si>
    <t>yuliana arbelaez agudelo</t>
  </si>
  <si>
    <t>yuliana</t>
  </si>
  <si>
    <t>cforero</t>
  </si>
  <si>
    <t>Carlos Forero</t>
  </si>
  <si>
    <t>drave</t>
  </si>
  <si>
    <t>Diego Rave</t>
  </si>
  <si>
    <t>mduque</t>
  </si>
  <si>
    <t>Miguel Angel Duque</t>
  </si>
  <si>
    <t>hernansepulveda</t>
  </si>
  <si>
    <t>Hernan Sepulveda</t>
  </si>
  <si>
    <t>jgonzalez</t>
  </si>
  <si>
    <t>Juan Gonzalez</t>
  </si>
  <si>
    <t>alejandroguerra</t>
  </si>
  <si>
    <t>Alejandro Guerra</t>
  </si>
  <si>
    <t>carlos</t>
  </si>
  <si>
    <t>Carlos de la Roche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</si>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</sst>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1" fontId="2" fillId="0" borderId="1" xfId="0" applyNumberFormat="1" applyFont="1" applyBorder="1"/>
    <xf numFmtId="16" fontId="0" fillId="0" borderId="1" xfId="0" applyNumberFormat="1" applyBorder="1"/>
    <xf numFmtId="9" fontId="2" fillId="0" borderId="1" xfId="1" applyFont="1" applyBorder="1"/>
    <xf numFmtId="165" fontId="0" fillId="0" borderId="1" xfId="2" applyNumberFormat="1" applyFont="1" applyBorder="1"/>
    <xf numFmtId="165" fontId="2" fillId="0" borderId="1" xfId="2" applyNumberFormat="1" applyFont="1" applyBorder="1"/>
    <xf numFmtId="0" fontId="0" fillId="0" borderId="1" xfId="0" applyBorder="1" applyAlignment="1">
      <alignment wrapText="1"/>
    </xf>
    <xf numFmtId="0" fontId="0" fillId="0" borderId="1" xfId="2" applyNumberFormat="1" applyFont="1" applyBorder="1"/>
    <xf numFmtId="1" fontId="0" fillId="0" borderId="1" xfId="2" applyNumberFormat="1" applyFont="1" applyBorder="1"/>
    <xf numFmtId="1" fontId="2" fillId="0" borderId="1" xfId="2" applyNumberFormat="1" applyFont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C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ESTADO DE LAS SOLICITUDES</a:t>
            </a:r>
            <a:r>
              <a:rPr lang="es-CO" baseline="0"/>
              <a:t> ABIERTAS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34-4509-94BB-E160980F5E5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34-4509-94BB-E160980F5E5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34-4509-94BB-E160980F5E5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34-4509-94BB-E160980F5E52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34-4509-94BB-E160980F5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Graficos!$B$4:$B$8</c:f>
              <c:strCache>
                <c:ptCount val="5"/>
                <c:pt idx="0">
                  <c:v>Gris</c:v>
                </c:pt>
                <c:pt idx="1">
                  <c:v>Rojo</c:v>
                </c:pt>
                <c:pt idx="2">
                  <c:v>Amarillo</c:v>
                </c:pt>
                <c:pt idx="3">
                  <c:v>Verde</c:v>
                </c:pt>
                <c:pt idx="4">
                  <c:v>Ninguno</c:v>
                </c:pt>
              </c:strCache>
            </c:strRef>
          </c:cat>
          <c:val>
            <c:numRef>
              <c:f>Graficos!$D$4:$D$8</c:f>
              <c:numCache>
                <c:formatCode>0%</c:formatCode>
                <c:ptCount val="5"/>
                <c:pt idx="0">
                  <c:v>0.37272727272727274</c:v>
                </c:pt>
                <c:pt idx="1">
                  <c:v>0.48181818181818181</c:v>
                </c:pt>
                <c:pt idx="2">
                  <c:v>0.1</c:v>
                </c:pt>
                <c:pt idx="3">
                  <c:v>9.0909090909090905E-3</c:v>
                </c:pt>
                <c:pt idx="4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34-4509-94BB-E160980F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[Buffer.xlsx]Graficos!PivotTable7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SOLICITUDES</a:t>
            </a:r>
            <a:r>
              <a:rPr lang="es-CO" baseline="0"/>
              <a:t> VENCIDAS POR TECNICO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Graficos!$J$21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C21-4249-B508-1C26BDD1E1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C21-4249-B508-1C26BDD1E13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C21-4249-B508-1C26BDD1E13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C21-4249-B508-1C26BDD1E13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C21-4249-B508-1C26BDD1E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Graficos!$I$22:$I$30</c:f>
              <c:strCache>
                <c:ptCount val="8"/>
                <c:pt idx="0">
                  <c:v>daniel polo</c:v>
                </c:pt>
                <c:pt idx="1">
                  <c:v>Omar Correa</c:v>
                </c:pt>
                <c:pt idx="2">
                  <c:v>yuliana arbelaez agudelo</c:v>
                </c:pt>
                <c:pt idx="3">
                  <c:v>Carlos Forero</c:v>
                </c:pt>
                <c:pt idx="4">
                  <c:v>Diego Rave</c:v>
                </c:pt>
                <c:pt idx="5">
                  <c:v>Juan Gonzalez</c:v>
                </c:pt>
                <c:pt idx="6">
                  <c:v>Hernan Sepulveda</c:v>
                </c:pt>
                <c:pt idx="7">
                  <c:v>Alejandro Guerra</c:v>
                </c:pt>
              </c:strCache>
            </c:strRef>
          </c:cat>
          <c:val>
            <c:numRef>
              <c:f>Graficos!$J$22:$J$30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21-4249-B508-1C26BDD1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ESTADO DE LAS SOLICITUDES POR DIA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'Indicador acumulado'!$A$2</c:f>
              <c:strCache>
                <c:ptCount val="1"/>
                <c:pt idx="0">
                  <c:v>Gris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acumulado'!$B$2:$AI$2</c:f>
              <c:numCache>
                <c:formatCode>0%</c:formatCode>
                <c:ptCount val="34"/>
                <c:pt idx="0">
                  <c:v>0.43023255813953487</c:v>
                </c:pt>
                <c:pt idx="1">
                  <c:v>0.34567901234567899</c:v>
                </c:pt>
                <c:pt idx="2">
                  <c:v>0.34</c:v>
                </c:pt>
                <c:pt idx="3">
                  <c:v>0.38750000000000001</c:v>
                </c:pt>
                <c:pt idx="4">
                  <c:v>0.34722222222222221</c:v>
                </c:pt>
                <c:pt idx="5">
                  <c:v>0.4</c:v>
                </c:pt>
                <c:pt idx="6">
                  <c:v>0.43859649122807015</c:v>
                </c:pt>
                <c:pt idx="7">
                  <c:v>0.43103448275862066</c:v>
                </c:pt>
                <c:pt idx="8">
                  <c:v>0.44642857142857145</c:v>
                </c:pt>
                <c:pt idx="9">
                  <c:v>0.42857142857142855</c:v>
                </c:pt>
                <c:pt idx="10">
                  <c:v>0.546875</c:v>
                </c:pt>
                <c:pt idx="11">
                  <c:v>0.49206349206349204</c:v>
                </c:pt>
                <c:pt idx="12">
                  <c:v>0.41538461538461541</c:v>
                </c:pt>
                <c:pt idx="13">
                  <c:v>0.70807453416149069</c:v>
                </c:pt>
                <c:pt idx="16">
                  <c:v>0.62411347517730498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080-8C28-6273B1BB7B82}"/>
            </c:ext>
          </c:extLst>
        </c:ser>
        <c:ser>
          <c:idx val="2"/>
          <c:order val="1"/>
          <c:tx>
            <c:strRef>
              <c:f>'Indicador acumulado'!$A$3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acumulado'!$B$3:$AI$3</c:f>
              <c:numCache>
                <c:formatCode>0%</c:formatCode>
                <c:ptCount val="34"/>
                <c:pt idx="0">
                  <c:v>0.1744186046511628</c:v>
                </c:pt>
                <c:pt idx="1">
                  <c:v>0.22222222222222221</c:v>
                </c:pt>
                <c:pt idx="2">
                  <c:v>0.25</c:v>
                </c:pt>
                <c:pt idx="3">
                  <c:v>0.25</c:v>
                </c:pt>
                <c:pt idx="4">
                  <c:v>0.30555555555555558</c:v>
                </c:pt>
                <c:pt idx="5">
                  <c:v>0.21818181818181817</c:v>
                </c:pt>
                <c:pt idx="6">
                  <c:v>0.19298245614035087</c:v>
                </c:pt>
                <c:pt idx="7">
                  <c:v>0.32758620689655171</c:v>
                </c:pt>
                <c:pt idx="8">
                  <c:v>0.44642857142857145</c:v>
                </c:pt>
                <c:pt idx="9">
                  <c:v>0.39285714285714285</c:v>
                </c:pt>
                <c:pt idx="10">
                  <c:v>0.375</c:v>
                </c:pt>
                <c:pt idx="11">
                  <c:v>0.42857142857142855</c:v>
                </c:pt>
                <c:pt idx="12">
                  <c:v>0.41538461538461541</c:v>
                </c:pt>
                <c:pt idx="13">
                  <c:v>0.16770186335403728</c:v>
                </c:pt>
                <c:pt idx="16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0-4080-8C28-6273B1BB7B82}"/>
            </c:ext>
          </c:extLst>
        </c:ser>
        <c:ser>
          <c:idx val="3"/>
          <c:order val="2"/>
          <c:tx>
            <c:strRef>
              <c:f>'Indicador acumulado'!$A$4</c:f>
              <c:strCache>
                <c:ptCount val="1"/>
                <c:pt idx="0">
                  <c:v>Amarillo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acumulado'!$B$4:$AI$4</c:f>
              <c:numCache>
                <c:formatCode>0%</c:formatCode>
                <c:ptCount val="34"/>
                <c:pt idx="0">
                  <c:v>0.15116279069767441</c:v>
                </c:pt>
                <c:pt idx="1">
                  <c:v>0.2839506172839506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0.29166666666666669</c:v>
                </c:pt>
                <c:pt idx="5">
                  <c:v>0.36363636363636365</c:v>
                </c:pt>
                <c:pt idx="6">
                  <c:v>0.31578947368421051</c:v>
                </c:pt>
                <c:pt idx="7">
                  <c:v>0.20689655172413793</c:v>
                </c:pt>
                <c:pt idx="8">
                  <c:v>3.5714285714285712E-2</c:v>
                </c:pt>
                <c:pt idx="9">
                  <c:v>5.3571428571428568E-2</c:v>
                </c:pt>
                <c:pt idx="10">
                  <c:v>4.6875E-2</c:v>
                </c:pt>
                <c:pt idx="11">
                  <c:v>4.7619047619047616E-2</c:v>
                </c:pt>
                <c:pt idx="12">
                  <c:v>3.0769230769230771E-2</c:v>
                </c:pt>
                <c:pt idx="13">
                  <c:v>1.8633540372670808E-2</c:v>
                </c:pt>
                <c:pt idx="16">
                  <c:v>2.8368794326241134E-2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0-4080-8C28-6273B1BB7B82}"/>
            </c:ext>
          </c:extLst>
        </c:ser>
        <c:ser>
          <c:idx val="4"/>
          <c:order val="3"/>
          <c:tx>
            <c:strRef>
              <c:f>'Indicador acumulado'!$A$5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acumulado'!$B$5:$AI$5</c:f>
              <c:numCache>
                <c:formatCode>0%</c:formatCode>
                <c:ptCount val="34"/>
                <c:pt idx="0">
                  <c:v>0.18604651162790697</c:v>
                </c:pt>
                <c:pt idx="1">
                  <c:v>7.407407407407407E-2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3.5087719298245612E-2</c:v>
                </c:pt>
                <c:pt idx="7">
                  <c:v>1.7241379310344827E-2</c:v>
                </c:pt>
                <c:pt idx="8">
                  <c:v>5.3571428571428568E-2</c:v>
                </c:pt>
                <c:pt idx="9">
                  <c:v>7.1428571428571425E-2</c:v>
                </c:pt>
                <c:pt idx="10">
                  <c:v>3.125E-2</c:v>
                </c:pt>
                <c:pt idx="11">
                  <c:v>1.5873015873015872E-2</c:v>
                </c:pt>
                <c:pt idx="12">
                  <c:v>4.6153846153846156E-2</c:v>
                </c:pt>
                <c:pt idx="13">
                  <c:v>5.5900621118012424E-2</c:v>
                </c:pt>
                <c:pt idx="16">
                  <c:v>0.26950354609929078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0-4080-8C28-6273B1BB7B82}"/>
            </c:ext>
          </c:extLst>
        </c:ser>
        <c:ser>
          <c:idx val="5"/>
          <c:order val="4"/>
          <c:tx>
            <c:strRef>
              <c:f>'Indicador acumulado'!$A$6</c:f>
              <c:strCache>
                <c:ptCount val="1"/>
                <c:pt idx="0">
                  <c:v>Blanco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acumulado'!$B$6:$AI$6</c:f>
              <c:numCache>
                <c:formatCode>0%</c:formatCode>
                <c:ptCount val="34"/>
                <c:pt idx="0">
                  <c:v>5.8139534883720929E-2</c:v>
                </c:pt>
                <c:pt idx="1">
                  <c:v>7.407407407407407E-2</c:v>
                </c:pt>
                <c:pt idx="2">
                  <c:v>0.08</c:v>
                </c:pt>
                <c:pt idx="3">
                  <c:v>6.25E-2</c:v>
                </c:pt>
                <c:pt idx="4">
                  <c:v>2.7777777777777776E-2</c:v>
                </c:pt>
                <c:pt idx="5">
                  <c:v>1.8181818181818181E-2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1.7857142857142856E-2</c:v>
                </c:pt>
                <c:pt idx="9">
                  <c:v>5.3571428571428568E-2</c:v>
                </c:pt>
                <c:pt idx="10">
                  <c:v>0</c:v>
                </c:pt>
                <c:pt idx="11">
                  <c:v>1.5873015873015872E-2</c:v>
                </c:pt>
                <c:pt idx="12">
                  <c:v>9.2307692307692313E-2</c:v>
                </c:pt>
                <c:pt idx="13">
                  <c:v>4.9689440993788817E-2</c:v>
                </c:pt>
                <c:pt idx="16">
                  <c:v>3.5460992907801421E-2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0-4080-8C28-6273B1BB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6056"/>
        <c:axId val="471983312"/>
      </c:barChart>
      <c:catAx>
        <c:axId val="4719860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3312"/>
        <c:crosses val="autoZero"/>
        <c:auto val="0"/>
        <c:lblAlgn val="ctr"/>
        <c:lblOffset val="100"/>
        <c:noMultiLvlLbl val="0"/>
      </c:catAx>
      <c:valAx>
        <c:axId val="4719833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6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9839229643410956"/>
          <c:y val="0.92651489653934671"/>
          <c:w val="0.199420341001633"/>
          <c:h val="5.2977289383711351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ESTADO DE LAS SOLICITUDES POR DIA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'Indicador acumulado'!$A$11</c:f>
              <c:strCache>
                <c:ptCount val="1"/>
                <c:pt idx="0">
                  <c:v>Gris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acumulado'!$B$11:$AI$11</c:f>
              <c:numCache>
                <c:formatCode>_(* #,##0_);_(* \(#,##0\);_(* "-"??_);_(@_)</c:formatCode>
                <c:ptCount val="34"/>
                <c:pt idx="0">
                  <c:v>37</c:v>
                </c:pt>
                <c:pt idx="1">
                  <c:v>28</c:v>
                </c:pt>
                <c:pt idx="2">
                  <c:v>26</c:v>
                </c:pt>
                <c:pt idx="3" formatCode="General">
                  <c:v>31</c:v>
                </c:pt>
                <c:pt idx="4">
                  <c:v>25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35</c:v>
                </c:pt>
                <c:pt idx="11">
                  <c:v>31</c:v>
                </c:pt>
                <c:pt idx="12">
                  <c:v>27</c:v>
                </c:pt>
                <c:pt idx="13">
                  <c:v>114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3-4193-93D8-4D80BF7466CF}"/>
            </c:ext>
          </c:extLst>
        </c:ser>
        <c:ser>
          <c:idx val="2"/>
          <c:order val="1"/>
          <c:tx>
            <c:strRef>
              <c:f>'Indicador acumulado'!$A$12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acumulado'!$B$12:$AI$12</c:f>
              <c:numCache>
                <c:formatCode>_(* #,##0_);_(* \(#,##0\);_(* "-"??_);_(@_)</c:formatCode>
                <c:ptCount val="34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 formatCode="0">
                  <c:v>20</c:v>
                </c:pt>
                <c:pt idx="4">
                  <c:v>22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3-4193-93D8-4D80BF7466CF}"/>
            </c:ext>
          </c:extLst>
        </c:ser>
        <c:ser>
          <c:idx val="3"/>
          <c:order val="2"/>
          <c:tx>
            <c:strRef>
              <c:f>'Indicador acumulado'!$A$13</c:f>
              <c:strCache>
                <c:ptCount val="1"/>
                <c:pt idx="0">
                  <c:v>Amarillo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acumulado'!$B$13:$AI$13</c:f>
              <c:numCache>
                <c:formatCode>_(* #,##0_);_(* \(#,##0\);_(* "-"??_);_(@_)</c:formatCode>
                <c:ptCount val="34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 formatCode="0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3-4193-93D8-4D80BF7466CF}"/>
            </c:ext>
          </c:extLst>
        </c:ser>
        <c:ser>
          <c:idx val="4"/>
          <c:order val="3"/>
          <c:tx>
            <c:strRef>
              <c:f>'Indicador acumulado'!$A$14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acumulado'!$B$14:$AI$14</c:f>
              <c:numCache>
                <c:formatCode>_(* #,##0_);_(* \(#,##0\);_(* "-"??_);_(@_)</c:formatCode>
                <c:ptCount val="34"/>
                <c:pt idx="0">
                  <c:v>16</c:v>
                </c:pt>
                <c:pt idx="1">
                  <c:v>6</c:v>
                </c:pt>
                <c:pt idx="2">
                  <c:v>2</c:v>
                </c:pt>
                <c:pt idx="3" formatCode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3-4193-93D8-4D80BF7466CF}"/>
            </c:ext>
          </c:extLst>
        </c:ser>
        <c:ser>
          <c:idx val="5"/>
          <c:order val="4"/>
          <c:tx>
            <c:strRef>
              <c:f>'Indicador acumulado'!$A$15</c:f>
              <c:strCache>
                <c:ptCount val="1"/>
                <c:pt idx="0">
                  <c:v>Blanco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acumulado'!$B$15:$AI$15</c:f>
              <c:numCache>
                <c:formatCode>_(* #,##0_);_(* \(#,##0\);_(* "-"??_);_(@_)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 formatCode="General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3-4193-93D8-4D80BF74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4096"/>
        <c:axId val="471985272"/>
      </c:barChart>
      <c:catAx>
        <c:axId val="471984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5272"/>
        <c:crosses val="autoZero"/>
        <c:auto val="0"/>
        <c:lblAlgn val="ctr"/>
        <c:lblOffset val="100"/>
        <c:noMultiLvlLbl val="0"/>
      </c:catAx>
      <c:valAx>
        <c:axId val="471985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409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SOLICITUDES</a:t>
            </a:r>
            <a:r>
              <a:rPr lang="es-CO" baseline="0"/>
              <a:t> VENCIDAS POR TÉCNICO POR DIA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625099188182856E-2"/>
          <c:y val="0.10617720774435209"/>
          <c:w val="0.94717857942175832"/>
          <c:h val="0.687596710743698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'Indicador acumulado'!$A$21</c:f>
              <c:strCache>
                <c:ptCount val="1"/>
                <c:pt idx="0">
                  <c:v>Andres Echeverri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acumulado'!$B$21:$AI$21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1-4F43-B90D-4E6891FE6506}"/>
            </c:ext>
          </c:extLst>
        </c:ser>
        <c:ser>
          <c:idx val="1"/>
          <c:order val="1"/>
          <c:tx>
            <c:strRef>
              <c:f>'Indicador acumulado'!$A$22</c:f>
              <c:strCache>
                <c:ptCount val="1"/>
                <c:pt idx="0">
                  <c:v>claudia mejia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acumulado'!$B$22:$AI$22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1-4F43-B90D-4E6891FE6506}"/>
            </c:ext>
          </c:extLst>
        </c:ser>
        <c:ser>
          <c:idx val="2"/>
          <c:order val="2"/>
          <c:tx>
            <c:strRef>
              <c:f>'Indicador acumulado'!$A$23</c:f>
              <c:strCache>
                <c:ptCount val="1"/>
                <c:pt idx="0">
                  <c:v>daniel polo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acumulado'!$B$23:$AI$23</c:f>
              <c:numCache>
                <c:formatCode>General</c:formatCode>
                <c:ptCount val="3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17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1-4F43-B90D-4E6891FE6506}"/>
            </c:ext>
          </c:extLst>
        </c:ser>
        <c:ser>
          <c:idx val="3"/>
          <c:order val="3"/>
          <c:tx>
            <c:strRef>
              <c:f>'Indicador acumulado'!$A$24</c:f>
              <c:strCache>
                <c:ptCount val="1"/>
                <c:pt idx="0">
                  <c:v>jhon herrera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acumulado'!$B$24:$AI$24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1-4F43-B90D-4E6891FE6506}"/>
            </c:ext>
          </c:extLst>
        </c:ser>
        <c:ser>
          <c:idx val="4"/>
          <c:order val="4"/>
          <c:tx>
            <c:strRef>
              <c:f>'Indicador acumulado'!$A$25</c:f>
              <c:strCache>
                <c:ptCount val="1"/>
                <c:pt idx="0">
                  <c:v>Juan David Casas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acumulado'!$B$25:$AI$25</c:f>
              <c:numCache>
                <c:formatCode>General</c:formatCode>
                <c:ptCount val="34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1-4F43-B90D-4E6891FE6506}"/>
            </c:ext>
          </c:extLst>
        </c:ser>
        <c:ser>
          <c:idx val="5"/>
          <c:order val="5"/>
          <c:tx>
            <c:strRef>
              <c:f>'Indicador acumulado'!$A$26</c:f>
              <c:strCache>
                <c:ptCount val="1"/>
                <c:pt idx="0">
                  <c:v>Juan Esteban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acumulado'!$B$26:$AI$26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E1-4F43-B90D-4E6891FE6506}"/>
            </c:ext>
          </c:extLst>
        </c:ser>
        <c:ser>
          <c:idx val="6"/>
          <c:order val="6"/>
          <c:tx>
            <c:strRef>
              <c:f>'Indicador acumulado'!$A$27</c:f>
              <c:strCache>
                <c:ptCount val="1"/>
                <c:pt idx="0">
                  <c:v>juan meneses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acumulado'!$B$27:$AI$27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E1-4F43-B90D-4E6891FE6506}"/>
            </c:ext>
          </c:extLst>
        </c:ser>
        <c:ser>
          <c:idx val="7"/>
          <c:order val="7"/>
          <c:tx>
            <c:strRef>
              <c:f>'Indicador acumulado'!$A$28</c:f>
              <c:strCache>
                <c:ptCount val="1"/>
                <c:pt idx="0">
                  <c:v>Luis Felipe Cardona Giraldo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acumulado'!$B$28:$AI$28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26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E1-4F43-B90D-4E6891FE6506}"/>
            </c:ext>
          </c:extLst>
        </c:ser>
        <c:ser>
          <c:idx val="8"/>
          <c:order val="8"/>
          <c:tx>
            <c:strRef>
              <c:f>'Indicador acumulado'!$A$30</c:f>
              <c:strCache>
                <c:ptCount val="1"/>
                <c:pt idx="0">
                  <c:v>Diego Alberto Rosero Orozco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acumulado'!$B$30:$AI$30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E1-4F43-B90D-4E6891FE6506}"/>
            </c:ext>
          </c:extLst>
        </c:ser>
        <c:ser>
          <c:idx val="9"/>
          <c:order val="9"/>
          <c:tx>
            <c:strRef>
              <c:f>'Indicador acumulado'!$A$31</c:f>
              <c:strCache>
                <c:ptCount val="1"/>
                <c:pt idx="0">
                  <c:v>Omar Correa</c:v>
                </c:pt>
              </c:strCache>
            </c:strRef>
          </c:tx>
          <c:invertIfNegative val="0"/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acumulado'!$B$31:$AI$31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E1-4F43-B90D-4E6891FE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0960"/>
        <c:axId val="471981352"/>
      </c:barChart>
      <c:catAx>
        <c:axId val="4719809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1352"/>
        <c:crosses val="autoZero"/>
        <c:auto val="0"/>
        <c:lblAlgn val="ctr"/>
        <c:lblOffset val="100"/>
        <c:noMultiLvlLbl val="0"/>
      </c:catAx>
      <c:valAx>
        <c:axId val="4719813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0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726281307859779E-2"/>
          <c:y val="0.91662715541783468"/>
          <c:w val="0.90290392480009751"/>
          <c:h val="7.1541868528523289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164855</xdr:colOff>
      <xdr:row>0</xdr:row>
      <xdr:rowOff>49456</xdr:rowOff>
    </xdr:from>
    <xdr:to>
      <xdr:col>11</xdr:col>
      <xdr:colOff>521676</xdr:colOff>
      <xdr:row>14</xdr:row>
      <xdr:rowOff>125656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138111</xdr:rowOff>
    </xdr:from>
    <xdr:to>
      <xdr:col>6</xdr:col>
      <xdr:colOff>790575</xdr:colOff>
      <xdr:row>32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36</xdr:row>
      <xdr:rowOff>25399</xdr:rowOff>
    </xdr:from>
    <xdr:to>
      <xdr:col>15</xdr:col>
      <xdr:colOff>306917</xdr:colOff>
      <xdr:row>58</xdr:row>
      <xdr:rowOff>169332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42333</xdr:colOff>
      <xdr:row>60</xdr:row>
      <xdr:rowOff>179917</xdr:rowOff>
    </xdr:from>
    <xdr:to>
      <xdr:col>15</xdr:col>
      <xdr:colOff>328083</xdr:colOff>
      <xdr:row>84</xdr:row>
      <xdr:rowOff>129117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15</xdr:col>
      <xdr:colOff>148166</xdr:colOff>
      <xdr:row>113</xdr:row>
      <xdr:rowOff>42333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olo" refreshedDate="42695.446697222222" createdVersion="5" refreshedVersion="6" minRefreshableVersion="3" recordCount="41">
  <cacheSource type="external" connectionId="2"/>
  <cacheFields count="5">
    <cacheField name="id" numFmtId="0" sqlType="-5">
      <sharedItems containsSemiMixedTypes="0" containsString="0" containsNumber="1" containsInteger="1" minValue="8903" maxValue="13521"/>
    </cacheField>
    <cacheField name="propietario" numFmtId="0" sqlType="12">
      <sharedItems count="8">
        <s v="cforero"/>
        <s v="drave"/>
        <s v="alejandroguerra"/>
        <s v="hernansepulveda"/>
        <s v="yuliana"/>
        <s v="daniel"/>
        <s v="omar"/>
        <s v="jgonzalez"/>
      </sharedItems>
    </cacheField>
    <cacheField name="idestado" numFmtId="0" sqlType="4">
      <sharedItems containsSemiMixedTypes="0" containsString="0" containsNumber="1" containsInteger="1" minValue="1" maxValue="1" count="1">
        <n v="1"/>
      </sharedItems>
    </cacheField>
    <cacheField name="Tecnico" numFmtId="0" sqlType="12">
      <sharedItems count="26">
        <s v="Carlos Forero"/>
        <s v="Diego Rave"/>
        <s v="Alejandro Guerra"/>
        <s v="Hernan Sepulveda"/>
        <s v="yuliana arbelaez agudelo"/>
        <s v="daniel polo"/>
        <s v="Omar Correa"/>
        <s v="Juan Gonzalez"/>
        <s v="Diego Alberto Rosero Orozco" u="1"/>
        <s v="Carlos Molina" u="1"/>
        <s v="Juan David Casas" u="1"/>
        <s v="jhon herrera" u="1"/>
        <s v="juan meneses" u="1"/>
        <s v="Sin asignar" u="1"/>
        <s v="John Gomez" u="1"/>
        <s v="Carlos de la Roche" u="1"/>
        <s v="claudia mejia" u="1"/>
        <s v="prueba" u="1"/>
        <s v="Andres Echeverri" u="1"/>
        <s v="Miguel Angel Duque" u="1"/>
        <s v="Luis Polo" u="1"/>
        <s v="Luis Felipe Cardona Giraldo" u="1"/>
        <s v="Admin" u="1"/>
        <s v="Juan Esteban " u="1"/>
        <s v="Santiago Burgos" u="1"/>
        <s v="Maria Alejandra Mendoza" u="1"/>
      </sharedItems>
    </cacheField>
    <cacheField name="buffer" numFmtId="0" sqlType="3">
      <sharedItems containsSemiMixedTypes="0" containsString="0" containsNumber="1" minValue="104.75836612000001" maxValue="57262.6666666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8903"/>
    <x v="0"/>
    <x v="0"/>
    <x v="0"/>
    <n v="113.0190077"/>
  </r>
  <r>
    <n v="11867"/>
    <x v="0"/>
    <x v="0"/>
    <x v="0"/>
    <n v="119.67242061"/>
  </r>
  <r>
    <n v="12749"/>
    <x v="1"/>
    <x v="0"/>
    <x v="1"/>
    <n v="104.75836612000001"/>
  </r>
  <r>
    <n v="13106"/>
    <x v="2"/>
    <x v="0"/>
    <x v="2"/>
    <n v="219.00684261999999"/>
  </r>
  <r>
    <n v="13112"/>
    <x v="0"/>
    <x v="0"/>
    <x v="0"/>
    <n v="766.47521367000002"/>
  </r>
  <r>
    <n v="13129"/>
    <x v="0"/>
    <x v="0"/>
    <x v="0"/>
    <n v="218.73175542000001"/>
  </r>
  <r>
    <n v="13159"/>
    <x v="0"/>
    <x v="0"/>
    <x v="0"/>
    <n v="253.30087391000001"/>
  </r>
  <r>
    <n v="13208"/>
    <x v="3"/>
    <x v="0"/>
    <x v="3"/>
    <n v="113.46805162"/>
  </r>
  <r>
    <n v="13234"/>
    <x v="0"/>
    <x v="0"/>
    <x v="0"/>
    <n v="187.21993768999999"/>
  </r>
  <r>
    <n v="13235"/>
    <x v="4"/>
    <x v="0"/>
    <x v="4"/>
    <n v="114.38998682"/>
  </r>
  <r>
    <n v="13318"/>
    <x v="1"/>
    <x v="0"/>
    <x v="1"/>
    <n v="118.45672192000001"/>
  </r>
  <r>
    <n v="13338"/>
    <x v="0"/>
    <x v="0"/>
    <x v="0"/>
    <n v="216.05979073"/>
  </r>
  <r>
    <n v="13389"/>
    <x v="5"/>
    <x v="0"/>
    <x v="5"/>
    <n v="20820.888888869998"/>
  </r>
  <r>
    <n v="13390"/>
    <x v="5"/>
    <x v="0"/>
    <x v="5"/>
    <n v="31081.333333300001"/>
  </r>
  <r>
    <n v="13406"/>
    <x v="6"/>
    <x v="0"/>
    <x v="6"/>
    <n v="158.71157167999999"/>
  </r>
  <r>
    <n v="13410"/>
    <x v="0"/>
    <x v="0"/>
    <x v="0"/>
    <n v="57262.666666600002"/>
  </r>
  <r>
    <n v="13412"/>
    <x v="0"/>
    <x v="0"/>
    <x v="0"/>
    <n v="19220.888888869998"/>
  </r>
  <r>
    <n v="13416"/>
    <x v="0"/>
    <x v="0"/>
    <x v="0"/>
    <n v="18887.555555530002"/>
  </r>
  <r>
    <n v="13419"/>
    <x v="0"/>
    <x v="0"/>
    <x v="0"/>
    <n v="17620.888888869998"/>
  </r>
  <r>
    <n v="13422"/>
    <x v="0"/>
    <x v="0"/>
    <x v="0"/>
    <n v="17387.555555530002"/>
  </r>
  <r>
    <n v="13426"/>
    <x v="2"/>
    <x v="0"/>
    <x v="2"/>
    <n v="17387.555555530002"/>
  </r>
  <r>
    <n v="13435"/>
    <x v="2"/>
    <x v="0"/>
    <x v="2"/>
    <n v="17287.555555530002"/>
  </r>
  <r>
    <n v="13439"/>
    <x v="2"/>
    <x v="0"/>
    <x v="2"/>
    <n v="15720.88888887"/>
  </r>
  <r>
    <n v="13441"/>
    <x v="3"/>
    <x v="0"/>
    <x v="3"/>
    <n v="852.62365591000002"/>
  </r>
  <r>
    <n v="13455"/>
    <x v="3"/>
    <x v="0"/>
    <x v="3"/>
    <n v="8220.8888888700003"/>
  </r>
  <r>
    <n v="13457"/>
    <x v="3"/>
    <x v="0"/>
    <x v="3"/>
    <n v="9720.8888888700003"/>
  </r>
  <r>
    <n v="13463"/>
    <x v="3"/>
    <x v="0"/>
    <x v="3"/>
    <n v="9254.2222222"/>
  </r>
  <r>
    <n v="13476"/>
    <x v="3"/>
    <x v="0"/>
    <x v="3"/>
    <n v="8204.4705921000004"/>
  </r>
  <r>
    <n v="13477"/>
    <x v="0"/>
    <x v="0"/>
    <x v="0"/>
    <n v="1437.5238095100001"/>
  </r>
  <r>
    <n v="13480"/>
    <x v="0"/>
    <x v="0"/>
    <x v="0"/>
    <n v="6420.8888888700003"/>
  </r>
  <r>
    <n v="13484"/>
    <x v="3"/>
    <x v="0"/>
    <x v="3"/>
    <n v="6554.2222222"/>
  </r>
  <r>
    <n v="13488"/>
    <x v="3"/>
    <x v="0"/>
    <x v="3"/>
    <n v="6354.2222222"/>
  </r>
  <r>
    <n v="13491"/>
    <x v="2"/>
    <x v="0"/>
    <x v="2"/>
    <n v="1966.0952380900001"/>
  </r>
  <r>
    <n v="13492"/>
    <x v="3"/>
    <x v="0"/>
    <x v="3"/>
    <n v="6187.5555555299998"/>
  </r>
  <r>
    <n v="13499"/>
    <x v="2"/>
    <x v="0"/>
    <x v="2"/>
    <n v="6087.5555555299998"/>
  </r>
  <r>
    <n v="13505"/>
    <x v="0"/>
    <x v="0"/>
    <x v="0"/>
    <n v="5020.8888888700003"/>
  </r>
  <r>
    <n v="13512"/>
    <x v="5"/>
    <x v="0"/>
    <x v="5"/>
    <n v="9756.3636407100003"/>
  </r>
  <r>
    <n v="13515"/>
    <x v="0"/>
    <x v="0"/>
    <x v="0"/>
    <n v="4487.5555555299998"/>
  </r>
  <r>
    <n v="13519"/>
    <x v="5"/>
    <x v="0"/>
    <x v="5"/>
    <n v="4754.2222222"/>
  </r>
  <r>
    <n v="13520"/>
    <x v="5"/>
    <x v="0"/>
    <x v="5"/>
    <n v="2293.7777777699998"/>
  </r>
  <r>
    <n v="13521"/>
    <x v="7"/>
    <x v="0"/>
    <x v="7"/>
    <n v="220.88888886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 fieldListSortAscending="1">
  <location ref="I21:J30" firstHeaderRow="1" firstDataRow="1" firstDataCol="1"/>
  <pivotFields count="5">
    <pivotField showAll="0"/>
    <pivotField showAll="0"/>
    <pivotField showAll="0"/>
    <pivotField axis="axisRow" showAll="0">
      <items count="27">
        <item m="1" x="18"/>
        <item m="1" x="16"/>
        <item m="1" x="11"/>
        <item x="5"/>
        <item m="1" x="10"/>
        <item m="1" x="23"/>
        <item m="1" x="12"/>
        <item m="1" x="21"/>
        <item m="1" x="24"/>
        <item x="6"/>
        <item m="1" x="8"/>
        <item m="1" x="13"/>
        <item m="1" x="15"/>
        <item m="1" x="17"/>
        <item m="1" x="25"/>
        <item m="1" x="20"/>
        <item m="1" x="9"/>
        <item x="4"/>
        <item x="0"/>
        <item m="1" x="14"/>
        <item m="1" x="22"/>
        <item x="1"/>
        <item x="7"/>
        <item x="3"/>
        <item x="2"/>
        <item m="1" x="19"/>
        <item t="default"/>
      </items>
    </pivotField>
    <pivotField dataField="1" showAll="0"/>
  </pivotFields>
  <rowFields count="1">
    <field x="3"/>
  </rowFields>
  <rowItems count="9">
    <i>
      <x v="3"/>
    </i>
    <i>
      <x v="9"/>
    </i>
    <i>
      <x v="17"/>
    </i>
    <i>
      <x v="18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buffer" fld="4" subtotal="count" baseField="3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propietario" tableColumnId="2"/>
      <queryTableField id="3" name="idestado" tableColumnId="3"/>
      <queryTableField id="4" name="Tecnico" tableColumnId="4"/>
      <queryTableField id="6" dataBound="0" tableColumnId="6"/>
      <queryTableField id="5" name="buff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ExternalData_1" displayName="Table_ExternalData_1" ref="A1:F111" tableType="queryTable" totalsRowShown="0">
  <autoFilter ref="A1:F111"/>
  <tableColumns count="6">
    <tableColumn id="1" uniqueName="1" name="id" queryTableFieldId="1"/>
    <tableColumn id="2" uniqueName="2" name="propietario" queryTableFieldId="2"/>
    <tableColumn id="3" uniqueName="3" name="idestado" queryTableFieldId="3"/>
    <tableColumn id="4" uniqueName="4" name="Tecnico" queryTableFieldId="4"/>
    <tableColumn id="6" uniqueName="6" name="Column1" queryTableFieldId="6"/>
    <tableColumn id="5" uniqueName="5" name="buffer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3"/>
  <sheetViews>
    <sheetView tabSelected="1" zoomScaleNormal="100" workbookViewId="0">
      <selection activeCell="I22" sqref="I22"/>
    </sheetView>
  </sheetViews>
  <sheetFormatPr baseColWidth="10" defaultColWidth="9.109375" defaultRowHeight="14.4" x14ac:dyDescent="0.3"/>
  <cols>
    <col min="1" max="2" width="9.33203125" customWidth="1"/>
    <col min="3" max="3" width="13.109375" customWidth="1"/>
    <col min="4" max="4" width="9.33203125" customWidth="1"/>
    <col min="5" max="5" width="13.109375" customWidth="1"/>
    <col min="6" max="6" width="9.33203125" bestFit="1" customWidth="1"/>
    <col min="7" max="7" width="13.33203125" customWidth="1"/>
    <col min="8" max="8" width="7.109375" customWidth="1"/>
    <col min="9" max="9" width="21.21875" customWidth="1"/>
    <col min="10" max="10" width="14" customWidth="1"/>
    <col min="12" max="12" width="19.33203125" customWidth="1"/>
    <col min="13" max="13" width="11.5546875" customWidth="1"/>
    <col min="14" max="14" width="13.109375" bestFit="1" customWidth="1"/>
    <col min="15" max="15" width="7.109375" customWidth="1"/>
    <col min="17" max="17" width="13.109375" bestFit="1" customWidth="1"/>
    <col min="20" max="20" width="25.5546875" customWidth="1"/>
    <col min="21" max="21" width="14.6640625" customWidth="1"/>
    <col min="22" max="22" width="16.33203125" customWidth="1"/>
    <col min="23" max="23" width="16.33203125" bestFit="1" customWidth="1"/>
    <col min="24" max="26" width="16.33203125" customWidth="1"/>
    <col min="27" max="27" width="16.33203125" bestFit="1" customWidth="1"/>
    <col min="28" max="28" width="16.33203125" customWidth="1"/>
    <col min="29" max="90" width="16.33203125" bestFit="1" customWidth="1"/>
    <col min="91" max="91" width="11.33203125" customWidth="1"/>
    <col min="92" max="92" width="11.33203125" bestFit="1" customWidth="1"/>
  </cols>
  <sheetData>
    <row r="1" spans="2:26" x14ac:dyDescent="0.3">
      <c r="N1" t="s">
        <v>7</v>
      </c>
    </row>
    <row r="4" spans="2:26" x14ac:dyDescent="0.3">
      <c r="B4" s="8" t="s">
        <v>6</v>
      </c>
      <c r="C4" s="8">
        <f>COUNTIF('Base datos'!F:F,"&gt;=100")</f>
        <v>41</v>
      </c>
      <c r="D4" s="9">
        <f>+C4/$C$9</f>
        <v>0.37272727272727274</v>
      </c>
    </row>
    <row r="5" spans="2:26" x14ac:dyDescent="0.3">
      <c r="B5" s="8" t="s">
        <v>5</v>
      </c>
      <c r="C5" s="10">
        <f>COUNTIF('Base datos'!F:F,"&gt;=67")-C4</f>
        <v>53</v>
      </c>
      <c r="D5" s="9">
        <f>+C5/$C$9</f>
        <v>0.48181818181818181</v>
      </c>
    </row>
    <row r="6" spans="2:26" x14ac:dyDescent="0.3">
      <c r="B6" s="8" t="s">
        <v>4</v>
      </c>
      <c r="C6" s="10">
        <f>COUNTIF('Base datos'!F:F,"&gt;=34")-C5-C4</f>
        <v>11</v>
      </c>
      <c r="D6" s="9">
        <f>+C6/$C$9</f>
        <v>0.1</v>
      </c>
    </row>
    <row r="7" spans="2:26" x14ac:dyDescent="0.3">
      <c r="B7" s="8" t="s">
        <v>3</v>
      </c>
      <c r="C7" s="11">
        <f>COUNTIF('Base datos'!F:F,"&gt;=0")-C6-C5-C4</f>
        <v>1</v>
      </c>
      <c r="D7" s="9">
        <f>+C7/$C$9</f>
        <v>9.0909090909090905E-3</v>
      </c>
      <c r="L7" s="4"/>
    </row>
    <row r="8" spans="2:26" x14ac:dyDescent="0.3">
      <c r="B8" s="8" t="s">
        <v>2</v>
      </c>
      <c r="C8" s="8">
        <f>COUNTIF('Base datos'!F:F,"&lt;0")</f>
        <v>4</v>
      </c>
      <c r="D8" s="9">
        <f>+C8/$C$9</f>
        <v>3.6363636363636362E-2</v>
      </c>
      <c r="L8" s="4"/>
    </row>
    <row r="9" spans="2:26" x14ac:dyDescent="0.3">
      <c r="B9" s="8"/>
      <c r="C9" s="8">
        <f>COUNT('Base datos'!F:F)</f>
        <v>110</v>
      </c>
      <c r="D9" s="8"/>
      <c r="L9" s="4"/>
    </row>
    <row r="10" spans="2:26" x14ac:dyDescent="0.3">
      <c r="L10" s="4"/>
    </row>
    <row r="11" spans="2:26" x14ac:dyDescent="0.3">
      <c r="L11" s="4"/>
    </row>
    <row r="12" spans="2:26" x14ac:dyDescent="0.3">
      <c r="L12" s="4"/>
    </row>
    <row r="13" spans="2:26" x14ac:dyDescent="0.3">
      <c r="L13" s="4"/>
    </row>
    <row r="14" spans="2:26" x14ac:dyDescent="0.3">
      <c r="L14" s="4"/>
    </row>
    <row r="15" spans="2:26" x14ac:dyDescent="0.3">
      <c r="L15" s="4"/>
    </row>
    <row r="16" spans="2:26" x14ac:dyDescent="0.3">
      <c r="C16" s="3"/>
      <c r="L16" s="4"/>
      <c r="V16" s="4"/>
      <c r="Z16" s="4"/>
    </row>
    <row r="17" spans="2:26" x14ac:dyDescent="0.3">
      <c r="B17" s="5"/>
      <c r="C17" s="3"/>
      <c r="L17" s="4"/>
      <c r="V17" s="4"/>
      <c r="Z17" s="4"/>
    </row>
    <row r="18" spans="2:26" x14ac:dyDescent="0.3">
      <c r="B18" s="5"/>
      <c r="C18" s="3"/>
      <c r="L18" s="4"/>
      <c r="V18" s="4"/>
      <c r="Z18" s="4"/>
    </row>
    <row r="19" spans="2:26" x14ac:dyDescent="0.3">
      <c r="B19" s="6"/>
      <c r="C19" s="3"/>
      <c r="L19" s="4"/>
      <c r="V19" s="4"/>
      <c r="Z19" s="4"/>
    </row>
    <row r="20" spans="2:26" x14ac:dyDescent="0.3">
      <c r="C20" s="3"/>
      <c r="I20" s="2"/>
      <c r="J20" s="7"/>
      <c r="L20" s="4"/>
      <c r="V20" s="4"/>
      <c r="Z20" s="4"/>
    </row>
    <row r="21" spans="2:26" x14ac:dyDescent="0.3">
      <c r="I21" s="1" t="s">
        <v>33</v>
      </c>
      <c r="J21" t="s">
        <v>17</v>
      </c>
      <c r="L21" s="8" t="s">
        <v>25</v>
      </c>
      <c r="M21" s="12" t="s">
        <v>32</v>
      </c>
      <c r="V21" s="2"/>
      <c r="Z21" s="4"/>
    </row>
    <row r="22" spans="2:26" x14ac:dyDescent="0.3">
      <c r="I22" s="2" t="s">
        <v>9</v>
      </c>
      <c r="J22" s="7">
        <v>5</v>
      </c>
      <c r="L22" s="2" t="s">
        <v>11</v>
      </c>
      <c r="M22" s="8" t="e">
        <f>VLOOKUP(L22,$I$21:$J$41,2,FALSE)</f>
        <v>#N/A</v>
      </c>
      <c r="Z22" s="4"/>
    </row>
    <row r="23" spans="2:26" x14ac:dyDescent="0.3">
      <c r="I23" s="2" t="s">
        <v>31</v>
      </c>
      <c r="J23" s="7">
        <v>1</v>
      </c>
      <c r="L23" s="8" t="s">
        <v>13</v>
      </c>
      <c r="M23" s="8" t="e">
        <f t="shared" ref="M23:M32" si="0">VLOOKUP(L23,$I$21:$J$41,2,FALSE)</f>
        <v>#N/A</v>
      </c>
      <c r="Z23" s="4"/>
    </row>
    <row r="24" spans="2:26" x14ac:dyDescent="0.3">
      <c r="I24" s="2" t="s">
        <v>35</v>
      </c>
      <c r="J24" s="7">
        <v>1</v>
      </c>
      <c r="L24" s="8" t="s">
        <v>9</v>
      </c>
      <c r="M24" s="8">
        <f t="shared" si="0"/>
        <v>5</v>
      </c>
      <c r="Z24" s="4"/>
    </row>
    <row r="25" spans="2:26" x14ac:dyDescent="0.3">
      <c r="I25" s="2" t="s">
        <v>38</v>
      </c>
      <c r="J25" s="7">
        <v>16</v>
      </c>
      <c r="L25" s="8" t="s">
        <v>16</v>
      </c>
      <c r="M25" s="8" t="e">
        <f t="shared" si="0"/>
        <v>#N/A</v>
      </c>
      <c r="Z25" s="4"/>
    </row>
    <row r="26" spans="2:26" x14ac:dyDescent="0.3">
      <c r="I26" s="2" t="s">
        <v>40</v>
      </c>
      <c r="J26" s="7">
        <v>2</v>
      </c>
      <c r="L26" s="8" t="s">
        <v>0</v>
      </c>
      <c r="M26" s="8" t="e">
        <f t="shared" si="0"/>
        <v>#N/A</v>
      </c>
      <c r="Z26" s="4"/>
    </row>
    <row r="27" spans="2:26" x14ac:dyDescent="0.3">
      <c r="I27" s="2" t="s">
        <v>46</v>
      </c>
      <c r="J27" s="7">
        <v>1</v>
      </c>
      <c r="L27" s="8" t="s">
        <v>10</v>
      </c>
      <c r="M27" s="8" t="e">
        <f t="shared" si="0"/>
        <v>#N/A</v>
      </c>
      <c r="Z27" s="4"/>
    </row>
    <row r="28" spans="2:26" x14ac:dyDescent="0.3">
      <c r="I28" s="2" t="s">
        <v>44</v>
      </c>
      <c r="J28" s="7">
        <v>9</v>
      </c>
      <c r="L28" s="8" t="s">
        <v>14</v>
      </c>
      <c r="M28" s="8" t="e">
        <f t="shared" si="0"/>
        <v>#N/A</v>
      </c>
      <c r="Z28" s="4"/>
    </row>
    <row r="29" spans="2:26" x14ac:dyDescent="0.3">
      <c r="I29" s="2" t="s">
        <v>48</v>
      </c>
      <c r="J29" s="7">
        <v>6</v>
      </c>
      <c r="L29" s="8" t="s">
        <v>12</v>
      </c>
      <c r="M29" s="8" t="e">
        <f t="shared" si="0"/>
        <v>#N/A</v>
      </c>
      <c r="Z29" s="4"/>
    </row>
    <row r="30" spans="2:26" x14ac:dyDescent="0.3">
      <c r="I30" s="2" t="s">
        <v>34</v>
      </c>
      <c r="J30" s="7">
        <v>41</v>
      </c>
      <c r="L30" s="8" t="s">
        <v>15</v>
      </c>
      <c r="M30" s="8" t="e">
        <f t="shared" si="0"/>
        <v>#N/A</v>
      </c>
      <c r="Z30" s="4"/>
    </row>
    <row r="31" spans="2:26" x14ac:dyDescent="0.3">
      <c r="L31" s="8" t="s">
        <v>30</v>
      </c>
      <c r="M31" s="8" t="e">
        <f t="shared" si="0"/>
        <v>#N/A</v>
      </c>
      <c r="Z31" s="4"/>
    </row>
    <row r="32" spans="2:26" x14ac:dyDescent="0.3">
      <c r="L32" s="8" t="s">
        <v>31</v>
      </c>
      <c r="M32" s="8">
        <f t="shared" si="0"/>
        <v>1</v>
      </c>
      <c r="Z32" s="4"/>
    </row>
    <row r="33" spans="12:26" x14ac:dyDescent="0.3">
      <c r="L33" s="8" t="s">
        <v>1</v>
      </c>
      <c r="M33" s="8" t="e">
        <f>SUM(M22:M32)</f>
        <v>#N/A</v>
      </c>
      <c r="Z33" s="4"/>
    </row>
    <row r="34" spans="12:26" x14ac:dyDescent="0.3">
      <c r="L34" s="4"/>
      <c r="Z34" s="4"/>
    </row>
    <row r="35" spans="12:26" x14ac:dyDescent="0.3">
      <c r="L35" s="4"/>
      <c r="Z35" s="4"/>
    </row>
    <row r="36" spans="12:26" x14ac:dyDescent="0.3">
      <c r="L36" s="4"/>
      <c r="Z36" s="2"/>
    </row>
    <row r="37" spans="12:26" x14ac:dyDescent="0.3">
      <c r="L37" s="4"/>
    </row>
    <row r="38" spans="12:26" x14ac:dyDescent="0.3">
      <c r="L38" s="4"/>
    </row>
    <row r="39" spans="12:26" x14ac:dyDescent="0.3">
      <c r="L39" s="4"/>
    </row>
    <row r="40" spans="12:26" x14ac:dyDescent="0.3">
      <c r="L40" s="4"/>
    </row>
    <row r="41" spans="12:26" x14ac:dyDescent="0.3">
      <c r="L41" s="4"/>
    </row>
    <row r="42" spans="12:26" x14ac:dyDescent="0.3">
      <c r="L42" s="4"/>
    </row>
    <row r="43" spans="12:26" x14ac:dyDescent="0.3">
      <c r="L43" s="4"/>
    </row>
    <row r="44" spans="12:26" x14ac:dyDescent="0.3">
      <c r="L44" s="4"/>
    </row>
    <row r="45" spans="12:26" x14ac:dyDescent="0.3">
      <c r="L45" s="4"/>
    </row>
    <row r="46" spans="12:26" x14ac:dyDescent="0.3">
      <c r="L46" s="4"/>
    </row>
    <row r="47" spans="12:26" x14ac:dyDescent="0.3">
      <c r="L47" s="4"/>
    </row>
    <row r="48" spans="12:26" x14ac:dyDescent="0.3">
      <c r="L48" s="4"/>
    </row>
    <row r="49" spans="12:12" x14ac:dyDescent="0.3">
      <c r="L49" s="4"/>
    </row>
    <row r="50" spans="12:12" x14ac:dyDescent="0.3">
      <c r="L50" s="4"/>
    </row>
    <row r="51" spans="12:12" x14ac:dyDescent="0.3">
      <c r="L51" s="4"/>
    </row>
    <row r="52" spans="12:12" x14ac:dyDescent="0.3">
      <c r="L52" s="4"/>
    </row>
    <row r="53" spans="12:12" x14ac:dyDescent="0.3">
      <c r="L53" s="4"/>
    </row>
    <row r="54" spans="12:12" x14ac:dyDescent="0.3">
      <c r="L54" s="4"/>
    </row>
    <row r="55" spans="12:12" x14ac:dyDescent="0.3">
      <c r="L55" s="4"/>
    </row>
    <row r="56" spans="12:12" x14ac:dyDescent="0.3">
      <c r="L56" s="4"/>
    </row>
    <row r="57" spans="12:12" x14ac:dyDescent="0.3">
      <c r="L57" s="4"/>
    </row>
    <row r="58" spans="12:12" x14ac:dyDescent="0.3">
      <c r="L58" s="4"/>
    </row>
    <row r="59" spans="12:12" x14ac:dyDescent="0.3">
      <c r="L59" s="4"/>
    </row>
    <row r="60" spans="12:12" x14ac:dyDescent="0.3">
      <c r="L60" s="4"/>
    </row>
    <row r="61" spans="12:12" x14ac:dyDescent="0.3">
      <c r="L61" s="4"/>
    </row>
    <row r="62" spans="12:12" x14ac:dyDescent="0.3">
      <c r="L62" s="4"/>
    </row>
    <row r="63" spans="12:12" x14ac:dyDescent="0.3">
      <c r="L63" s="4"/>
    </row>
    <row r="64" spans="12:12" x14ac:dyDescent="0.3">
      <c r="L64" s="4"/>
    </row>
    <row r="65" spans="12:12" x14ac:dyDescent="0.3">
      <c r="L65" s="4"/>
    </row>
    <row r="66" spans="12:12" x14ac:dyDescent="0.3">
      <c r="L66" s="4"/>
    </row>
    <row r="67" spans="12:12" x14ac:dyDescent="0.3">
      <c r="L67" s="4"/>
    </row>
    <row r="68" spans="12:12" x14ac:dyDescent="0.3">
      <c r="L68" s="4"/>
    </row>
    <row r="69" spans="12:12" x14ac:dyDescent="0.3">
      <c r="L69" s="4"/>
    </row>
    <row r="70" spans="12:12" x14ac:dyDescent="0.3">
      <c r="L70" s="4"/>
    </row>
    <row r="71" spans="12:12" x14ac:dyDescent="0.3">
      <c r="L71" s="4"/>
    </row>
    <row r="72" spans="12:12" x14ac:dyDescent="0.3">
      <c r="L72" s="4"/>
    </row>
    <row r="73" spans="12:12" x14ac:dyDescent="0.3">
      <c r="L73" s="2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baseColWidth="10" defaultRowHeight="14.4" x14ac:dyDescent="0.3"/>
  <sheetData>
    <row r="1" spans="1:5" x14ac:dyDescent="0.3">
      <c r="A1" s="8" t="s">
        <v>6</v>
      </c>
      <c r="B1" s="8">
        <v>23</v>
      </c>
      <c r="C1" s="9">
        <f t="shared" ref="C1:C6" si="0">+B1/$B$6</f>
        <v>0.25274725274725274</v>
      </c>
      <c r="D1" s="8">
        <v>23</v>
      </c>
      <c r="E1" s="9">
        <f t="shared" ref="E1:E6" si="1">+D1/$D$6</f>
        <v>0.34848484848484851</v>
      </c>
    </row>
    <row r="2" spans="1:5" x14ac:dyDescent="0.3">
      <c r="A2" s="8" t="s">
        <v>5</v>
      </c>
      <c r="B2" s="10">
        <v>54</v>
      </c>
      <c r="C2" s="9">
        <f t="shared" si="0"/>
        <v>0.59340659340659341</v>
      </c>
      <c r="D2" s="10">
        <v>29</v>
      </c>
      <c r="E2" s="9">
        <f t="shared" si="1"/>
        <v>0.43939393939393939</v>
      </c>
    </row>
    <row r="3" spans="1:5" x14ac:dyDescent="0.3">
      <c r="A3" s="8" t="s">
        <v>4</v>
      </c>
      <c r="B3" s="10">
        <v>7</v>
      </c>
      <c r="C3" s="9">
        <f t="shared" si="0"/>
        <v>7.6923076923076927E-2</v>
      </c>
      <c r="D3" s="10">
        <v>7</v>
      </c>
      <c r="E3" s="9">
        <f t="shared" si="1"/>
        <v>0.10606060606060606</v>
      </c>
    </row>
    <row r="4" spans="1:5" x14ac:dyDescent="0.3">
      <c r="A4" s="8" t="s">
        <v>3</v>
      </c>
      <c r="B4" s="11">
        <v>4</v>
      </c>
      <c r="C4" s="9">
        <f t="shared" si="0"/>
        <v>4.3956043956043959E-2</v>
      </c>
      <c r="D4" s="11">
        <v>4</v>
      </c>
      <c r="E4" s="9">
        <f t="shared" si="1"/>
        <v>6.0606060606060608E-2</v>
      </c>
    </row>
    <row r="5" spans="1:5" x14ac:dyDescent="0.3">
      <c r="A5" s="8" t="s">
        <v>2</v>
      </c>
      <c r="B5" s="8">
        <v>3</v>
      </c>
      <c r="C5" s="9">
        <f t="shared" si="0"/>
        <v>3.2967032967032968E-2</v>
      </c>
      <c r="D5" s="8">
        <v>3</v>
      </c>
      <c r="E5" s="9">
        <f t="shared" si="1"/>
        <v>4.5454545454545456E-2</v>
      </c>
    </row>
    <row r="6" spans="1:5" x14ac:dyDescent="0.3">
      <c r="A6" s="8"/>
      <c r="B6" s="8">
        <f>SUM(B1:B5)</f>
        <v>91</v>
      </c>
      <c r="C6" s="9">
        <f t="shared" si="0"/>
        <v>1</v>
      </c>
      <c r="D6" s="8">
        <f>SUM(D1:D5)</f>
        <v>66</v>
      </c>
      <c r="E6" s="9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64" workbookViewId="0">
      <selection activeCell="F77" sqref="F77"/>
    </sheetView>
  </sheetViews>
  <sheetFormatPr baseColWidth="10" defaultColWidth="9.109375" defaultRowHeight="14.4" x14ac:dyDescent="0.3"/>
  <cols>
    <col min="1" max="1" width="6" bestFit="1" customWidth="1"/>
    <col min="2" max="2" width="14.77734375" bestFit="1" customWidth="1"/>
    <col min="3" max="3" width="10.44140625" bestFit="1" customWidth="1"/>
    <col min="4" max="4" width="21.21875" bestFit="1" customWidth="1"/>
    <col min="5" max="5" width="10.77734375" bestFit="1" customWidth="1"/>
    <col min="6" max="6" width="12.66406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8</v>
      </c>
      <c r="E1" t="s">
        <v>19</v>
      </c>
      <c r="F1" t="s">
        <v>18</v>
      </c>
    </row>
    <row r="2" spans="1:6" x14ac:dyDescent="0.3">
      <c r="A2">
        <v>8903</v>
      </c>
      <c r="B2" t="s">
        <v>37</v>
      </c>
      <c r="C2">
        <v>1</v>
      </c>
      <c r="D2" t="s">
        <v>38</v>
      </c>
      <c r="F2">
        <v>113.0190077</v>
      </c>
    </row>
    <row r="3" spans="1:6" x14ac:dyDescent="0.3">
      <c r="A3">
        <v>9117</v>
      </c>
      <c r="B3" t="s">
        <v>43</v>
      </c>
      <c r="C3">
        <v>1</v>
      </c>
      <c r="D3" t="s">
        <v>44</v>
      </c>
      <c r="F3">
        <v>96.970753770000002</v>
      </c>
    </row>
    <row r="4" spans="1:6" x14ac:dyDescent="0.3">
      <c r="A4">
        <v>11867</v>
      </c>
      <c r="B4" t="s">
        <v>37</v>
      </c>
      <c r="C4">
        <v>1</v>
      </c>
      <c r="D4" t="s">
        <v>38</v>
      </c>
      <c r="F4">
        <v>119.67242061</v>
      </c>
    </row>
    <row r="5" spans="1:6" x14ac:dyDescent="0.3">
      <c r="A5">
        <v>12749</v>
      </c>
      <c r="B5" t="s">
        <v>39</v>
      </c>
      <c r="C5">
        <v>1</v>
      </c>
      <c r="D5" t="s">
        <v>40</v>
      </c>
      <c r="F5">
        <v>104.75836612000001</v>
      </c>
    </row>
    <row r="6" spans="1:6" x14ac:dyDescent="0.3">
      <c r="A6">
        <v>12783</v>
      </c>
      <c r="B6" t="s">
        <v>43</v>
      </c>
      <c r="C6">
        <v>1</v>
      </c>
      <c r="D6" t="s">
        <v>44</v>
      </c>
      <c r="F6">
        <v>86.172824169999998</v>
      </c>
    </row>
    <row r="7" spans="1:6" x14ac:dyDescent="0.3">
      <c r="A7">
        <v>12808</v>
      </c>
      <c r="B7" t="s">
        <v>24</v>
      </c>
      <c r="C7">
        <v>1</v>
      </c>
      <c r="D7" t="s">
        <v>9</v>
      </c>
      <c r="F7">
        <v>85.668976139999998</v>
      </c>
    </row>
    <row r="8" spans="1:6" x14ac:dyDescent="0.3">
      <c r="A8">
        <v>12840</v>
      </c>
      <c r="B8" t="s">
        <v>23</v>
      </c>
      <c r="C8">
        <v>1</v>
      </c>
      <c r="D8" t="s">
        <v>0</v>
      </c>
      <c r="F8">
        <v>91.986994409999994</v>
      </c>
    </row>
    <row r="9" spans="1:6" x14ac:dyDescent="0.3">
      <c r="A9">
        <v>13044</v>
      </c>
      <c r="B9" t="s">
        <v>47</v>
      </c>
      <c r="C9">
        <v>1</v>
      </c>
      <c r="D9" t="s">
        <v>48</v>
      </c>
      <c r="F9">
        <v>80.310349400000007</v>
      </c>
    </row>
    <row r="10" spans="1:6" x14ac:dyDescent="0.3">
      <c r="A10">
        <v>13106</v>
      </c>
      <c r="B10" t="s">
        <v>47</v>
      </c>
      <c r="C10">
        <v>1</v>
      </c>
      <c r="D10" t="s">
        <v>48</v>
      </c>
      <c r="F10">
        <v>219.00684261999999</v>
      </c>
    </row>
    <row r="11" spans="1:6" x14ac:dyDescent="0.3">
      <c r="A11">
        <v>13112</v>
      </c>
      <c r="B11" t="s">
        <v>37</v>
      </c>
      <c r="C11">
        <v>1</v>
      </c>
      <c r="D11" t="s">
        <v>38</v>
      </c>
      <c r="F11">
        <v>766.47521367000002</v>
      </c>
    </row>
    <row r="12" spans="1:6" x14ac:dyDescent="0.3">
      <c r="A12">
        <v>13114</v>
      </c>
      <c r="B12" t="s">
        <v>41</v>
      </c>
      <c r="C12">
        <v>1</v>
      </c>
      <c r="D12" t="s">
        <v>42</v>
      </c>
      <c r="F12">
        <v>99.019550339999995</v>
      </c>
    </row>
    <row r="13" spans="1:6" x14ac:dyDescent="0.3">
      <c r="A13">
        <v>13129</v>
      </c>
      <c r="B13" t="s">
        <v>37</v>
      </c>
      <c r="C13">
        <v>1</v>
      </c>
      <c r="D13" t="s">
        <v>38</v>
      </c>
      <c r="F13">
        <v>218.73175542000001</v>
      </c>
    </row>
    <row r="14" spans="1:6" x14ac:dyDescent="0.3">
      <c r="A14">
        <v>13138</v>
      </c>
      <c r="B14" t="s">
        <v>36</v>
      </c>
      <c r="C14">
        <v>1</v>
      </c>
      <c r="D14" t="s">
        <v>35</v>
      </c>
      <c r="F14">
        <v>77.487099569999998</v>
      </c>
    </row>
    <row r="15" spans="1:6" x14ac:dyDescent="0.3">
      <c r="A15">
        <v>13146</v>
      </c>
      <c r="B15" t="s">
        <v>49</v>
      </c>
      <c r="C15">
        <v>1</v>
      </c>
      <c r="D15" t="s">
        <v>50</v>
      </c>
      <c r="F15">
        <v>74.675267230000003</v>
      </c>
    </row>
    <row r="16" spans="1:6" x14ac:dyDescent="0.3">
      <c r="A16">
        <v>13159</v>
      </c>
      <c r="B16" t="s">
        <v>37</v>
      </c>
      <c r="C16">
        <v>1</v>
      </c>
      <c r="D16" t="s">
        <v>38</v>
      </c>
      <c r="F16">
        <v>253.30087391000001</v>
      </c>
    </row>
    <row r="17" spans="1:6" x14ac:dyDescent="0.3">
      <c r="A17">
        <v>13195</v>
      </c>
      <c r="B17" t="s">
        <v>41</v>
      </c>
      <c r="C17">
        <v>1</v>
      </c>
      <c r="D17" t="s">
        <v>42</v>
      </c>
      <c r="F17">
        <v>98.939886380000004</v>
      </c>
    </row>
    <row r="18" spans="1:6" x14ac:dyDescent="0.3">
      <c r="A18">
        <v>13208</v>
      </c>
      <c r="B18" t="s">
        <v>43</v>
      </c>
      <c r="C18">
        <v>1</v>
      </c>
      <c r="D18" t="s">
        <v>44</v>
      </c>
      <c r="F18">
        <v>113.46805162</v>
      </c>
    </row>
    <row r="19" spans="1:6" x14ac:dyDescent="0.3">
      <c r="A19">
        <v>13213</v>
      </c>
      <c r="B19" t="s">
        <v>23</v>
      </c>
      <c r="C19">
        <v>1</v>
      </c>
      <c r="D19" t="s">
        <v>0</v>
      </c>
      <c r="F19">
        <v>83.166120219999996</v>
      </c>
    </row>
    <row r="20" spans="1:6" x14ac:dyDescent="0.3">
      <c r="A20">
        <v>13234</v>
      </c>
      <c r="B20" t="s">
        <v>37</v>
      </c>
      <c r="C20">
        <v>1</v>
      </c>
      <c r="D20" t="s">
        <v>38</v>
      </c>
      <c r="F20">
        <v>187.21993768999999</v>
      </c>
    </row>
    <row r="21" spans="1:6" x14ac:dyDescent="0.3">
      <c r="A21">
        <v>13235</v>
      </c>
      <c r="B21" t="s">
        <v>36</v>
      </c>
      <c r="C21">
        <v>1</v>
      </c>
      <c r="D21" t="s">
        <v>35</v>
      </c>
      <c r="F21">
        <v>114.38998682</v>
      </c>
    </row>
    <row r="22" spans="1:6" x14ac:dyDescent="0.3">
      <c r="A22">
        <v>13242</v>
      </c>
      <c r="B22" t="s">
        <v>47</v>
      </c>
      <c r="C22">
        <v>1</v>
      </c>
      <c r="D22" t="s">
        <v>48</v>
      </c>
      <c r="F22">
        <v>69.242597900000007</v>
      </c>
    </row>
    <row r="23" spans="1:6" x14ac:dyDescent="0.3">
      <c r="A23">
        <v>13244</v>
      </c>
      <c r="B23" t="s">
        <v>47</v>
      </c>
      <c r="C23">
        <v>1</v>
      </c>
      <c r="D23" t="s">
        <v>48</v>
      </c>
      <c r="F23">
        <v>66.868407579999996</v>
      </c>
    </row>
    <row r="24" spans="1:6" x14ac:dyDescent="0.3">
      <c r="A24">
        <v>13245</v>
      </c>
      <c r="B24" t="s">
        <v>47</v>
      </c>
      <c r="C24">
        <v>1</v>
      </c>
      <c r="D24" t="s">
        <v>48</v>
      </c>
      <c r="F24">
        <v>65.600212650000003</v>
      </c>
    </row>
    <row r="25" spans="1:6" x14ac:dyDescent="0.3">
      <c r="A25">
        <v>13246</v>
      </c>
      <c r="B25" t="s">
        <v>43</v>
      </c>
      <c r="C25">
        <v>1</v>
      </c>
      <c r="D25" t="s">
        <v>44</v>
      </c>
      <c r="F25">
        <v>67.182987139999994</v>
      </c>
    </row>
    <row r="26" spans="1:6" x14ac:dyDescent="0.3">
      <c r="A26">
        <v>13250</v>
      </c>
      <c r="B26" t="s">
        <v>43</v>
      </c>
      <c r="C26">
        <v>1</v>
      </c>
      <c r="D26" t="s">
        <v>44</v>
      </c>
      <c r="F26">
        <v>59.493081760000003</v>
      </c>
    </row>
    <row r="27" spans="1:6" x14ac:dyDescent="0.3">
      <c r="A27">
        <v>13251</v>
      </c>
      <c r="B27" t="s">
        <v>43</v>
      </c>
      <c r="C27">
        <v>1</v>
      </c>
      <c r="D27" t="s">
        <v>44</v>
      </c>
      <c r="F27">
        <v>57.458251150000002</v>
      </c>
    </row>
    <row r="28" spans="1:6" x14ac:dyDescent="0.3">
      <c r="A28">
        <v>13252</v>
      </c>
      <c r="B28" t="s">
        <v>43</v>
      </c>
      <c r="C28">
        <v>1</v>
      </c>
      <c r="D28" t="s">
        <v>44</v>
      </c>
      <c r="F28">
        <v>55.344375429999999</v>
      </c>
    </row>
    <row r="29" spans="1:6" x14ac:dyDescent="0.3">
      <c r="A29">
        <v>13255</v>
      </c>
      <c r="B29" t="s">
        <v>47</v>
      </c>
      <c r="C29">
        <v>1</v>
      </c>
      <c r="D29" t="s">
        <v>48</v>
      </c>
      <c r="F29">
        <v>56.176199869999998</v>
      </c>
    </row>
    <row r="30" spans="1:6" x14ac:dyDescent="0.3">
      <c r="A30">
        <v>13265</v>
      </c>
      <c r="B30" t="s">
        <v>43</v>
      </c>
      <c r="C30">
        <v>1</v>
      </c>
      <c r="D30" t="s">
        <v>44</v>
      </c>
      <c r="F30">
        <v>1.5129375899999999</v>
      </c>
    </row>
    <row r="31" spans="1:6" x14ac:dyDescent="0.3">
      <c r="A31">
        <v>13269</v>
      </c>
      <c r="B31" t="s">
        <v>43</v>
      </c>
      <c r="C31">
        <v>1</v>
      </c>
      <c r="D31" t="s">
        <v>44</v>
      </c>
      <c r="F31">
        <v>-75.972677599999997</v>
      </c>
    </row>
    <row r="32" spans="1:6" x14ac:dyDescent="0.3">
      <c r="A32">
        <v>13270</v>
      </c>
      <c r="B32" t="s">
        <v>47</v>
      </c>
      <c r="C32">
        <v>1</v>
      </c>
      <c r="D32" t="s">
        <v>48</v>
      </c>
      <c r="F32">
        <v>-8559.3333332999991</v>
      </c>
    </row>
    <row r="33" spans="1:6" x14ac:dyDescent="0.3">
      <c r="A33">
        <v>13303</v>
      </c>
      <c r="B33" t="s">
        <v>36</v>
      </c>
      <c r="C33">
        <v>1</v>
      </c>
      <c r="D33" t="s">
        <v>35</v>
      </c>
      <c r="F33">
        <v>68.457979230000007</v>
      </c>
    </row>
    <row r="34" spans="1:6" x14ac:dyDescent="0.3">
      <c r="A34">
        <v>13304</v>
      </c>
      <c r="B34" t="s">
        <v>36</v>
      </c>
      <c r="C34">
        <v>1</v>
      </c>
      <c r="D34" t="s">
        <v>35</v>
      </c>
      <c r="F34">
        <v>68.457979230000007</v>
      </c>
    </row>
    <row r="35" spans="1:6" x14ac:dyDescent="0.3">
      <c r="A35">
        <v>13305</v>
      </c>
      <c r="B35" t="s">
        <v>36</v>
      </c>
      <c r="C35">
        <v>1</v>
      </c>
      <c r="D35" t="s">
        <v>35</v>
      </c>
      <c r="F35">
        <v>68.457979230000007</v>
      </c>
    </row>
    <row r="36" spans="1:6" x14ac:dyDescent="0.3">
      <c r="A36">
        <v>13306</v>
      </c>
      <c r="B36" t="s">
        <v>36</v>
      </c>
      <c r="C36">
        <v>1</v>
      </c>
      <c r="D36" t="s">
        <v>35</v>
      </c>
      <c r="F36">
        <v>68.457979230000007</v>
      </c>
    </row>
    <row r="37" spans="1:6" x14ac:dyDescent="0.3">
      <c r="A37">
        <v>13307</v>
      </c>
      <c r="B37" t="s">
        <v>36</v>
      </c>
      <c r="C37">
        <v>1</v>
      </c>
      <c r="D37" t="s">
        <v>35</v>
      </c>
      <c r="F37">
        <v>68.457979230000007</v>
      </c>
    </row>
    <row r="38" spans="1:6" x14ac:dyDescent="0.3">
      <c r="A38">
        <v>13308</v>
      </c>
      <c r="B38" t="s">
        <v>36</v>
      </c>
      <c r="C38">
        <v>1</v>
      </c>
      <c r="D38" t="s">
        <v>35</v>
      </c>
      <c r="F38">
        <v>68.457979230000007</v>
      </c>
    </row>
    <row r="39" spans="1:6" x14ac:dyDescent="0.3">
      <c r="A39">
        <v>13309</v>
      </c>
      <c r="B39" t="s">
        <v>36</v>
      </c>
      <c r="C39">
        <v>1</v>
      </c>
      <c r="D39" t="s">
        <v>35</v>
      </c>
      <c r="F39">
        <v>68.457979230000007</v>
      </c>
    </row>
    <row r="40" spans="1:6" x14ac:dyDescent="0.3">
      <c r="A40">
        <v>13310</v>
      </c>
      <c r="B40" t="s">
        <v>36</v>
      </c>
      <c r="C40">
        <v>1</v>
      </c>
      <c r="D40" t="s">
        <v>35</v>
      </c>
      <c r="F40">
        <v>68.457979230000007</v>
      </c>
    </row>
    <row r="41" spans="1:6" x14ac:dyDescent="0.3">
      <c r="A41">
        <v>13311</v>
      </c>
      <c r="B41" t="s">
        <v>36</v>
      </c>
      <c r="C41">
        <v>1</v>
      </c>
      <c r="D41" t="s">
        <v>35</v>
      </c>
      <c r="F41">
        <v>68.457979230000007</v>
      </c>
    </row>
    <row r="42" spans="1:6" x14ac:dyDescent="0.3">
      <c r="A42">
        <v>13312</v>
      </c>
      <c r="B42" t="s">
        <v>36</v>
      </c>
      <c r="C42">
        <v>1</v>
      </c>
      <c r="D42" t="s">
        <v>35</v>
      </c>
      <c r="F42">
        <v>68.457979230000007</v>
      </c>
    </row>
    <row r="43" spans="1:6" x14ac:dyDescent="0.3">
      <c r="A43">
        <v>13313</v>
      </c>
      <c r="B43" t="s">
        <v>36</v>
      </c>
      <c r="C43">
        <v>1</v>
      </c>
      <c r="D43" t="s">
        <v>35</v>
      </c>
      <c r="F43">
        <v>68.457979230000007</v>
      </c>
    </row>
    <row r="44" spans="1:6" x14ac:dyDescent="0.3">
      <c r="A44">
        <v>13315</v>
      </c>
      <c r="B44" t="s">
        <v>36</v>
      </c>
      <c r="C44">
        <v>1</v>
      </c>
      <c r="D44" t="s">
        <v>35</v>
      </c>
      <c r="F44">
        <v>68.457979230000007</v>
      </c>
    </row>
    <row r="45" spans="1:6" x14ac:dyDescent="0.3">
      <c r="A45">
        <v>13318</v>
      </c>
      <c r="B45" t="s">
        <v>39</v>
      </c>
      <c r="C45">
        <v>1</v>
      </c>
      <c r="D45" t="s">
        <v>40</v>
      </c>
      <c r="F45">
        <v>118.45672192000001</v>
      </c>
    </row>
    <row r="46" spans="1:6" x14ac:dyDescent="0.3">
      <c r="A46">
        <v>13320</v>
      </c>
      <c r="B46" t="s">
        <v>36</v>
      </c>
      <c r="C46">
        <v>1</v>
      </c>
      <c r="D46" t="s">
        <v>35</v>
      </c>
      <c r="F46">
        <v>68.457979230000007</v>
      </c>
    </row>
    <row r="47" spans="1:6" x14ac:dyDescent="0.3">
      <c r="A47">
        <v>13321</v>
      </c>
      <c r="B47" t="s">
        <v>36</v>
      </c>
      <c r="C47">
        <v>1</v>
      </c>
      <c r="D47" t="s">
        <v>35</v>
      </c>
      <c r="F47">
        <v>68.457979230000007</v>
      </c>
    </row>
    <row r="48" spans="1:6" x14ac:dyDescent="0.3">
      <c r="A48">
        <v>13322</v>
      </c>
      <c r="B48" t="s">
        <v>36</v>
      </c>
      <c r="C48">
        <v>1</v>
      </c>
      <c r="D48" t="s">
        <v>35</v>
      </c>
      <c r="F48">
        <v>68.457979230000007</v>
      </c>
    </row>
    <row r="49" spans="1:6" x14ac:dyDescent="0.3">
      <c r="A49">
        <v>13323</v>
      </c>
      <c r="B49" t="s">
        <v>36</v>
      </c>
      <c r="C49">
        <v>1</v>
      </c>
      <c r="D49" t="s">
        <v>35</v>
      </c>
      <c r="F49">
        <v>68.457979230000007</v>
      </c>
    </row>
    <row r="50" spans="1:6" x14ac:dyDescent="0.3">
      <c r="A50">
        <v>13324</v>
      </c>
      <c r="B50" t="s">
        <v>36</v>
      </c>
      <c r="C50">
        <v>1</v>
      </c>
      <c r="D50" t="s">
        <v>35</v>
      </c>
      <c r="F50">
        <v>68.457979230000007</v>
      </c>
    </row>
    <row r="51" spans="1:6" x14ac:dyDescent="0.3">
      <c r="A51">
        <v>13325</v>
      </c>
      <c r="B51" t="s">
        <v>36</v>
      </c>
      <c r="C51">
        <v>1</v>
      </c>
      <c r="D51" t="s">
        <v>35</v>
      </c>
      <c r="F51">
        <v>68.457979230000007</v>
      </c>
    </row>
    <row r="52" spans="1:6" x14ac:dyDescent="0.3">
      <c r="A52">
        <v>13326</v>
      </c>
      <c r="B52" t="s">
        <v>36</v>
      </c>
      <c r="C52">
        <v>1</v>
      </c>
      <c r="D52" t="s">
        <v>35</v>
      </c>
      <c r="F52">
        <v>68.457979230000007</v>
      </c>
    </row>
    <row r="53" spans="1:6" x14ac:dyDescent="0.3">
      <c r="A53">
        <v>13327</v>
      </c>
      <c r="B53" t="s">
        <v>36</v>
      </c>
      <c r="C53">
        <v>1</v>
      </c>
      <c r="D53" t="s">
        <v>35</v>
      </c>
      <c r="F53">
        <v>68.457979230000007</v>
      </c>
    </row>
    <row r="54" spans="1:6" x14ac:dyDescent="0.3">
      <c r="A54">
        <v>13328</v>
      </c>
      <c r="B54" t="s">
        <v>36</v>
      </c>
      <c r="C54">
        <v>1</v>
      </c>
      <c r="D54" t="s">
        <v>35</v>
      </c>
      <c r="F54">
        <v>68.457979230000007</v>
      </c>
    </row>
    <row r="55" spans="1:6" x14ac:dyDescent="0.3">
      <c r="A55">
        <v>13329</v>
      </c>
      <c r="B55" t="s">
        <v>36</v>
      </c>
      <c r="C55">
        <v>1</v>
      </c>
      <c r="D55" t="s">
        <v>35</v>
      </c>
      <c r="F55">
        <v>68.457979230000007</v>
      </c>
    </row>
    <row r="56" spans="1:6" x14ac:dyDescent="0.3">
      <c r="A56">
        <v>13330</v>
      </c>
      <c r="B56" t="s">
        <v>36</v>
      </c>
      <c r="C56">
        <v>1</v>
      </c>
      <c r="D56" t="s">
        <v>35</v>
      </c>
      <c r="F56">
        <v>68.457979230000007</v>
      </c>
    </row>
    <row r="57" spans="1:6" x14ac:dyDescent="0.3">
      <c r="A57">
        <v>13332</v>
      </c>
      <c r="B57" t="s">
        <v>36</v>
      </c>
      <c r="C57">
        <v>1</v>
      </c>
      <c r="D57" t="s">
        <v>35</v>
      </c>
      <c r="F57">
        <v>68.457979230000007</v>
      </c>
    </row>
    <row r="58" spans="1:6" x14ac:dyDescent="0.3">
      <c r="A58">
        <v>13333</v>
      </c>
      <c r="B58" t="s">
        <v>36</v>
      </c>
      <c r="C58">
        <v>1</v>
      </c>
      <c r="D58" t="s">
        <v>35</v>
      </c>
      <c r="F58">
        <v>68.457979230000007</v>
      </c>
    </row>
    <row r="59" spans="1:6" x14ac:dyDescent="0.3">
      <c r="A59">
        <v>13334</v>
      </c>
      <c r="B59" t="s">
        <v>36</v>
      </c>
      <c r="C59">
        <v>1</v>
      </c>
      <c r="D59" t="s">
        <v>35</v>
      </c>
      <c r="F59">
        <v>68.457979230000007</v>
      </c>
    </row>
    <row r="60" spans="1:6" x14ac:dyDescent="0.3">
      <c r="A60">
        <v>13335</v>
      </c>
      <c r="B60" t="s">
        <v>36</v>
      </c>
      <c r="C60">
        <v>1</v>
      </c>
      <c r="D60" t="s">
        <v>35</v>
      </c>
      <c r="F60">
        <v>68.457979230000007</v>
      </c>
    </row>
    <row r="61" spans="1:6" x14ac:dyDescent="0.3">
      <c r="A61">
        <v>13336</v>
      </c>
      <c r="B61" t="s">
        <v>36</v>
      </c>
      <c r="C61">
        <v>1</v>
      </c>
      <c r="D61" t="s">
        <v>35</v>
      </c>
      <c r="F61">
        <v>68.457979230000007</v>
      </c>
    </row>
    <row r="62" spans="1:6" x14ac:dyDescent="0.3">
      <c r="A62">
        <v>13338</v>
      </c>
      <c r="B62" t="s">
        <v>37</v>
      </c>
      <c r="C62">
        <v>1</v>
      </c>
      <c r="D62" t="s">
        <v>38</v>
      </c>
      <c r="F62">
        <v>216.05979073</v>
      </c>
    </row>
    <row r="63" spans="1:6" x14ac:dyDescent="0.3">
      <c r="A63">
        <v>13339</v>
      </c>
      <c r="B63" t="s">
        <v>36</v>
      </c>
      <c r="C63">
        <v>1</v>
      </c>
      <c r="D63" t="s">
        <v>35</v>
      </c>
      <c r="F63">
        <v>68.457979230000007</v>
      </c>
    </row>
    <row r="64" spans="1:6" x14ac:dyDescent="0.3">
      <c r="A64">
        <v>13340</v>
      </c>
      <c r="B64" t="s">
        <v>36</v>
      </c>
      <c r="C64">
        <v>1</v>
      </c>
      <c r="D64" t="s">
        <v>35</v>
      </c>
      <c r="F64">
        <v>68.457979230000007</v>
      </c>
    </row>
    <row r="65" spans="1:6" x14ac:dyDescent="0.3">
      <c r="A65">
        <v>13341</v>
      </c>
      <c r="B65" t="s">
        <v>36</v>
      </c>
      <c r="C65">
        <v>1</v>
      </c>
      <c r="D65" t="s">
        <v>35</v>
      </c>
      <c r="F65">
        <v>68.457979230000007</v>
      </c>
    </row>
    <row r="66" spans="1:6" x14ac:dyDescent="0.3">
      <c r="A66">
        <v>13342</v>
      </c>
      <c r="B66" t="s">
        <v>36</v>
      </c>
      <c r="C66">
        <v>1</v>
      </c>
      <c r="D66" t="s">
        <v>35</v>
      </c>
      <c r="F66">
        <v>68.457979230000007</v>
      </c>
    </row>
    <row r="67" spans="1:6" x14ac:dyDescent="0.3">
      <c r="A67">
        <v>13343</v>
      </c>
      <c r="B67" t="s">
        <v>36</v>
      </c>
      <c r="C67">
        <v>1</v>
      </c>
      <c r="D67" t="s">
        <v>35</v>
      </c>
      <c r="F67">
        <v>68.457979230000007</v>
      </c>
    </row>
    <row r="68" spans="1:6" x14ac:dyDescent="0.3">
      <c r="A68">
        <v>13344</v>
      </c>
      <c r="B68" t="s">
        <v>36</v>
      </c>
      <c r="C68">
        <v>1</v>
      </c>
      <c r="D68" t="s">
        <v>35</v>
      </c>
      <c r="F68">
        <v>68.457979230000007</v>
      </c>
    </row>
    <row r="69" spans="1:6" x14ac:dyDescent="0.3">
      <c r="A69">
        <v>13345</v>
      </c>
      <c r="B69" t="s">
        <v>36</v>
      </c>
      <c r="C69">
        <v>1</v>
      </c>
      <c r="D69" t="s">
        <v>35</v>
      </c>
      <c r="F69">
        <v>68.457979230000007</v>
      </c>
    </row>
    <row r="70" spans="1:6" x14ac:dyDescent="0.3">
      <c r="A70">
        <v>13348</v>
      </c>
      <c r="B70" t="s">
        <v>39</v>
      </c>
      <c r="C70">
        <v>1</v>
      </c>
      <c r="D70" t="s">
        <v>40</v>
      </c>
      <c r="F70">
        <v>66.157041539999994</v>
      </c>
    </row>
    <row r="71" spans="1:6" x14ac:dyDescent="0.3">
      <c r="A71">
        <v>13352</v>
      </c>
      <c r="B71" t="s">
        <v>45</v>
      </c>
      <c r="C71">
        <v>1</v>
      </c>
      <c r="D71" t="s">
        <v>46</v>
      </c>
      <c r="F71">
        <v>70.198015010000006</v>
      </c>
    </row>
    <row r="72" spans="1:6" x14ac:dyDescent="0.3">
      <c r="A72">
        <v>13389</v>
      </c>
      <c r="B72" t="s">
        <v>24</v>
      </c>
      <c r="C72">
        <v>1</v>
      </c>
      <c r="D72" t="s">
        <v>9</v>
      </c>
      <c r="F72">
        <v>20820.888888869998</v>
      </c>
    </row>
    <row r="73" spans="1:6" x14ac:dyDescent="0.3">
      <c r="A73">
        <v>13390</v>
      </c>
      <c r="B73" t="s">
        <v>24</v>
      </c>
      <c r="C73">
        <v>1</v>
      </c>
      <c r="D73" t="s">
        <v>9</v>
      </c>
      <c r="F73">
        <v>31081.333333300001</v>
      </c>
    </row>
    <row r="74" spans="1:6" x14ac:dyDescent="0.3">
      <c r="A74">
        <v>13406</v>
      </c>
      <c r="B74" t="s">
        <v>51</v>
      </c>
      <c r="C74">
        <v>1</v>
      </c>
      <c r="D74" t="s">
        <v>31</v>
      </c>
      <c r="F74">
        <v>158.71157167999999</v>
      </c>
    </row>
    <row r="75" spans="1:6" x14ac:dyDescent="0.3">
      <c r="A75">
        <v>13410</v>
      </c>
      <c r="B75" t="s">
        <v>37</v>
      </c>
      <c r="C75">
        <v>1</v>
      </c>
      <c r="D75" t="s">
        <v>38</v>
      </c>
      <c r="F75">
        <v>57262.666666600002</v>
      </c>
    </row>
    <row r="76" spans="1:6" x14ac:dyDescent="0.3">
      <c r="A76">
        <v>13412</v>
      </c>
      <c r="B76" t="s">
        <v>37</v>
      </c>
      <c r="C76">
        <v>1</v>
      </c>
      <c r="D76" t="s">
        <v>38</v>
      </c>
      <c r="F76">
        <v>19220.888888869998</v>
      </c>
    </row>
    <row r="77" spans="1:6" x14ac:dyDescent="0.3">
      <c r="A77">
        <v>13416</v>
      </c>
      <c r="B77" t="s">
        <v>37</v>
      </c>
      <c r="C77">
        <v>1</v>
      </c>
      <c r="D77" t="s">
        <v>38</v>
      </c>
      <c r="F77">
        <v>18887.555555530002</v>
      </c>
    </row>
    <row r="78" spans="1:6" x14ac:dyDescent="0.3">
      <c r="A78">
        <v>13418</v>
      </c>
      <c r="B78" t="s">
        <v>24</v>
      </c>
      <c r="C78">
        <v>1</v>
      </c>
      <c r="D78" t="s">
        <v>9</v>
      </c>
      <c r="F78">
        <v>90.867063490000007</v>
      </c>
    </row>
    <row r="79" spans="1:6" x14ac:dyDescent="0.3">
      <c r="A79">
        <v>13419</v>
      </c>
      <c r="B79" t="s">
        <v>37</v>
      </c>
      <c r="C79">
        <v>1</v>
      </c>
      <c r="D79" t="s">
        <v>38</v>
      </c>
      <c r="F79">
        <v>17620.888888869998</v>
      </c>
    </row>
    <row r="80" spans="1:6" x14ac:dyDescent="0.3">
      <c r="A80">
        <v>13421</v>
      </c>
      <c r="B80" t="s">
        <v>41</v>
      </c>
      <c r="C80">
        <v>1</v>
      </c>
      <c r="D80" t="s">
        <v>42</v>
      </c>
      <c r="F80">
        <v>97.546177369999995</v>
      </c>
    </row>
    <row r="81" spans="1:6" x14ac:dyDescent="0.3">
      <c r="A81">
        <v>13422</v>
      </c>
      <c r="B81" t="s">
        <v>37</v>
      </c>
      <c r="C81">
        <v>1</v>
      </c>
      <c r="D81" t="s">
        <v>38</v>
      </c>
      <c r="F81">
        <v>17387.555555530002</v>
      </c>
    </row>
    <row r="82" spans="1:6" x14ac:dyDescent="0.3">
      <c r="A82">
        <v>13426</v>
      </c>
      <c r="B82" t="s">
        <v>47</v>
      </c>
      <c r="C82">
        <v>1</v>
      </c>
      <c r="D82" t="s">
        <v>48</v>
      </c>
      <c r="F82">
        <v>17387.555555530002</v>
      </c>
    </row>
    <row r="83" spans="1:6" x14ac:dyDescent="0.3">
      <c r="A83">
        <v>13435</v>
      </c>
      <c r="B83" t="s">
        <v>47</v>
      </c>
      <c r="C83">
        <v>1</v>
      </c>
      <c r="D83" t="s">
        <v>48</v>
      </c>
      <c r="F83">
        <v>17287.555555530002</v>
      </c>
    </row>
    <row r="84" spans="1:6" x14ac:dyDescent="0.3">
      <c r="A84">
        <v>13439</v>
      </c>
      <c r="B84" t="s">
        <v>47</v>
      </c>
      <c r="C84">
        <v>1</v>
      </c>
      <c r="D84" t="s">
        <v>48</v>
      </c>
      <c r="F84">
        <v>15720.88888887</v>
      </c>
    </row>
    <row r="85" spans="1:6" x14ac:dyDescent="0.3">
      <c r="A85">
        <v>13441</v>
      </c>
      <c r="B85" t="s">
        <v>43</v>
      </c>
      <c r="C85">
        <v>1</v>
      </c>
      <c r="D85" t="s">
        <v>44</v>
      </c>
      <c r="F85">
        <v>852.62365591000002</v>
      </c>
    </row>
    <row r="86" spans="1:6" x14ac:dyDescent="0.3">
      <c r="A86">
        <v>13455</v>
      </c>
      <c r="B86" t="s">
        <v>43</v>
      </c>
      <c r="C86">
        <v>1</v>
      </c>
      <c r="D86" t="s">
        <v>44</v>
      </c>
      <c r="F86">
        <v>8220.8888888700003</v>
      </c>
    </row>
    <row r="87" spans="1:6" x14ac:dyDescent="0.3">
      <c r="A87">
        <v>13457</v>
      </c>
      <c r="B87" t="s">
        <v>43</v>
      </c>
      <c r="C87">
        <v>1</v>
      </c>
      <c r="D87" t="s">
        <v>44</v>
      </c>
      <c r="F87">
        <v>9720.8888888700003</v>
      </c>
    </row>
    <row r="88" spans="1:6" x14ac:dyDescent="0.3">
      <c r="A88">
        <v>13463</v>
      </c>
      <c r="B88" t="s">
        <v>43</v>
      </c>
      <c r="C88">
        <v>1</v>
      </c>
      <c r="D88" t="s">
        <v>44</v>
      </c>
      <c r="F88">
        <v>9254.2222222</v>
      </c>
    </row>
    <row r="89" spans="1:6" x14ac:dyDescent="0.3">
      <c r="A89">
        <v>13467</v>
      </c>
      <c r="B89" t="s">
        <v>36</v>
      </c>
      <c r="C89">
        <v>1</v>
      </c>
      <c r="D89" t="s">
        <v>35</v>
      </c>
      <c r="F89">
        <v>35.639691710000001</v>
      </c>
    </row>
    <row r="90" spans="1:6" x14ac:dyDescent="0.3">
      <c r="A90">
        <v>13476</v>
      </c>
      <c r="B90" t="s">
        <v>43</v>
      </c>
      <c r="C90">
        <v>1</v>
      </c>
      <c r="D90" t="s">
        <v>44</v>
      </c>
      <c r="F90">
        <v>8204.4705921000004</v>
      </c>
    </row>
    <row r="91" spans="1:6" x14ac:dyDescent="0.3">
      <c r="A91">
        <v>13477</v>
      </c>
      <c r="B91" t="s">
        <v>37</v>
      </c>
      <c r="C91">
        <v>1</v>
      </c>
      <c r="D91" t="s">
        <v>38</v>
      </c>
      <c r="F91">
        <v>1437.5238095100001</v>
      </c>
    </row>
    <row r="92" spans="1:6" x14ac:dyDescent="0.3">
      <c r="A92">
        <v>13480</v>
      </c>
      <c r="B92" t="s">
        <v>37</v>
      </c>
      <c r="C92">
        <v>1</v>
      </c>
      <c r="D92" t="s">
        <v>38</v>
      </c>
      <c r="F92">
        <v>6420.8888888700003</v>
      </c>
    </row>
    <row r="93" spans="1:6" x14ac:dyDescent="0.3">
      <c r="A93">
        <v>13484</v>
      </c>
      <c r="B93" t="s">
        <v>43</v>
      </c>
      <c r="C93">
        <v>1</v>
      </c>
      <c r="D93" t="s">
        <v>44</v>
      </c>
      <c r="F93">
        <v>6554.2222222</v>
      </c>
    </row>
    <row r="94" spans="1:6" x14ac:dyDescent="0.3">
      <c r="A94">
        <v>13488</v>
      </c>
      <c r="B94" t="s">
        <v>43</v>
      </c>
      <c r="C94">
        <v>1</v>
      </c>
      <c r="D94" t="s">
        <v>44</v>
      </c>
      <c r="F94">
        <v>6354.2222222</v>
      </c>
    </row>
    <row r="95" spans="1:6" x14ac:dyDescent="0.3">
      <c r="A95">
        <v>13490</v>
      </c>
      <c r="B95" t="s">
        <v>47</v>
      </c>
      <c r="C95">
        <v>1</v>
      </c>
      <c r="D95" t="s">
        <v>48</v>
      </c>
      <c r="F95">
        <v>95.193162389999998</v>
      </c>
    </row>
    <row r="96" spans="1:6" x14ac:dyDescent="0.3">
      <c r="A96">
        <v>13491</v>
      </c>
      <c r="B96" t="s">
        <v>47</v>
      </c>
      <c r="C96">
        <v>1</v>
      </c>
      <c r="D96" t="s">
        <v>48</v>
      </c>
      <c r="F96">
        <v>1966.0952380900001</v>
      </c>
    </row>
    <row r="97" spans="1:6" x14ac:dyDescent="0.3">
      <c r="A97">
        <v>13492</v>
      </c>
      <c r="B97" t="s">
        <v>43</v>
      </c>
      <c r="C97">
        <v>1</v>
      </c>
      <c r="D97" t="s">
        <v>44</v>
      </c>
      <c r="F97">
        <v>6187.5555555299998</v>
      </c>
    </row>
    <row r="98" spans="1:6" x14ac:dyDescent="0.3">
      <c r="A98">
        <v>13499</v>
      </c>
      <c r="B98" t="s">
        <v>47</v>
      </c>
      <c r="C98">
        <v>1</v>
      </c>
      <c r="D98" t="s">
        <v>48</v>
      </c>
      <c r="F98">
        <v>6087.5555555299998</v>
      </c>
    </row>
    <row r="99" spans="1:6" x14ac:dyDescent="0.3">
      <c r="A99">
        <v>13500</v>
      </c>
      <c r="B99" t="s">
        <v>47</v>
      </c>
      <c r="C99">
        <v>1</v>
      </c>
      <c r="D99" t="s">
        <v>48</v>
      </c>
      <c r="F99">
        <v>60.242424239999998</v>
      </c>
    </row>
    <row r="100" spans="1:6" x14ac:dyDescent="0.3">
      <c r="A100">
        <v>13505</v>
      </c>
      <c r="B100" t="s">
        <v>37</v>
      </c>
      <c r="C100">
        <v>1</v>
      </c>
      <c r="D100" t="s">
        <v>38</v>
      </c>
      <c r="F100">
        <v>5020.8888888700003</v>
      </c>
    </row>
    <row r="101" spans="1:6" x14ac:dyDescent="0.3">
      <c r="A101">
        <v>13510</v>
      </c>
      <c r="B101" t="s">
        <v>24</v>
      </c>
      <c r="C101">
        <v>1</v>
      </c>
      <c r="D101" t="s">
        <v>9</v>
      </c>
      <c r="F101">
        <v>41.24916563</v>
      </c>
    </row>
    <row r="102" spans="1:6" x14ac:dyDescent="0.3">
      <c r="A102">
        <v>13512</v>
      </c>
      <c r="B102" t="s">
        <v>24</v>
      </c>
      <c r="C102">
        <v>1</v>
      </c>
      <c r="D102" t="s">
        <v>9</v>
      </c>
      <c r="F102">
        <v>9756.3636407100003</v>
      </c>
    </row>
    <row r="103" spans="1:6" x14ac:dyDescent="0.3">
      <c r="A103">
        <v>13514</v>
      </c>
      <c r="B103" t="s">
        <v>45</v>
      </c>
      <c r="C103">
        <v>1</v>
      </c>
      <c r="D103" t="s">
        <v>46</v>
      </c>
      <c r="F103">
        <v>93.623582769999999</v>
      </c>
    </row>
    <row r="104" spans="1:6" x14ac:dyDescent="0.3">
      <c r="A104">
        <v>13515</v>
      </c>
      <c r="B104" t="s">
        <v>37</v>
      </c>
      <c r="C104">
        <v>1</v>
      </c>
      <c r="D104" t="s">
        <v>38</v>
      </c>
      <c r="F104">
        <v>4487.5555555299998</v>
      </c>
    </row>
    <row r="105" spans="1:6" x14ac:dyDescent="0.3">
      <c r="A105">
        <v>13519</v>
      </c>
      <c r="B105" t="s">
        <v>24</v>
      </c>
      <c r="C105">
        <v>1</v>
      </c>
      <c r="D105" t="s">
        <v>9</v>
      </c>
      <c r="F105">
        <v>4754.2222222</v>
      </c>
    </row>
    <row r="106" spans="1:6" x14ac:dyDescent="0.3">
      <c r="A106">
        <v>13520</v>
      </c>
      <c r="B106" t="s">
        <v>24</v>
      </c>
      <c r="C106">
        <v>1</v>
      </c>
      <c r="D106" t="s">
        <v>9</v>
      </c>
      <c r="F106">
        <v>2293.7777777699998</v>
      </c>
    </row>
    <row r="107" spans="1:6" x14ac:dyDescent="0.3">
      <c r="A107">
        <v>13521</v>
      </c>
      <c r="B107" t="s">
        <v>45</v>
      </c>
      <c r="C107">
        <v>1</v>
      </c>
      <c r="D107" t="s">
        <v>46</v>
      </c>
      <c r="F107">
        <v>220.88888886999999</v>
      </c>
    </row>
    <row r="108" spans="1:6" x14ac:dyDescent="0.3">
      <c r="A108">
        <v>13523</v>
      </c>
      <c r="B108" t="s">
        <v>41</v>
      </c>
      <c r="C108">
        <v>1</v>
      </c>
      <c r="D108" t="s">
        <v>42</v>
      </c>
      <c r="F108">
        <v>90.666666649999996</v>
      </c>
    </row>
    <row r="109" spans="1:6" x14ac:dyDescent="0.3">
      <c r="A109">
        <v>13524</v>
      </c>
      <c r="B109" t="s">
        <v>45</v>
      </c>
      <c r="C109">
        <v>1</v>
      </c>
      <c r="D109" t="s">
        <v>46</v>
      </c>
      <c r="F109">
        <v>-12.4444444</v>
      </c>
    </row>
    <row r="110" spans="1:6" x14ac:dyDescent="0.3">
      <c r="A110">
        <v>13526</v>
      </c>
      <c r="B110" t="s">
        <v>41</v>
      </c>
      <c r="C110">
        <v>1</v>
      </c>
      <c r="D110" t="s">
        <v>42</v>
      </c>
      <c r="F110">
        <v>54.222222199999997</v>
      </c>
    </row>
    <row r="111" spans="1:6" x14ac:dyDescent="0.3">
      <c r="A111">
        <v>13527</v>
      </c>
      <c r="B111" t="s">
        <v>41</v>
      </c>
      <c r="C111">
        <v>1</v>
      </c>
      <c r="D111" t="s">
        <v>42</v>
      </c>
      <c r="F111">
        <v>-45.777777729999997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8" zoomScale="90" zoomScaleNormal="90" workbookViewId="0">
      <selection activeCell="F109" sqref="F109"/>
    </sheetView>
  </sheetViews>
  <sheetFormatPr baseColWidth="10" defaultColWidth="11.44140625" defaultRowHeight="14.4" x14ac:dyDescent="0.3"/>
  <cols>
    <col min="1" max="1" width="25.33203125" bestFit="1" customWidth="1"/>
  </cols>
  <sheetData>
    <row r="1" spans="1:35" ht="28.8" x14ac:dyDescent="0.3">
      <c r="A1" s="16" t="s">
        <v>27</v>
      </c>
      <c r="B1" s="12">
        <v>41680</v>
      </c>
      <c r="C1" s="12">
        <v>41681</v>
      </c>
      <c r="D1" s="12">
        <v>41682</v>
      </c>
      <c r="E1" s="12">
        <v>41683</v>
      </c>
      <c r="F1" s="12">
        <v>41684</v>
      </c>
      <c r="G1" s="12">
        <v>41687</v>
      </c>
      <c r="H1" s="12">
        <v>41688</v>
      </c>
      <c r="I1" s="12">
        <v>41689</v>
      </c>
      <c r="J1" s="12">
        <v>41690</v>
      </c>
      <c r="K1" s="12">
        <v>41691</v>
      </c>
      <c r="L1" s="12">
        <v>41694</v>
      </c>
      <c r="M1" s="12">
        <v>41695</v>
      </c>
      <c r="N1" s="12">
        <v>41696</v>
      </c>
      <c r="O1" s="12">
        <v>41759</v>
      </c>
      <c r="P1" s="12">
        <v>41761</v>
      </c>
      <c r="Q1" s="12">
        <v>41764</v>
      </c>
      <c r="R1" s="12">
        <v>41765</v>
      </c>
      <c r="S1" s="12">
        <v>41766</v>
      </c>
      <c r="T1" s="12">
        <v>41767</v>
      </c>
      <c r="U1" s="12">
        <v>41768</v>
      </c>
      <c r="V1" s="12">
        <v>41771</v>
      </c>
      <c r="W1" s="12">
        <v>41772</v>
      </c>
      <c r="X1" s="12">
        <v>41773</v>
      </c>
      <c r="Y1" s="12">
        <v>41774</v>
      </c>
      <c r="Z1" s="12">
        <v>41775</v>
      </c>
      <c r="AA1" s="12">
        <v>41778</v>
      </c>
      <c r="AB1" s="12">
        <v>41779</v>
      </c>
      <c r="AC1" s="12">
        <v>41780</v>
      </c>
      <c r="AD1" s="12">
        <v>41781</v>
      </c>
      <c r="AE1" s="12">
        <v>41782</v>
      </c>
      <c r="AF1" s="12">
        <v>41785</v>
      </c>
      <c r="AG1" s="12">
        <v>41786</v>
      </c>
      <c r="AH1" s="12">
        <v>41787</v>
      </c>
      <c r="AI1" s="12">
        <v>41788</v>
      </c>
    </row>
    <row r="2" spans="1:35" x14ac:dyDescent="0.3">
      <c r="A2" s="8" t="s">
        <v>6</v>
      </c>
      <c r="B2" s="9">
        <v>0.43023255813953487</v>
      </c>
      <c r="C2" s="9">
        <v>0.34567901234567899</v>
      </c>
      <c r="D2" s="9">
        <v>0.34</v>
      </c>
      <c r="E2" s="9">
        <v>0.38750000000000001</v>
      </c>
      <c r="F2" s="9">
        <v>0.34722222222222221</v>
      </c>
      <c r="G2" s="9">
        <v>0.4</v>
      </c>
      <c r="H2" s="9">
        <v>0.43859649122807015</v>
      </c>
      <c r="I2" s="9">
        <v>0.43103448275862066</v>
      </c>
      <c r="J2" s="9">
        <v>0.44642857142857145</v>
      </c>
      <c r="K2" s="9">
        <v>0.42857142857142855</v>
      </c>
      <c r="L2" s="9">
        <v>0.546875</v>
      </c>
      <c r="M2" s="9">
        <v>0.49206349206349204</v>
      </c>
      <c r="N2" s="9">
        <v>0.41538461538461541</v>
      </c>
      <c r="O2" s="9">
        <v>0.70807453416149069</v>
      </c>
      <c r="P2" s="9"/>
      <c r="Q2" s="9"/>
      <c r="R2" s="9">
        <v>0.62411347517730498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3">
      <c r="A3" s="8" t="s">
        <v>5</v>
      </c>
      <c r="B3" s="9">
        <v>0.1744186046511628</v>
      </c>
      <c r="C3" s="9">
        <v>0.22222222222222221</v>
      </c>
      <c r="D3" s="9">
        <v>0.25</v>
      </c>
      <c r="E3" s="9">
        <v>0.25</v>
      </c>
      <c r="F3" s="9">
        <v>0.30555555555555558</v>
      </c>
      <c r="G3" s="9">
        <v>0.21818181818181817</v>
      </c>
      <c r="H3" s="9">
        <v>0.19298245614035087</v>
      </c>
      <c r="I3" s="9">
        <v>0.32758620689655171</v>
      </c>
      <c r="J3" s="9">
        <v>0.44642857142857145</v>
      </c>
      <c r="K3" s="9">
        <v>0.39285714285714285</v>
      </c>
      <c r="L3" s="9">
        <v>0.375</v>
      </c>
      <c r="M3" s="9">
        <v>0.42857142857142855</v>
      </c>
      <c r="N3" s="9">
        <v>0.41538461538461541</v>
      </c>
      <c r="O3" s="9">
        <v>0.16770186335403728</v>
      </c>
      <c r="P3" s="9"/>
      <c r="Q3" s="9"/>
      <c r="R3" s="9">
        <v>4.2553191489361701E-2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3">
      <c r="A4" s="8" t="s">
        <v>4</v>
      </c>
      <c r="B4" s="9">
        <v>0.15116279069767441</v>
      </c>
      <c r="C4" s="9">
        <v>0.2839506172839506</v>
      </c>
      <c r="D4" s="9">
        <v>0.3</v>
      </c>
      <c r="E4" s="9">
        <v>0.27500000000000002</v>
      </c>
      <c r="F4" s="9">
        <v>0.29166666666666669</v>
      </c>
      <c r="G4" s="9">
        <v>0.36363636363636365</v>
      </c>
      <c r="H4" s="9">
        <v>0.31578947368421051</v>
      </c>
      <c r="I4" s="9">
        <v>0.20689655172413793</v>
      </c>
      <c r="J4" s="9">
        <v>3.5714285714285712E-2</v>
      </c>
      <c r="K4" s="9">
        <v>5.3571428571428568E-2</v>
      </c>
      <c r="L4" s="9">
        <v>4.6875E-2</v>
      </c>
      <c r="M4" s="9">
        <v>4.7619047619047616E-2</v>
      </c>
      <c r="N4" s="9">
        <v>3.0769230769230771E-2</v>
      </c>
      <c r="O4" s="9">
        <v>1.8633540372670808E-2</v>
      </c>
      <c r="P4" s="9"/>
      <c r="Q4" s="9"/>
      <c r="R4" s="9">
        <v>2.8368794326241134E-2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3">
      <c r="A5" s="8" t="s">
        <v>3</v>
      </c>
      <c r="B5" s="13">
        <v>0.18604651162790697</v>
      </c>
      <c r="C5" s="13">
        <v>7.407407407407407E-2</v>
      </c>
      <c r="D5" s="13">
        <v>0.03</v>
      </c>
      <c r="E5" s="13">
        <v>2.5000000000000001E-2</v>
      </c>
      <c r="F5" s="13">
        <v>2.7777777777777776E-2</v>
      </c>
      <c r="G5" s="13">
        <v>0</v>
      </c>
      <c r="H5" s="13">
        <v>3.5087719298245612E-2</v>
      </c>
      <c r="I5" s="13">
        <v>1.7241379310344827E-2</v>
      </c>
      <c r="J5" s="13">
        <v>5.3571428571428568E-2</v>
      </c>
      <c r="K5" s="13">
        <v>7.1428571428571425E-2</v>
      </c>
      <c r="L5" s="13">
        <v>3.125E-2</v>
      </c>
      <c r="M5" s="13">
        <v>1.5873015873015872E-2</v>
      </c>
      <c r="N5" s="13">
        <v>4.6153846153846156E-2</v>
      </c>
      <c r="O5" s="13">
        <v>5.5900621118012424E-2</v>
      </c>
      <c r="P5" s="13"/>
      <c r="Q5" s="13"/>
      <c r="R5" s="13">
        <v>0.26950354609929078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x14ac:dyDescent="0.3">
      <c r="A6" s="8" t="s">
        <v>26</v>
      </c>
      <c r="B6" s="9">
        <v>5.8139534883720929E-2</v>
      </c>
      <c r="C6" s="9">
        <v>7.407407407407407E-2</v>
      </c>
      <c r="D6" s="9">
        <v>0.08</v>
      </c>
      <c r="E6" s="9">
        <v>6.25E-2</v>
      </c>
      <c r="F6" s="9">
        <v>2.7777777777777776E-2</v>
      </c>
      <c r="G6" s="9">
        <v>1.8181818181818181E-2</v>
      </c>
      <c r="H6" s="9">
        <v>1.7543859649122806E-2</v>
      </c>
      <c r="I6" s="9">
        <v>1.7241379310344827E-2</v>
      </c>
      <c r="J6" s="9">
        <v>1.7857142857142856E-2</v>
      </c>
      <c r="K6" s="9">
        <v>5.3571428571428568E-2</v>
      </c>
      <c r="L6" s="9">
        <v>0</v>
      </c>
      <c r="M6" s="9">
        <v>1.5873015873015872E-2</v>
      </c>
      <c r="N6" s="9">
        <v>9.2307692307692313E-2</v>
      </c>
      <c r="O6" s="9">
        <v>4.9689440993788817E-2</v>
      </c>
      <c r="P6" s="9"/>
      <c r="Q6" s="9"/>
      <c r="R6" s="9">
        <v>3.5460992907801421E-2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x14ac:dyDescent="0.3">
      <c r="A7" s="8"/>
      <c r="B7" s="9">
        <f>SUM(B2:B6)</f>
        <v>1</v>
      </c>
      <c r="C7" s="9">
        <f t="shared" ref="C7:AI7" si="0">SUM(C2:C6)</f>
        <v>1</v>
      </c>
      <c r="D7" s="9">
        <f t="shared" si="0"/>
        <v>1.0000000000000002</v>
      </c>
      <c r="E7" s="9">
        <f t="shared" si="0"/>
        <v>1</v>
      </c>
      <c r="F7" s="9">
        <f t="shared" si="0"/>
        <v>1</v>
      </c>
      <c r="G7" s="9">
        <f t="shared" si="0"/>
        <v>1</v>
      </c>
      <c r="H7" s="9">
        <f t="shared" si="0"/>
        <v>1</v>
      </c>
      <c r="I7" s="9">
        <f t="shared" si="0"/>
        <v>1</v>
      </c>
      <c r="J7" s="9">
        <f t="shared" si="0"/>
        <v>1</v>
      </c>
      <c r="K7" s="9">
        <f t="shared" si="0"/>
        <v>1</v>
      </c>
      <c r="L7" s="9">
        <f t="shared" si="0"/>
        <v>1</v>
      </c>
      <c r="M7" s="9">
        <f t="shared" si="0"/>
        <v>0.99999999999999978</v>
      </c>
      <c r="N7" s="9">
        <f t="shared" si="0"/>
        <v>1</v>
      </c>
      <c r="O7" s="9">
        <f t="shared" si="0"/>
        <v>1</v>
      </c>
      <c r="P7" s="9">
        <f t="shared" si="0"/>
        <v>0</v>
      </c>
      <c r="Q7" s="9">
        <f t="shared" si="0"/>
        <v>0</v>
      </c>
      <c r="R7" s="9">
        <f t="shared" si="0"/>
        <v>1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>
        <f t="shared" si="0"/>
        <v>0</v>
      </c>
      <c r="X7" s="9">
        <f t="shared" si="0"/>
        <v>0</v>
      </c>
      <c r="Y7" s="9">
        <f t="shared" si="0"/>
        <v>0</v>
      </c>
      <c r="Z7" s="9">
        <f t="shared" si="0"/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10" spans="1:35" ht="28.8" x14ac:dyDescent="0.3">
      <c r="A10" s="16" t="s">
        <v>28</v>
      </c>
      <c r="B10" s="12">
        <v>41680</v>
      </c>
      <c r="C10" s="12">
        <v>41681</v>
      </c>
      <c r="D10" s="12">
        <v>41682</v>
      </c>
      <c r="E10" s="12">
        <v>41683</v>
      </c>
      <c r="F10" s="12">
        <v>41684</v>
      </c>
      <c r="G10" s="12">
        <v>41687</v>
      </c>
      <c r="H10" s="12">
        <v>41688</v>
      </c>
      <c r="I10" s="12">
        <v>41689</v>
      </c>
      <c r="J10" s="12">
        <v>41690</v>
      </c>
      <c r="K10" s="12">
        <v>41691</v>
      </c>
      <c r="L10" s="12">
        <v>41694</v>
      </c>
      <c r="M10" s="12">
        <v>41695</v>
      </c>
      <c r="N10" s="12">
        <v>41696</v>
      </c>
      <c r="O10" s="12">
        <v>41759</v>
      </c>
      <c r="P10" s="12">
        <v>41761</v>
      </c>
      <c r="Q10" s="12">
        <v>41764</v>
      </c>
      <c r="R10" s="12">
        <v>41765</v>
      </c>
      <c r="S10" s="12">
        <v>41766</v>
      </c>
      <c r="T10" s="12">
        <v>41767</v>
      </c>
      <c r="U10" s="12">
        <v>41768</v>
      </c>
      <c r="V10" s="12">
        <v>41771</v>
      </c>
      <c r="W10" s="12">
        <v>41772</v>
      </c>
      <c r="X10" s="12">
        <v>41773</v>
      </c>
      <c r="Y10" s="12">
        <v>41774</v>
      </c>
      <c r="Z10" s="12">
        <v>41775</v>
      </c>
      <c r="AA10" s="12">
        <v>41778</v>
      </c>
      <c r="AB10" s="12">
        <v>41779</v>
      </c>
      <c r="AC10" s="12">
        <v>41780</v>
      </c>
      <c r="AD10" s="12">
        <v>41781</v>
      </c>
      <c r="AE10" s="12">
        <v>41782</v>
      </c>
      <c r="AF10" s="12">
        <v>41785</v>
      </c>
      <c r="AG10" s="12">
        <v>41786</v>
      </c>
      <c r="AH10" s="12">
        <v>41787</v>
      </c>
      <c r="AI10" s="12">
        <v>41788</v>
      </c>
    </row>
    <row r="11" spans="1:35" x14ac:dyDescent="0.3">
      <c r="A11" s="8" t="s">
        <v>6</v>
      </c>
      <c r="B11" s="14">
        <v>37</v>
      </c>
      <c r="C11" s="14">
        <v>28</v>
      </c>
      <c r="D11" s="14">
        <v>26</v>
      </c>
      <c r="E11" s="17">
        <v>31</v>
      </c>
      <c r="F11" s="14">
        <v>25</v>
      </c>
      <c r="G11" s="14">
        <v>22</v>
      </c>
      <c r="H11" s="14">
        <v>25</v>
      </c>
      <c r="I11" s="14">
        <v>25</v>
      </c>
      <c r="J11" s="14">
        <v>25</v>
      </c>
      <c r="K11" s="14">
        <v>24</v>
      </c>
      <c r="L11" s="14">
        <v>35</v>
      </c>
      <c r="M11" s="14">
        <v>31</v>
      </c>
      <c r="N11" s="14">
        <v>27</v>
      </c>
      <c r="O11" s="14">
        <v>114</v>
      </c>
      <c r="P11" s="14"/>
      <c r="Q11" s="14"/>
      <c r="R11" s="14">
        <v>88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x14ac:dyDescent="0.3">
      <c r="A12" s="8" t="s">
        <v>5</v>
      </c>
      <c r="B12" s="14">
        <v>15</v>
      </c>
      <c r="C12" s="14">
        <v>18</v>
      </c>
      <c r="D12" s="14">
        <v>19</v>
      </c>
      <c r="E12" s="18">
        <v>20</v>
      </c>
      <c r="F12" s="14">
        <v>22</v>
      </c>
      <c r="G12" s="14">
        <v>12</v>
      </c>
      <c r="H12" s="14">
        <v>11</v>
      </c>
      <c r="I12" s="14">
        <v>19</v>
      </c>
      <c r="J12" s="14">
        <v>25</v>
      </c>
      <c r="K12" s="14">
        <v>22</v>
      </c>
      <c r="L12" s="14">
        <v>24</v>
      </c>
      <c r="M12" s="14">
        <v>27</v>
      </c>
      <c r="N12" s="14">
        <v>27</v>
      </c>
      <c r="O12" s="14">
        <v>27</v>
      </c>
      <c r="P12" s="14"/>
      <c r="Q12" s="14"/>
      <c r="R12" s="14">
        <v>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x14ac:dyDescent="0.3">
      <c r="A13" s="8" t="s">
        <v>4</v>
      </c>
      <c r="B13" s="14">
        <v>13</v>
      </c>
      <c r="C13" s="14">
        <v>23</v>
      </c>
      <c r="D13" s="14">
        <v>23</v>
      </c>
      <c r="E13" s="18">
        <v>22</v>
      </c>
      <c r="F13" s="14">
        <v>21</v>
      </c>
      <c r="G13" s="14">
        <v>20</v>
      </c>
      <c r="H13" s="14">
        <v>18</v>
      </c>
      <c r="I13" s="14">
        <v>12</v>
      </c>
      <c r="J13" s="14">
        <v>2</v>
      </c>
      <c r="K13" s="14">
        <v>3</v>
      </c>
      <c r="L13" s="14">
        <v>3</v>
      </c>
      <c r="M13" s="14">
        <v>3</v>
      </c>
      <c r="N13" s="14">
        <v>2</v>
      </c>
      <c r="O13" s="14">
        <v>3</v>
      </c>
      <c r="P13" s="14"/>
      <c r="Q13" s="14"/>
      <c r="R13" s="14">
        <v>4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x14ac:dyDescent="0.3">
      <c r="A14" s="8" t="s">
        <v>3</v>
      </c>
      <c r="B14" s="15">
        <v>16</v>
      </c>
      <c r="C14" s="15">
        <v>6</v>
      </c>
      <c r="D14" s="15">
        <v>2</v>
      </c>
      <c r="E14" s="19">
        <v>2</v>
      </c>
      <c r="F14" s="15">
        <v>2</v>
      </c>
      <c r="G14" s="15">
        <v>0</v>
      </c>
      <c r="H14" s="15">
        <v>2</v>
      </c>
      <c r="I14" s="15">
        <v>1</v>
      </c>
      <c r="J14" s="15">
        <v>3</v>
      </c>
      <c r="K14" s="15">
        <v>4</v>
      </c>
      <c r="L14" s="15">
        <v>2</v>
      </c>
      <c r="M14" s="15">
        <v>1</v>
      </c>
      <c r="N14" s="15">
        <v>3</v>
      </c>
      <c r="O14" s="15">
        <v>9</v>
      </c>
      <c r="P14" s="15"/>
      <c r="Q14" s="15"/>
      <c r="R14" s="15">
        <v>38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A15" s="8" t="s">
        <v>26</v>
      </c>
      <c r="B15" s="14">
        <v>5</v>
      </c>
      <c r="C15" s="14">
        <v>6</v>
      </c>
      <c r="D15" s="14">
        <v>6</v>
      </c>
      <c r="E15" s="17">
        <v>5</v>
      </c>
      <c r="F15" s="14">
        <v>2</v>
      </c>
      <c r="G15" s="14">
        <v>1</v>
      </c>
      <c r="H15" s="14">
        <v>1</v>
      </c>
      <c r="I15" s="14">
        <v>1</v>
      </c>
      <c r="J15" s="14">
        <v>1</v>
      </c>
      <c r="K15" s="14">
        <v>3</v>
      </c>
      <c r="L15" s="14">
        <v>0</v>
      </c>
      <c r="M15" s="14">
        <v>1</v>
      </c>
      <c r="N15" s="14">
        <v>6</v>
      </c>
      <c r="O15" s="14">
        <v>8</v>
      </c>
      <c r="P15" s="14"/>
      <c r="Q15" s="14"/>
      <c r="R15" s="14">
        <v>5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x14ac:dyDescent="0.3">
      <c r="A16" s="8"/>
      <c r="B16" s="14">
        <f>SUM(B11:B15)</f>
        <v>86</v>
      </c>
      <c r="C16" s="14">
        <f t="shared" ref="C16:AI16" si="1">SUM(C11:C15)</f>
        <v>81</v>
      </c>
      <c r="D16" s="14">
        <f t="shared" si="1"/>
        <v>76</v>
      </c>
      <c r="E16" s="14">
        <f t="shared" si="1"/>
        <v>80</v>
      </c>
      <c r="F16" s="14">
        <f t="shared" si="1"/>
        <v>72</v>
      </c>
      <c r="G16" s="14">
        <f t="shared" si="1"/>
        <v>55</v>
      </c>
      <c r="H16" s="14">
        <f t="shared" si="1"/>
        <v>57</v>
      </c>
      <c r="I16" s="14">
        <f t="shared" si="1"/>
        <v>58</v>
      </c>
      <c r="J16" s="14">
        <f t="shared" si="1"/>
        <v>56</v>
      </c>
      <c r="K16" s="14">
        <f t="shared" si="1"/>
        <v>56</v>
      </c>
      <c r="L16" s="14">
        <f t="shared" si="1"/>
        <v>64</v>
      </c>
      <c r="M16" s="14">
        <f t="shared" si="1"/>
        <v>63</v>
      </c>
      <c r="N16" s="14">
        <f t="shared" si="1"/>
        <v>65</v>
      </c>
      <c r="O16" s="14">
        <f t="shared" si="1"/>
        <v>161</v>
      </c>
      <c r="P16" s="14">
        <f t="shared" si="1"/>
        <v>0</v>
      </c>
      <c r="Q16" s="14">
        <f t="shared" si="1"/>
        <v>0</v>
      </c>
      <c r="R16" s="14">
        <f t="shared" si="1"/>
        <v>141</v>
      </c>
      <c r="S16" s="14">
        <f t="shared" si="1"/>
        <v>0</v>
      </c>
      <c r="T16" s="14">
        <f t="shared" si="1"/>
        <v>0</v>
      </c>
      <c r="U16" s="14">
        <f t="shared" si="1"/>
        <v>0</v>
      </c>
      <c r="V16" s="14">
        <f t="shared" si="1"/>
        <v>0</v>
      </c>
      <c r="W16" s="14">
        <f t="shared" si="1"/>
        <v>0</v>
      </c>
      <c r="X16" s="14">
        <f t="shared" si="1"/>
        <v>0</v>
      </c>
      <c r="Y16" s="14">
        <f t="shared" si="1"/>
        <v>0</v>
      </c>
      <c r="Z16" s="14">
        <f t="shared" si="1"/>
        <v>0</v>
      </c>
      <c r="AA16" s="14">
        <f t="shared" si="1"/>
        <v>0</v>
      </c>
      <c r="AB16" s="14">
        <f t="shared" si="1"/>
        <v>0</v>
      </c>
      <c r="AC16" s="14">
        <f t="shared" si="1"/>
        <v>0</v>
      </c>
      <c r="AD16" s="14">
        <f t="shared" si="1"/>
        <v>0</v>
      </c>
      <c r="AE16" s="14">
        <f t="shared" si="1"/>
        <v>0</v>
      </c>
      <c r="AF16" s="14">
        <f t="shared" si="1"/>
        <v>0</v>
      </c>
      <c r="AG16" s="14">
        <f t="shared" si="1"/>
        <v>0</v>
      </c>
      <c r="AH16" s="14">
        <f t="shared" si="1"/>
        <v>0</v>
      </c>
      <c r="AI16" s="14">
        <f t="shared" si="1"/>
        <v>0</v>
      </c>
    </row>
    <row r="19" spans="1:35" x14ac:dyDescent="0.3">
      <c r="A19" t="s">
        <v>29</v>
      </c>
    </row>
    <row r="20" spans="1:35" x14ac:dyDescent="0.3">
      <c r="A20" s="8" t="s">
        <v>25</v>
      </c>
      <c r="B20" s="12">
        <v>41680</v>
      </c>
      <c r="C20" s="12">
        <v>41681</v>
      </c>
      <c r="D20" s="12">
        <v>41682</v>
      </c>
      <c r="E20" s="12">
        <v>41683</v>
      </c>
      <c r="F20" s="12">
        <v>41684</v>
      </c>
      <c r="G20" s="12">
        <v>41687</v>
      </c>
      <c r="H20" s="12">
        <v>41688</v>
      </c>
      <c r="I20" s="12">
        <v>41689</v>
      </c>
      <c r="J20" s="12">
        <v>41690</v>
      </c>
      <c r="K20" s="12">
        <v>41691</v>
      </c>
      <c r="L20" s="12">
        <v>41694</v>
      </c>
      <c r="M20" s="12">
        <v>41695</v>
      </c>
      <c r="N20" s="12">
        <v>41696</v>
      </c>
      <c r="O20" s="12">
        <v>41759</v>
      </c>
      <c r="P20" s="12">
        <v>41761</v>
      </c>
      <c r="Q20" s="12">
        <v>41764</v>
      </c>
      <c r="R20" s="12">
        <v>41765</v>
      </c>
      <c r="S20" s="12">
        <v>41766</v>
      </c>
      <c r="T20" s="12">
        <v>41767</v>
      </c>
      <c r="U20" s="12">
        <v>41768</v>
      </c>
      <c r="V20" s="12">
        <v>41771</v>
      </c>
      <c r="W20" s="12">
        <v>41772</v>
      </c>
      <c r="X20" s="12">
        <v>41773</v>
      </c>
      <c r="Y20" s="12">
        <v>41774</v>
      </c>
      <c r="Z20" s="12">
        <v>41775</v>
      </c>
      <c r="AA20" s="12">
        <v>41778</v>
      </c>
      <c r="AB20" s="12">
        <v>41779</v>
      </c>
      <c r="AC20" s="12">
        <v>41780</v>
      </c>
      <c r="AD20" s="12">
        <v>41781</v>
      </c>
      <c r="AE20" s="12">
        <v>41782</v>
      </c>
      <c r="AF20" s="12">
        <v>41785</v>
      </c>
      <c r="AG20" s="12">
        <v>41786</v>
      </c>
      <c r="AH20" s="12">
        <v>41787</v>
      </c>
      <c r="AI20" s="12">
        <v>41788</v>
      </c>
    </row>
    <row r="21" spans="1:35" x14ac:dyDescent="0.3">
      <c r="A21" s="8" t="s">
        <v>11</v>
      </c>
      <c r="B21" s="8">
        <v>1</v>
      </c>
      <c r="C21" s="8">
        <v>1</v>
      </c>
      <c r="D21" s="8">
        <v>3</v>
      </c>
      <c r="E21" s="8">
        <v>6</v>
      </c>
      <c r="F21" s="8">
        <v>0</v>
      </c>
      <c r="G21" s="8">
        <v>6</v>
      </c>
      <c r="H21" s="8">
        <v>2</v>
      </c>
      <c r="I21" s="8">
        <v>2</v>
      </c>
      <c r="J21" s="8">
        <v>2</v>
      </c>
      <c r="K21" s="8">
        <v>3</v>
      </c>
      <c r="L21" s="8">
        <v>6</v>
      </c>
      <c r="M21" s="8">
        <v>3</v>
      </c>
      <c r="N21" s="8">
        <v>3</v>
      </c>
      <c r="O21" s="8">
        <v>22</v>
      </c>
      <c r="P21" s="8"/>
      <c r="Q21" s="8"/>
      <c r="R21" s="8">
        <v>10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3">
      <c r="A22" s="8" t="s">
        <v>13</v>
      </c>
      <c r="B22" s="8">
        <v>6</v>
      </c>
      <c r="C22" s="8">
        <v>6</v>
      </c>
      <c r="D22" s="8">
        <v>6</v>
      </c>
      <c r="E22" s="8">
        <v>5</v>
      </c>
      <c r="F22" s="8">
        <v>5</v>
      </c>
      <c r="G22" s="8">
        <v>0</v>
      </c>
      <c r="H22" s="8">
        <v>0</v>
      </c>
      <c r="I22" s="8">
        <v>0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8">
        <v>4</v>
      </c>
      <c r="P22" s="8"/>
      <c r="Q22" s="8"/>
      <c r="R22" s="8">
        <v>4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3">
      <c r="A23" s="8" t="s">
        <v>9</v>
      </c>
      <c r="B23" s="8">
        <v>4</v>
      </c>
      <c r="C23" s="8">
        <v>1</v>
      </c>
      <c r="D23" s="8">
        <v>0</v>
      </c>
      <c r="E23" s="8">
        <v>1</v>
      </c>
      <c r="F23" s="8">
        <v>0</v>
      </c>
      <c r="G23" s="8">
        <v>2</v>
      </c>
      <c r="H23" s="8">
        <v>2</v>
      </c>
      <c r="I23" s="8">
        <v>2</v>
      </c>
      <c r="J23" s="8">
        <v>3</v>
      </c>
      <c r="K23" s="8">
        <v>2</v>
      </c>
      <c r="L23" s="8">
        <v>2</v>
      </c>
      <c r="M23" s="8">
        <v>3</v>
      </c>
      <c r="N23" s="8">
        <v>2</v>
      </c>
      <c r="O23" s="8">
        <v>17</v>
      </c>
      <c r="P23" s="8"/>
      <c r="Q23" s="8"/>
      <c r="R23" s="8">
        <v>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3">
      <c r="A24" s="8" t="s">
        <v>16</v>
      </c>
      <c r="B24" s="8">
        <v>2</v>
      </c>
      <c r="C24" s="8">
        <v>4</v>
      </c>
      <c r="D24" s="8">
        <v>4</v>
      </c>
      <c r="E24" s="8">
        <v>5</v>
      </c>
      <c r="F24" s="8">
        <v>6</v>
      </c>
      <c r="G24" s="8">
        <v>0</v>
      </c>
      <c r="H24" s="8">
        <v>4</v>
      </c>
      <c r="I24" s="8">
        <v>4</v>
      </c>
      <c r="J24" s="8">
        <v>2</v>
      </c>
      <c r="K24" s="8">
        <v>0</v>
      </c>
      <c r="L24" s="8">
        <v>8</v>
      </c>
      <c r="M24" s="8">
        <v>8</v>
      </c>
      <c r="N24" s="8">
        <v>3</v>
      </c>
      <c r="O24" s="8">
        <v>13</v>
      </c>
      <c r="P24" s="8"/>
      <c r="Q24" s="8"/>
      <c r="R24" s="8">
        <v>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3">
      <c r="A25" s="8" t="s">
        <v>0</v>
      </c>
      <c r="B25" s="8">
        <v>13</v>
      </c>
      <c r="C25" s="8">
        <v>7</v>
      </c>
      <c r="D25" s="8">
        <v>7</v>
      </c>
      <c r="E25" s="8">
        <v>5</v>
      </c>
      <c r="F25" s="8">
        <v>4</v>
      </c>
      <c r="G25" s="8">
        <v>3</v>
      </c>
      <c r="H25" s="8">
        <v>5</v>
      </c>
      <c r="I25" s="8">
        <v>6</v>
      </c>
      <c r="J25" s="8">
        <v>3</v>
      </c>
      <c r="K25" s="8">
        <v>4</v>
      </c>
      <c r="L25" s="8">
        <v>4</v>
      </c>
      <c r="M25" s="8">
        <v>4</v>
      </c>
      <c r="N25" s="8">
        <v>4</v>
      </c>
      <c r="O25" s="8">
        <v>15</v>
      </c>
      <c r="P25" s="8"/>
      <c r="Q25" s="8"/>
      <c r="R25" s="8">
        <v>10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3">
      <c r="A26" s="8" t="s">
        <v>10</v>
      </c>
      <c r="B26" s="8">
        <v>2</v>
      </c>
      <c r="C26" s="8">
        <v>2</v>
      </c>
      <c r="D26" s="8">
        <v>2</v>
      </c>
      <c r="E26" s="8">
        <v>2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0</v>
      </c>
      <c r="N26" s="8">
        <v>0</v>
      </c>
      <c r="O26" s="8">
        <v>0</v>
      </c>
      <c r="P26" s="8"/>
      <c r="Q26" s="8"/>
      <c r="R26" s="8">
        <v>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3">
      <c r="A27" s="8" t="s">
        <v>14</v>
      </c>
      <c r="B27" s="8">
        <v>4</v>
      </c>
      <c r="C27" s="8">
        <v>2</v>
      </c>
      <c r="D27" s="8">
        <v>2</v>
      </c>
      <c r="E27" s="8">
        <v>4</v>
      </c>
      <c r="F27" s="8">
        <v>4</v>
      </c>
      <c r="G27" s="8">
        <v>4</v>
      </c>
      <c r="H27" s="8">
        <v>5</v>
      </c>
      <c r="I27" s="8">
        <v>6</v>
      </c>
      <c r="J27" s="8">
        <v>5</v>
      </c>
      <c r="K27" s="8">
        <v>5</v>
      </c>
      <c r="L27" s="8">
        <v>5</v>
      </c>
      <c r="M27" s="8">
        <v>2</v>
      </c>
      <c r="N27" s="8">
        <v>4</v>
      </c>
      <c r="O27" s="8">
        <v>3</v>
      </c>
      <c r="P27" s="8"/>
      <c r="Q27" s="8"/>
      <c r="R27" s="8">
        <v>8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3">
      <c r="A28" s="8" t="s">
        <v>12</v>
      </c>
      <c r="B28" s="8">
        <v>3</v>
      </c>
      <c r="C28" s="8">
        <v>1</v>
      </c>
      <c r="D28" s="8">
        <v>0</v>
      </c>
      <c r="E28" s="8">
        <v>1</v>
      </c>
      <c r="F28" s="8">
        <v>2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8">
        <v>1</v>
      </c>
      <c r="M28" s="8">
        <v>4</v>
      </c>
      <c r="N28" s="8">
        <v>4</v>
      </c>
      <c r="O28" s="8">
        <v>26</v>
      </c>
      <c r="P28" s="8"/>
      <c r="Q28" s="8"/>
      <c r="R28" s="8">
        <v>31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3">
      <c r="A29" s="8" t="s">
        <v>15</v>
      </c>
      <c r="B29" s="8">
        <v>2</v>
      </c>
      <c r="C29" s="8">
        <v>2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/>
      <c r="Q29" s="8"/>
      <c r="R29" s="8">
        <v>6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3">
      <c r="A30" s="8" t="s">
        <v>30</v>
      </c>
      <c r="B30" s="8">
        <v>0</v>
      </c>
      <c r="C30" s="8">
        <v>1</v>
      </c>
      <c r="D30" s="8">
        <v>0</v>
      </c>
      <c r="E30" s="8">
        <v>0</v>
      </c>
      <c r="F30" s="8">
        <v>1</v>
      </c>
      <c r="G30" s="8">
        <v>3</v>
      </c>
      <c r="H30" s="8">
        <v>3</v>
      </c>
      <c r="I30" s="8">
        <v>2</v>
      </c>
      <c r="J30" s="8">
        <v>1</v>
      </c>
      <c r="K30" s="8">
        <v>1</v>
      </c>
      <c r="L30" s="8">
        <v>0</v>
      </c>
      <c r="M30" s="8">
        <v>0</v>
      </c>
      <c r="N30" s="8">
        <v>0</v>
      </c>
      <c r="O30" s="8">
        <v>9</v>
      </c>
      <c r="P30" s="8"/>
      <c r="Q30" s="8"/>
      <c r="R30" s="8">
        <v>2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3">
      <c r="A31" s="8" t="s">
        <v>31</v>
      </c>
      <c r="B31" s="8">
        <v>0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0</v>
      </c>
      <c r="N31" s="8">
        <v>0</v>
      </c>
      <c r="O31" s="8">
        <v>1</v>
      </c>
      <c r="P31" s="8"/>
      <c r="Q31" s="8"/>
      <c r="R31" s="8">
        <v>0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3">
      <c r="A32" s="8" t="s">
        <v>1</v>
      </c>
      <c r="B32" s="8">
        <f>SUM(B21:B31)</f>
        <v>37</v>
      </c>
      <c r="C32" s="8">
        <f t="shared" ref="C32:AI32" si="2">SUM(C21:C31)</f>
        <v>28</v>
      </c>
      <c r="D32" s="8">
        <f t="shared" si="2"/>
        <v>26</v>
      </c>
      <c r="E32" s="8">
        <f t="shared" si="2"/>
        <v>31</v>
      </c>
      <c r="F32" s="8">
        <f t="shared" si="2"/>
        <v>25</v>
      </c>
      <c r="G32" s="8">
        <f t="shared" si="2"/>
        <v>22</v>
      </c>
      <c r="H32" s="8">
        <f t="shared" si="2"/>
        <v>25</v>
      </c>
      <c r="I32" s="8">
        <f t="shared" si="2"/>
        <v>25</v>
      </c>
      <c r="J32" s="8">
        <f t="shared" si="2"/>
        <v>23</v>
      </c>
      <c r="K32" s="8">
        <f t="shared" si="2"/>
        <v>22</v>
      </c>
      <c r="L32" s="8">
        <f t="shared" si="2"/>
        <v>33</v>
      </c>
      <c r="M32" s="8">
        <f t="shared" si="2"/>
        <v>29</v>
      </c>
      <c r="N32" s="8">
        <f t="shared" si="2"/>
        <v>25</v>
      </c>
      <c r="O32" s="8">
        <f t="shared" si="2"/>
        <v>111</v>
      </c>
      <c r="P32" s="8">
        <f t="shared" si="2"/>
        <v>0</v>
      </c>
      <c r="Q32" s="8">
        <f t="shared" si="2"/>
        <v>0</v>
      </c>
      <c r="R32" s="8">
        <f t="shared" si="2"/>
        <v>86</v>
      </c>
      <c r="S32" s="8">
        <f t="shared" si="2"/>
        <v>0</v>
      </c>
      <c r="T32" s="8">
        <f t="shared" si="2"/>
        <v>0</v>
      </c>
      <c r="U32" s="8">
        <f t="shared" si="2"/>
        <v>0</v>
      </c>
      <c r="V32" s="8">
        <f t="shared" si="2"/>
        <v>0</v>
      </c>
      <c r="W32" s="8">
        <f t="shared" si="2"/>
        <v>0</v>
      </c>
      <c r="X32" s="8">
        <f t="shared" si="2"/>
        <v>0</v>
      </c>
      <c r="Y32" s="8">
        <f t="shared" si="2"/>
        <v>0</v>
      </c>
      <c r="Z32" s="8">
        <f t="shared" si="2"/>
        <v>0</v>
      </c>
      <c r="AA32" s="8">
        <f t="shared" si="2"/>
        <v>0</v>
      </c>
      <c r="AB32" s="8">
        <f t="shared" si="2"/>
        <v>0</v>
      </c>
      <c r="AC32" s="8">
        <f t="shared" si="2"/>
        <v>0</v>
      </c>
      <c r="AD32" s="8">
        <f t="shared" si="2"/>
        <v>0</v>
      </c>
      <c r="AE32" s="8">
        <f t="shared" si="2"/>
        <v>0</v>
      </c>
      <c r="AF32" s="8">
        <f t="shared" si="2"/>
        <v>0</v>
      </c>
      <c r="AG32" s="8">
        <f t="shared" si="2"/>
        <v>0</v>
      </c>
      <c r="AH32" s="8">
        <f t="shared" si="2"/>
        <v>0</v>
      </c>
      <c r="AI32" s="8">
        <f t="shared" si="2"/>
        <v>0</v>
      </c>
    </row>
  </sheetData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63337E1273D4197EC83A8721B2A9D" ma:contentTypeVersion="0" ma:contentTypeDescription="Crear nuevo documento." ma:contentTypeScope="" ma:versionID="1ba472b82525ebe82d11ca662c9bb7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2bb91f366d09ebb6e105a058caf108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F985EF-5F54-4FCD-A027-AA3BE07649B0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6D282D-5DEE-42CF-97C4-3213B546D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B0B3D3-BDB1-46B1-AAAA-C91F63F167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Hoja1</vt:lpstr>
      <vt:lpstr>Base datos</vt:lpstr>
      <vt:lpstr>Indicador acumulado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Polo</cp:lastModifiedBy>
  <cp:lastPrinted>2015-09-28T19:19:34Z</cp:lastPrinted>
  <dcterms:created xsi:type="dcterms:W3CDTF">2013-10-09T20:48:37Z</dcterms:created>
  <dcterms:modified xsi:type="dcterms:W3CDTF">2016-11-21T15:44:04Z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0x010100C7163337E1273D4197EC83A8721B2A9D</vt:lpwstr>
  </property>
</Properties>
</file>