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</workbook>
</file>

<file path=xl/sharedStrings.xml><?xml version="1.0" encoding="utf-8"?>
<sst xmlns="http://schemas.openxmlformats.org/spreadsheetml/2006/main" count="140" uniqueCount="80">
  <si>
    <t>ACTIVO</t>
  </si>
  <si>
    <t>PASIVO</t>
  </si>
  <si>
    <t>Créditos a cobrar por ventas realizadas $640.000</t>
  </si>
  <si>
    <t>Pagarés firmados a favor de 3eros $320.500</t>
  </si>
  <si>
    <t>CUENTAS CONTABLES</t>
  </si>
  <si>
    <r>
      <rPr>
        <rFont val="-apple-system"/>
        <color rgb="FF212529"/>
        <sz val="11.0"/>
      </rPr>
      <t> Dinero en el </t>
    </r>
    <r>
      <rPr>
        <rFont val="-Apple-System"/>
        <b/>
        <color rgb="FF212529"/>
        <sz val="11.0"/>
      </rPr>
      <t>banco</t>
    </r>
    <r>
      <rPr>
        <rFont val="-apple-system"/>
        <color rgb="FF212529"/>
        <sz val="11.0"/>
      </rPr>
      <t> Galicia $770.000</t>
    </r>
  </si>
  <si>
    <t>Una hipoteca a pagar del 25% del local $2,875,000</t>
  </si>
  <si>
    <t>Banco Galicia Cta Cte</t>
  </si>
  <si>
    <t xml:space="preserve"> Una camioneta valuada en $2.500.000</t>
  </si>
  <si>
    <r>
      <rPr>
        <rFont val="-apple-system"/>
        <color rgb="FF212529"/>
        <sz val="11.0"/>
      </rPr>
      <t>Se adeudan a </t>
    </r>
    <r>
      <rPr>
        <rFont val="-Apple-System"/>
        <b/>
        <color rgb="FF212529"/>
        <sz val="11.0"/>
      </rPr>
      <t>proveedores</t>
    </r>
    <r>
      <rPr>
        <rFont val="-apple-system"/>
        <color rgb="FF212529"/>
        <sz val="11.0"/>
      </rPr>
      <t> $530.000 en concepto de compra de mercaderías a plazo.</t>
    </r>
  </si>
  <si>
    <t>Deudores por Venta</t>
  </si>
  <si>
    <t>Un local en donde desarrollan la actividad $11.500.000.-</t>
  </si>
  <si>
    <t>Se adeudan a acreedores varios $600.000 que corresponden a un préstamo con garantía prendaria por la compra del rodado</t>
  </si>
  <si>
    <t>Rodados</t>
  </si>
  <si>
    <t xml:space="preserve"> Dinero en efectivo $720.000</t>
  </si>
  <si>
    <t>TOTAL PASIVO : 4.325.500</t>
  </si>
  <si>
    <t>Inmuebles</t>
  </si>
  <si>
    <r>
      <rPr>
        <rFont val="-apple-system"/>
        <color rgb="FF212529"/>
        <sz val="11.0"/>
      </rPr>
      <t>Posee 200 unidades de </t>
    </r>
    <r>
      <rPr>
        <rFont val="-Apple-System"/>
        <b/>
        <color rgb="FF212529"/>
        <sz val="11.0"/>
      </rPr>
      <t>pelotas de futbol</t>
    </r>
    <r>
      <rPr>
        <rFont val="-apple-system"/>
        <color rgb="FF212529"/>
        <sz val="11.0"/>
      </rPr>
      <t> valuadas a $6500 c/u. (TOTAL: $1.300.000)</t>
    </r>
  </si>
  <si>
    <t>PATRIMONIO NETO AL INICIO : 13.354.500</t>
  </si>
  <si>
    <t>Caja</t>
  </si>
  <si>
    <t xml:space="preserve">   Cheques a cobrar por un valor de $250.000</t>
  </si>
  <si>
    <t>CAPITAL INICIAL: 13.354.500</t>
  </si>
  <si>
    <t>Mercaderia</t>
  </si>
  <si>
    <t>TOTAL ACTIVO : 17.680.000</t>
  </si>
  <si>
    <t>Documentos a Cobrar</t>
  </si>
  <si>
    <t>Documentos a Pagar</t>
  </si>
  <si>
    <t>Proveedores</t>
  </si>
  <si>
    <t>Acreedores Varios</t>
  </si>
  <si>
    <t xml:space="preserve">Descuentos obtenidos </t>
  </si>
  <si>
    <t>Intereses Ganados</t>
  </si>
  <si>
    <t>Intereses Perdidos</t>
  </si>
  <si>
    <t>Alquileres Perdidos</t>
  </si>
  <si>
    <t>Sueldos y Jornales</t>
  </si>
  <si>
    <t>Esquema Patrimonial Inicial</t>
  </si>
  <si>
    <t>TOTAL PASIVO</t>
  </si>
  <si>
    <t>PATRIMONIO NETO</t>
  </si>
  <si>
    <t>CAPITAL=ACTIVO-PASIVO</t>
  </si>
  <si>
    <t>TOTAL ACTIVO</t>
  </si>
  <si>
    <t>TOTAL PATRIMONIO NETO</t>
  </si>
  <si>
    <t>Ecuación patrimonial (PN+P)=A</t>
  </si>
  <si>
    <t>Libro Diario</t>
  </si>
  <si>
    <t>DEBE</t>
  </si>
  <si>
    <t>HABER</t>
  </si>
  <si>
    <t>TIPO DE VARIACION</t>
  </si>
  <si>
    <t>COMPROBANTE</t>
  </si>
  <si>
    <t>Banco Galicia Cta Cte (+A)</t>
  </si>
  <si>
    <t>PERMUTATIVA</t>
  </si>
  <si>
    <t>RECIBO</t>
  </si>
  <si>
    <t>Documentos a Cobrar (-A)</t>
  </si>
  <si>
    <t>Proveedores (-P)</t>
  </si>
  <si>
    <t>MODIFICATIVA</t>
  </si>
  <si>
    <t>Descuentos Obtenidos (+RP)</t>
  </si>
  <si>
    <t>Caja (-A)</t>
  </si>
  <si>
    <t>Acreedores Varios (-P)</t>
  </si>
  <si>
    <t>CHEQUE</t>
  </si>
  <si>
    <t>Intereses Perdidos (+RN)</t>
  </si>
  <si>
    <t>Banco Galicia Cta. Cte. (-A)</t>
  </si>
  <si>
    <t>Alquileres Pagados (+RN)</t>
  </si>
  <si>
    <t>Documentos a Pagar (-P)</t>
  </si>
  <si>
    <t>Caja (+A)</t>
  </si>
  <si>
    <t>FACTURA/NOTA DE DEBITO</t>
  </si>
  <si>
    <t>Deudores por Venta (-A)</t>
  </si>
  <si>
    <t>Intereses Ganados (+RP)</t>
  </si>
  <si>
    <t>PAGARÉ</t>
  </si>
  <si>
    <t>Documentos a Pagar (+P)</t>
  </si>
  <si>
    <t>Mercaderias (+A)</t>
  </si>
  <si>
    <t>FACTURA/PAGARÉ</t>
  </si>
  <si>
    <t>Sueldos y Jornales (+RN)</t>
  </si>
  <si>
    <t xml:space="preserve">MAYORES CONTABLE </t>
  </si>
  <si>
    <t>CAJA (A+)</t>
  </si>
  <si>
    <t>Saldo inicial</t>
  </si>
  <si>
    <t>$                                              720.000,00</t>
  </si>
  <si>
    <t>Subtotal</t>
  </si>
  <si>
    <t>Saldo</t>
  </si>
  <si>
    <t>BANCO GALICIA CTA. CTE. (A+)</t>
  </si>
  <si>
    <t>$                                              770.000,00</t>
  </si>
  <si>
    <t>DOCUMENTOS A PAGAR (P+)</t>
  </si>
  <si>
    <t>DEUDORES POR VENTA (+A)</t>
  </si>
  <si>
    <t>PROVEEDORES (+P)</t>
  </si>
  <si>
    <t>ACREEDORES VARIOS (+P)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</si>
</sst>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$-2C0A]\ * #,##0.00_-;\-[$$-2C0A]\ * #,##0.00_-;_-[$$-2C0A]\ * &quot;-&quot;??_-;_-@"/>
    <numFmt numFmtId="165" formatCode="dd/mm"/>
  </numFmts>
  <fonts count="13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1.0"/>
      <color rgb="FF212529"/>
      <name val="-apple-system"/>
    </font>
    <font>
      <b/>
      <sz val="13.0"/>
      <color theme="1"/>
      <name val="Calibri"/>
    </font>
    <font/>
    <font>
      <sz val="11.0"/>
      <color rgb="FF000000"/>
      <name val="Calibri"/>
    </font>
    <font>
      <color theme="1"/>
      <name val="Calibri"/>
      <scheme val="minor"/>
    </font>
    <font>
      <b/>
      <i/>
      <sz val="11.0"/>
      <color theme="1"/>
      <name val="Calibri"/>
    </font>
    <font>
      <b/>
      <sz val="11.0"/>
      <color theme="0"/>
      <name val="Calibri"/>
    </font>
    <font>
      <b/>
      <sz val="18.0"/>
      <color theme="1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rgb="FF757070"/>
        <bgColor rgb="FF757070"/>
      </patternFill>
    </fill>
    <fill>
      <patternFill patternType="solid">
        <fgColor rgb="FFC55A11"/>
        <bgColor rgb="FFC55A11"/>
      </patternFill>
    </fill>
    <fill>
      <patternFill patternType="solid">
        <fgColor rgb="FFADB9CA"/>
        <bgColor rgb="FFADB9CA"/>
      </patternFill>
    </fill>
    <fill>
      <patternFill patternType="solid">
        <fgColor rgb="FFE2EFD9"/>
        <bgColor rgb="FFE2EFD9"/>
      </patternFill>
    </fill>
    <fill>
      <patternFill patternType="solid">
        <fgColor rgb="FFD0CECE"/>
        <bgColor rgb="FFD0CECE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  <fill>
      <patternFill patternType="solid">
        <fgColor rgb="FF548135"/>
        <bgColor rgb="FF54813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0C0C0C"/>
        <bgColor rgb="FF0C0C0C"/>
      </patternFill>
    </fill>
    <fill>
      <patternFill patternType="solid">
        <fgColor theme="1"/>
        <bgColor theme="1"/>
      </patternFill>
    </fill>
    <fill>
      <patternFill patternType="solid">
        <fgColor rgb="FFA5A5A5"/>
        <bgColor rgb="FFA5A5A5"/>
      </patternFill>
    </fill>
    <fill>
      <patternFill patternType="solid">
        <fgColor theme="6"/>
        <bgColor theme="6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0" fontId="3" numFmtId="0" xfId="0" applyBorder="1" applyFont="1"/>
    <xf borderId="1" fillId="3" fontId="4" numFmtId="0" xfId="0" applyAlignment="1" applyBorder="1" applyFill="1" applyFont="1">
      <alignment horizontal="center"/>
    </xf>
    <xf borderId="1" fillId="0" fontId="5" numFmtId="0" xfId="0" applyBorder="1" applyFont="1"/>
    <xf borderId="2" fillId="4" fontId="1" numFmtId="164" xfId="0" applyAlignment="1" applyBorder="1" applyFill="1" applyFont="1" applyNumberFormat="1">
      <alignment horizontal="center" vertical="center"/>
    </xf>
    <xf borderId="1" fillId="0" fontId="3" numFmtId="0" xfId="0" applyAlignment="1" applyBorder="1" applyFont="1">
      <alignment shrinkToFit="0" wrapText="1"/>
    </xf>
    <xf borderId="2" fillId="5" fontId="1" numFmtId="164" xfId="0" applyAlignment="1" applyBorder="1" applyFill="1" applyFont="1" applyNumberFormat="1">
      <alignment horizontal="center" vertical="center"/>
    </xf>
    <xf borderId="1" fillId="2" fontId="3" numFmtId="0" xfId="0" applyBorder="1" applyFont="1"/>
    <xf borderId="1" fillId="2" fontId="1" numFmtId="0" xfId="0" applyAlignment="1" applyBorder="1" applyFont="1">
      <alignment horizontal="left"/>
    </xf>
    <xf borderId="1" fillId="2" fontId="2" numFmtId="0" xfId="0" applyAlignment="1" applyBorder="1" applyFont="1">
      <alignment horizontal="left"/>
    </xf>
    <xf borderId="2" fillId="5" fontId="1" numFmtId="0" xfId="0" applyAlignment="1" applyBorder="1" applyFont="1">
      <alignment horizontal="center" vertical="center"/>
    </xf>
    <xf borderId="0" fillId="0" fontId="6" numFmtId="164" xfId="0" applyAlignment="1" applyFont="1" applyNumberFormat="1">
      <alignment horizontal="center"/>
    </xf>
    <xf borderId="0" fillId="0" fontId="3" numFmtId="164" xfId="0" applyFont="1" applyNumberFormat="1"/>
    <xf borderId="3" fillId="0" fontId="1" numFmtId="164" xfId="0" applyAlignment="1" applyBorder="1" applyFont="1" applyNumberFormat="1">
      <alignment horizontal="center"/>
    </xf>
    <xf borderId="4" fillId="0" fontId="7" numFmtId="0" xfId="0" applyBorder="1" applyFont="1"/>
    <xf borderId="5" fillId="0" fontId="1" numFmtId="164" xfId="0" applyAlignment="1" applyBorder="1" applyFont="1" applyNumberFormat="1">
      <alignment horizontal="center"/>
    </xf>
    <xf borderId="6" fillId="0" fontId="7" numFmtId="0" xfId="0" applyBorder="1" applyFont="1"/>
    <xf borderId="0" fillId="4" fontId="8" numFmtId="0" xfId="0" applyFont="1"/>
    <xf borderId="7" fillId="6" fontId="3" numFmtId="164" xfId="0" applyAlignment="1" applyBorder="1" applyFill="1" applyFont="1" applyNumberFormat="1">
      <alignment horizontal="center" vertical="bottom"/>
    </xf>
    <xf borderId="3" fillId="6" fontId="3" numFmtId="164" xfId="0" applyAlignment="1" applyBorder="1" applyFont="1" applyNumberFormat="1">
      <alignment horizontal="center"/>
    </xf>
    <xf borderId="8" fillId="7" fontId="3" numFmtId="164" xfId="0" applyAlignment="1" applyBorder="1" applyFill="1" applyFont="1" applyNumberFormat="1">
      <alignment horizontal="center" readingOrder="0"/>
    </xf>
    <xf borderId="9" fillId="4" fontId="3" numFmtId="164" xfId="0" applyAlignment="1" applyBorder="1" applyFont="1" applyNumberFormat="1">
      <alignment horizontal="center"/>
    </xf>
    <xf borderId="0" fillId="4" fontId="9" numFmtId="0" xfId="0" applyFont="1"/>
    <xf borderId="10" fillId="8" fontId="3" numFmtId="164" xfId="0" applyAlignment="1" applyBorder="1" applyFill="1" applyFont="1" applyNumberFormat="1">
      <alignment horizontal="center" vertical="bottom"/>
    </xf>
    <xf borderId="3" fillId="8" fontId="3" numFmtId="164" xfId="0" applyAlignment="1" applyBorder="1" applyFont="1" applyNumberFormat="1">
      <alignment horizontal="center"/>
    </xf>
    <xf borderId="11" fillId="9" fontId="3" numFmtId="164" xfId="0" applyAlignment="1" applyBorder="1" applyFill="1" applyFont="1" applyNumberFormat="1">
      <alignment horizontal="center" readingOrder="0"/>
    </xf>
    <xf borderId="12" fillId="4" fontId="3" numFmtId="164" xfId="0" applyAlignment="1" applyBorder="1" applyFont="1" applyNumberFormat="1">
      <alignment horizontal="center" readingOrder="0"/>
    </xf>
    <xf borderId="10" fillId="10" fontId="3" numFmtId="164" xfId="0" applyAlignment="1" applyBorder="1" applyFill="1" applyFont="1" applyNumberFormat="1">
      <alignment horizontal="center" vertical="bottom"/>
    </xf>
    <xf borderId="3" fillId="10" fontId="3" numFmtId="164" xfId="0" applyAlignment="1" applyBorder="1" applyFont="1" applyNumberFormat="1">
      <alignment horizontal="center"/>
    </xf>
    <xf borderId="13" fillId="11" fontId="3" numFmtId="164" xfId="0" applyAlignment="1" applyBorder="1" applyFill="1" applyFont="1" applyNumberFormat="1">
      <alignment horizontal="center" readingOrder="0"/>
    </xf>
    <xf borderId="14" fillId="4" fontId="3" numFmtId="164" xfId="0" applyAlignment="1" applyBorder="1" applyFont="1" applyNumberFormat="1">
      <alignment horizontal="center"/>
    </xf>
    <xf borderId="10" fillId="12" fontId="3" numFmtId="164" xfId="0" applyAlignment="1" applyBorder="1" applyFill="1" applyFont="1" applyNumberFormat="1">
      <alignment horizontal="center" vertical="bottom"/>
    </xf>
    <xf borderId="3" fillId="12" fontId="3" numFmtId="164" xfId="0" applyAlignment="1" applyBorder="1" applyFont="1" applyNumberFormat="1">
      <alignment horizontal="center"/>
    </xf>
    <xf borderId="15" fillId="0" fontId="3" numFmtId="164" xfId="0" applyAlignment="1" applyBorder="1" applyFont="1" applyNumberFormat="1">
      <alignment horizontal="center"/>
    </xf>
    <xf borderId="16" fillId="0" fontId="3" numFmtId="164" xfId="0" applyAlignment="1" applyBorder="1" applyFont="1" applyNumberFormat="1">
      <alignment horizontal="center"/>
    </xf>
    <xf borderId="10" fillId="13" fontId="3" numFmtId="164" xfId="0" applyAlignment="1" applyBorder="1" applyFill="1" applyFont="1" applyNumberFormat="1">
      <alignment horizontal="center" vertical="bottom"/>
    </xf>
    <xf borderId="7" fillId="14" fontId="3" numFmtId="164" xfId="0" applyAlignment="1" applyBorder="1" applyFill="1" applyFont="1" applyNumberFormat="1">
      <alignment horizontal="center"/>
    </xf>
    <xf borderId="10" fillId="15" fontId="3" numFmtId="164" xfId="0" applyAlignment="1" applyBorder="1" applyFill="1" applyFont="1" applyNumberFormat="1">
      <alignment horizontal="center" vertical="bottom"/>
    </xf>
    <xf borderId="7" fillId="15" fontId="3" numFmtId="164" xfId="0" applyAlignment="1" applyBorder="1" applyFont="1" applyNumberFormat="1">
      <alignment horizontal="center"/>
    </xf>
    <xf borderId="10" fillId="16" fontId="3" numFmtId="164" xfId="0" applyAlignment="1" applyBorder="1" applyFill="1" applyFont="1" applyNumberFormat="1">
      <alignment horizontal="center" vertical="bottom"/>
    </xf>
    <xf borderId="7" fillId="16" fontId="3" numFmtId="164" xfId="0" applyAlignment="1" applyBorder="1" applyFont="1" applyNumberFormat="1">
      <alignment horizontal="center"/>
    </xf>
    <xf borderId="3" fillId="0" fontId="10" numFmtId="164" xfId="0" applyAlignment="1" applyBorder="1" applyFont="1" applyNumberFormat="1">
      <alignment horizontal="center"/>
    </xf>
    <xf borderId="4" fillId="0" fontId="10" numFmtId="164" xfId="0" applyAlignment="1" applyBorder="1" applyFont="1" applyNumberFormat="1">
      <alignment horizontal="center"/>
    </xf>
    <xf borderId="17" fillId="0" fontId="1" numFmtId="164" xfId="0" applyAlignment="1" applyBorder="1" applyFont="1" applyNumberFormat="1">
      <alignment horizontal="center"/>
    </xf>
    <xf borderId="5" fillId="0" fontId="3" numFmtId="164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18" fillId="0" fontId="3" numFmtId="164" xfId="0" applyAlignment="1" applyBorder="1" applyFont="1" applyNumberFormat="1">
      <alignment horizontal="center"/>
    </xf>
    <xf borderId="19" fillId="0" fontId="3" numFmtId="164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20" fillId="17" fontId="1" numFmtId="164" xfId="0" applyAlignment="1" applyBorder="1" applyFill="1" applyFont="1" applyNumberFormat="1">
      <alignment horizontal="center"/>
    </xf>
    <xf borderId="21" fillId="17" fontId="1" numFmtId="164" xfId="0" applyAlignment="1" applyBorder="1" applyFont="1" applyNumberFormat="1">
      <alignment horizontal="center"/>
    </xf>
    <xf borderId="0" fillId="0" fontId="6" numFmtId="164" xfId="0" applyAlignment="1" applyFont="1" applyNumberFormat="1">
      <alignment horizontal="center" readingOrder="0"/>
    </xf>
    <xf borderId="22" fillId="18" fontId="11" numFmtId="164" xfId="0" applyAlignment="1" applyBorder="1" applyFill="1" applyFont="1" applyNumberFormat="1">
      <alignment horizontal="center" vertical="center"/>
    </xf>
    <xf borderId="23" fillId="19" fontId="11" numFmtId="164" xfId="0" applyAlignment="1" applyBorder="1" applyFill="1" applyFont="1" applyNumberFormat="1">
      <alignment horizontal="center"/>
    </xf>
    <xf borderId="24" fillId="19" fontId="11" numFmtId="164" xfId="0" applyAlignment="1" applyBorder="1" applyFont="1" applyNumberFormat="1">
      <alignment horizontal="center"/>
    </xf>
    <xf borderId="16" fillId="0" fontId="3" numFmtId="165" xfId="0" applyAlignment="1" applyBorder="1" applyFont="1" applyNumberFormat="1">
      <alignment horizontal="center" vertical="center"/>
    </xf>
    <xf borderId="8" fillId="20" fontId="3" numFmtId="164" xfId="0" applyAlignment="1" applyBorder="1" applyFill="1" applyFont="1" applyNumberFormat="1">
      <alignment horizontal="center" vertical="top"/>
    </xf>
    <xf borderId="25" fillId="20" fontId="3" numFmtId="164" xfId="0" applyBorder="1" applyFont="1" applyNumberFormat="1"/>
    <xf borderId="9" fillId="20" fontId="3" numFmtId="164" xfId="0" applyBorder="1" applyFont="1" applyNumberFormat="1"/>
    <xf borderId="26" fillId="4" fontId="3" numFmtId="164" xfId="0" applyAlignment="1" applyBorder="1" applyFont="1" applyNumberFormat="1">
      <alignment vertical="bottom"/>
    </xf>
    <xf borderId="27" fillId="20" fontId="3" numFmtId="164" xfId="0" applyAlignment="1" applyBorder="1" applyFont="1" applyNumberFormat="1">
      <alignment horizontal="center" vertical="center"/>
    </xf>
    <xf borderId="16" fillId="0" fontId="7" numFmtId="0" xfId="0" applyBorder="1" applyFont="1"/>
    <xf borderId="28" fillId="20" fontId="3" numFmtId="164" xfId="0" applyAlignment="1" applyBorder="1" applyFont="1" applyNumberFormat="1">
      <alignment horizontal="center" vertical="top"/>
    </xf>
    <xf borderId="29" fillId="20" fontId="3" numFmtId="164" xfId="0" applyBorder="1" applyFont="1" applyNumberFormat="1"/>
    <xf borderId="14" fillId="20" fontId="3" numFmtId="164" xfId="0" applyBorder="1" applyFont="1" applyNumberFormat="1"/>
    <xf borderId="26" fillId="0" fontId="3" numFmtId="164" xfId="0" applyAlignment="1" applyBorder="1" applyFont="1" applyNumberFormat="1">
      <alignment vertical="bottom"/>
    </xf>
    <xf borderId="10" fillId="0" fontId="7" numFmtId="0" xfId="0" applyBorder="1" applyFont="1"/>
    <xf borderId="0" fillId="0" fontId="3" numFmtId="165" xfId="0" applyAlignment="1" applyFont="1" applyNumberFormat="1">
      <alignment horizontal="center" vertical="center"/>
    </xf>
    <xf borderId="8" fillId="0" fontId="3" numFmtId="164" xfId="0" applyAlignment="1" applyBorder="1" applyFont="1" applyNumberFormat="1">
      <alignment horizontal="center" vertical="bottom"/>
    </xf>
    <xf borderId="2" fillId="0" fontId="3" numFmtId="164" xfId="0" applyBorder="1" applyFont="1" applyNumberFormat="1"/>
    <xf borderId="30" fillId="0" fontId="3" numFmtId="164" xfId="0" applyBorder="1" applyFont="1" applyNumberFormat="1"/>
    <xf borderId="26" fillId="0" fontId="3" numFmtId="164" xfId="0" applyAlignment="1" applyBorder="1" applyFont="1" applyNumberFormat="1">
      <alignment horizontal="center" vertical="center"/>
    </xf>
    <xf borderId="27" fillId="0" fontId="3" numFmtId="164" xfId="0" applyAlignment="1" applyBorder="1" applyFont="1" applyNumberFormat="1">
      <alignment horizontal="center" vertical="center"/>
    </xf>
    <xf borderId="31" fillId="0" fontId="3" numFmtId="164" xfId="0" applyAlignment="1" applyBorder="1" applyFont="1" applyNumberFormat="1">
      <alignment horizontal="center" vertical="bottom"/>
    </xf>
    <xf borderId="1" fillId="0" fontId="3" numFmtId="164" xfId="0" applyBorder="1" applyFont="1" applyNumberFormat="1"/>
    <xf borderId="12" fillId="0" fontId="3" numFmtId="164" xfId="0" applyBorder="1" applyFont="1" applyNumberFormat="1"/>
    <xf borderId="26" fillId="0" fontId="7" numFmtId="0" xfId="0" applyBorder="1" applyFont="1"/>
    <xf borderId="28" fillId="0" fontId="3" numFmtId="164" xfId="0" applyAlignment="1" applyBorder="1" applyFont="1" applyNumberFormat="1">
      <alignment horizontal="center" vertical="bottom"/>
    </xf>
    <xf borderId="29" fillId="0" fontId="3" numFmtId="164" xfId="0" applyBorder="1" applyFont="1" applyNumberFormat="1"/>
    <xf borderId="14" fillId="0" fontId="3" numFmtId="164" xfId="0" applyBorder="1" applyFont="1" applyNumberFormat="1"/>
    <xf borderId="8" fillId="20" fontId="3" numFmtId="164" xfId="0" applyAlignment="1" applyBorder="1" applyFont="1" applyNumberFormat="1">
      <alignment horizontal="center" vertical="bottom"/>
    </xf>
    <xf borderId="26" fillId="20" fontId="3" numFmtId="164" xfId="0" applyAlignment="1" applyBorder="1" applyFont="1" applyNumberFormat="1">
      <alignment horizontal="center" vertical="center"/>
    </xf>
    <xf borderId="31" fillId="20" fontId="3" numFmtId="164" xfId="0" applyAlignment="1" applyBorder="1" applyFont="1" applyNumberFormat="1">
      <alignment horizontal="center" vertical="bottom"/>
    </xf>
    <xf borderId="1" fillId="20" fontId="3" numFmtId="164" xfId="0" applyBorder="1" applyFont="1" applyNumberFormat="1"/>
    <xf borderId="12" fillId="20" fontId="3" numFmtId="164" xfId="0" applyBorder="1" applyFont="1" applyNumberFormat="1"/>
    <xf borderId="26" fillId="5" fontId="3" numFmtId="164" xfId="0" applyAlignment="1" applyBorder="1" applyFont="1" applyNumberFormat="1">
      <alignment vertical="bottom"/>
    </xf>
    <xf borderId="28" fillId="20" fontId="3" numFmtId="164" xfId="0" applyAlignment="1" applyBorder="1" applyFont="1" applyNumberFormat="1">
      <alignment horizontal="center" vertical="bottom"/>
    </xf>
    <xf borderId="25" fillId="0" fontId="3" numFmtId="164" xfId="0" applyBorder="1" applyFont="1" applyNumberFormat="1"/>
    <xf borderId="9" fillId="0" fontId="3" numFmtId="164" xfId="0" applyBorder="1" applyFont="1" applyNumberFormat="1"/>
    <xf borderId="22" fillId="20" fontId="3" numFmtId="164" xfId="0" applyBorder="1" applyFont="1" applyNumberFormat="1"/>
    <xf borderId="32" fillId="20" fontId="3" numFmtId="164" xfId="0" applyBorder="1" applyFont="1" applyNumberFormat="1"/>
    <xf borderId="25" fillId="0" fontId="3" numFmtId="164" xfId="0" applyAlignment="1" applyBorder="1" applyFont="1" applyNumberFormat="1">
      <alignment readingOrder="0"/>
    </xf>
    <xf borderId="31" fillId="0" fontId="3" numFmtId="164" xfId="0" applyAlignment="1" applyBorder="1" applyFont="1" applyNumberFormat="1">
      <alignment horizontal="center" readingOrder="0" vertical="bottom"/>
    </xf>
    <xf borderId="12" fillId="0" fontId="3" numFmtId="164" xfId="0" applyAlignment="1" applyBorder="1" applyFont="1" applyNumberFormat="1">
      <alignment readingOrder="0"/>
    </xf>
    <xf borderId="33" fillId="0" fontId="3" numFmtId="164" xfId="0" applyBorder="1" applyFont="1" applyNumberFormat="1"/>
    <xf borderId="34" fillId="0" fontId="3" numFmtId="164" xfId="0" applyAlignment="1" applyBorder="1" applyFont="1" applyNumberFormat="1">
      <alignment readingOrder="0"/>
    </xf>
    <xf borderId="8" fillId="20" fontId="3" numFmtId="164" xfId="0" applyAlignment="1" applyBorder="1" applyFont="1" applyNumberFormat="1">
      <alignment horizontal="center" readingOrder="0" vertical="bottom"/>
    </xf>
    <xf borderId="34" fillId="0" fontId="3" numFmtId="164" xfId="0" applyBorder="1" applyFont="1" applyNumberFormat="1"/>
    <xf borderId="6" fillId="0" fontId="3" numFmtId="164" xfId="0" applyBorder="1" applyFont="1" applyNumberFormat="1"/>
    <xf borderId="0" fillId="0" fontId="3" numFmtId="0" xfId="0" applyAlignment="1" applyFont="1">
      <alignment vertical="center"/>
    </xf>
    <xf borderId="35" fillId="21" fontId="12" numFmtId="164" xfId="0" applyAlignment="1" applyBorder="1" applyFill="1" applyFont="1" applyNumberFormat="1">
      <alignment horizontal="center" vertical="center"/>
    </xf>
    <xf borderId="36" fillId="0" fontId="7" numFmtId="0" xfId="0" applyBorder="1" applyFont="1"/>
    <xf borderId="37" fillId="0" fontId="7" numFmtId="0" xfId="0" applyBorder="1" applyFont="1"/>
    <xf borderId="1" fillId="20" fontId="1" numFmtId="164" xfId="0" applyAlignment="1" applyBorder="1" applyFont="1" applyNumberFormat="1">
      <alignment vertical="bottom"/>
    </xf>
    <xf borderId="38" fillId="20" fontId="1" numFmtId="164" xfId="0" applyAlignment="1" applyBorder="1" applyFont="1" applyNumberFormat="1">
      <alignment vertical="bottom"/>
    </xf>
    <xf borderId="2" fillId="0" fontId="3" numFmtId="164" xfId="0" applyAlignment="1" applyBorder="1" applyFont="1" applyNumberFormat="1">
      <alignment vertical="bottom"/>
    </xf>
    <xf borderId="39" fillId="0" fontId="3" numFmtId="0" xfId="0" applyAlignment="1" applyBorder="1" applyFont="1">
      <alignment vertical="bottom"/>
    </xf>
    <xf borderId="39" fillId="0" fontId="3" numFmtId="164" xfId="0" applyAlignment="1" applyBorder="1" applyFont="1" applyNumberFormat="1">
      <alignment vertical="bottom"/>
    </xf>
    <xf borderId="39" fillId="0" fontId="3" numFmtId="164" xfId="0" applyAlignment="1" applyBorder="1" applyFont="1" applyNumberFormat="1">
      <alignment vertical="top"/>
    </xf>
    <xf borderId="39" fillId="0" fontId="3" numFmtId="164" xfId="0" applyAlignment="1" applyBorder="1" applyFont="1" applyNumberFormat="1">
      <alignment horizontal="right" vertical="bottom"/>
    </xf>
    <xf borderId="2" fillId="0" fontId="1" numFmtId="164" xfId="0" applyAlignment="1" applyBorder="1" applyFont="1" applyNumberFormat="1">
      <alignment horizontal="center" vertical="bottom"/>
    </xf>
    <xf borderId="2" fillId="20" fontId="1" numFmtId="164" xfId="0" applyAlignment="1" applyBorder="1" applyFont="1" applyNumberFormat="1">
      <alignment horizontal="center" vertical="bottom"/>
    </xf>
    <xf borderId="40" fillId="20" fontId="3" numFmtId="164" xfId="0" applyAlignment="1" applyBorder="1" applyFont="1" applyNumberFormat="1">
      <alignment horizontal="right" vertical="bottom"/>
    </xf>
    <xf borderId="39" fillId="20" fontId="3" numFmtId="164" xfId="0" applyAlignment="1" applyBorder="1" applyFont="1" applyNumberFormat="1">
      <alignment vertical="bottom"/>
    </xf>
    <xf borderId="40" fillId="20" fontId="3" numFmtId="164" xfId="0" applyAlignment="1" applyBorder="1" applyFont="1" applyNumberFormat="1">
      <alignment vertical="bottom"/>
    </xf>
    <xf borderId="39" fillId="20" fontId="3" numFmtId="164" xfId="0" applyAlignment="1" applyBorder="1" applyFont="1" applyNumberFormat="1">
      <alignment horizontal="right" vertical="bottom"/>
    </xf>
    <xf borderId="39" fillId="0" fontId="3" numFmtId="164" xfId="0" applyAlignment="1" applyBorder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</xdr:colOff>
      <xdr:row>0</xdr:row>
      <xdr:rowOff>76200</xdr:rowOff>
    </xdr:from>
    <xdr:ext cx="10991850" cy="40481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171450</xdr:colOff>
      <xdr:row>26</xdr:row>
      <xdr:rowOff>9525</xdr:rowOff>
    </xdr:from>
    <xdr:ext cx="7953375" cy="39909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3.86"/>
    <col customWidth="1" min="2" max="2" width="78.43"/>
    <col customWidth="1" min="3" max="3" width="9.14"/>
    <col customWidth="1" min="4" max="4" width="7.71"/>
    <col customWidth="1" min="5" max="5" width="29.43"/>
    <col customWidth="1" min="6" max="6" width="9.14"/>
  </cols>
  <sheetData>
    <row r="1">
      <c r="A1" s="1" t="s">
        <v>0</v>
      </c>
      <c r="B1" s="2" t="s">
        <v>1</v>
      </c>
    </row>
    <row r="2">
      <c r="A2" s="3" t="s">
        <v>2</v>
      </c>
      <c r="B2" s="3" t="s">
        <v>3</v>
      </c>
      <c r="E2" s="4" t="s">
        <v>4</v>
      </c>
    </row>
    <row r="3">
      <c r="A3" s="5" t="s">
        <v>5</v>
      </c>
      <c r="B3" s="3" t="s">
        <v>6</v>
      </c>
      <c r="E3" s="6" t="s">
        <v>7</v>
      </c>
    </row>
    <row r="4">
      <c r="A4" s="3" t="s">
        <v>8</v>
      </c>
      <c r="B4" s="5" t="s">
        <v>9</v>
      </c>
      <c r="E4" s="6" t="s">
        <v>10</v>
      </c>
    </row>
    <row r="5">
      <c r="A5" s="3" t="s">
        <v>11</v>
      </c>
      <c r="B5" s="7" t="s">
        <v>12</v>
      </c>
      <c r="E5" s="8" t="s">
        <v>13</v>
      </c>
    </row>
    <row r="6">
      <c r="A6" s="3" t="s">
        <v>14</v>
      </c>
      <c r="B6" s="9" t="s">
        <v>15</v>
      </c>
      <c r="E6" s="8" t="s">
        <v>16</v>
      </c>
    </row>
    <row r="7">
      <c r="A7" s="5" t="s">
        <v>17</v>
      </c>
      <c r="B7" s="10" t="s">
        <v>18</v>
      </c>
      <c r="E7" s="6" t="s">
        <v>19</v>
      </c>
    </row>
    <row r="8">
      <c r="A8" s="3" t="s">
        <v>20</v>
      </c>
      <c r="B8" s="11" t="s">
        <v>21</v>
      </c>
      <c r="E8" s="8" t="s">
        <v>22</v>
      </c>
    </row>
    <row r="9">
      <c r="A9" s="9" t="s">
        <v>23</v>
      </c>
      <c r="B9" s="3"/>
      <c r="E9" s="8" t="s">
        <v>24</v>
      </c>
    </row>
    <row r="10">
      <c r="E10" s="6" t="s">
        <v>25</v>
      </c>
    </row>
    <row r="11">
      <c r="E11" s="6" t="s">
        <v>26</v>
      </c>
    </row>
    <row r="12">
      <c r="E12" s="6" t="s">
        <v>27</v>
      </c>
    </row>
    <row r="13">
      <c r="E13" s="12" t="s">
        <v>28</v>
      </c>
    </row>
    <row r="14">
      <c r="E14" s="12" t="s">
        <v>29</v>
      </c>
    </row>
    <row r="15">
      <c r="E15" s="12" t="s">
        <v>30</v>
      </c>
    </row>
    <row r="16">
      <c r="E16" s="12" t="s">
        <v>31</v>
      </c>
    </row>
    <row r="17">
      <c r="E17" s="12" t="s">
        <v>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31.43"/>
    <col customWidth="1" min="3" max="3" width="33.71"/>
    <col customWidth="1" min="4" max="4" width="35.0"/>
    <col customWidth="1" min="5" max="5" width="20.29"/>
    <col customWidth="1" min="6" max="6" width="19.29"/>
    <col customWidth="1" min="7" max="7" width="25.57"/>
    <col customWidth="1" min="8" max="26" width="11.43"/>
  </cols>
  <sheetData>
    <row r="1">
      <c r="B1" s="13" t="s">
        <v>33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B3" s="15" t="s">
        <v>0</v>
      </c>
      <c r="C3" s="16"/>
      <c r="D3" s="17" t="s">
        <v>1</v>
      </c>
      <c r="E3" s="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19"/>
      <c r="B4" s="20" t="s">
        <v>7</v>
      </c>
      <c r="C4" s="21">
        <v>770000.0</v>
      </c>
      <c r="D4" s="22" t="s">
        <v>25</v>
      </c>
      <c r="E4" s="23">
        <v>320500.0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24"/>
      <c r="B5" s="25" t="s">
        <v>10</v>
      </c>
      <c r="C5" s="26">
        <v>640000.0</v>
      </c>
      <c r="D5" s="27" t="s">
        <v>27</v>
      </c>
      <c r="E5" s="28">
        <v>3475000.0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B6" s="29" t="s">
        <v>13</v>
      </c>
      <c r="C6" s="30">
        <v>2500000.0</v>
      </c>
      <c r="D6" s="31" t="s">
        <v>26</v>
      </c>
      <c r="E6" s="32">
        <v>530000.0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B7" s="33" t="s">
        <v>16</v>
      </c>
      <c r="C7" s="34">
        <v>1.15E7</v>
      </c>
      <c r="D7" s="35"/>
      <c r="E7" s="36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24"/>
      <c r="B8" s="37" t="s">
        <v>19</v>
      </c>
      <c r="C8" s="38">
        <v>720000.0</v>
      </c>
      <c r="D8" s="35"/>
      <c r="E8" s="36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B9" s="39" t="s">
        <v>22</v>
      </c>
      <c r="C9" s="40">
        <v>1300000.0</v>
      </c>
      <c r="D9" s="35"/>
      <c r="E9" s="36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B10" s="41" t="s">
        <v>24</v>
      </c>
      <c r="C10" s="42">
        <v>250000.0</v>
      </c>
      <c r="D10" s="35"/>
      <c r="E10" s="36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B11" s="35"/>
      <c r="C11" s="36"/>
      <c r="D11" s="35"/>
      <c r="E11" s="36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B12" s="35"/>
      <c r="C12" s="36"/>
      <c r="D12" s="35"/>
      <c r="E12" s="36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B13" s="35"/>
      <c r="C13" s="36"/>
      <c r="D13" s="35"/>
      <c r="E13" s="36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B14" s="35"/>
      <c r="C14" s="36"/>
      <c r="D14" s="35"/>
      <c r="E14" s="36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B15" s="35"/>
      <c r="C15" s="36"/>
      <c r="D15" s="43" t="s">
        <v>34</v>
      </c>
      <c r="E15" s="44">
        <f>SUM(E4:E14)</f>
        <v>4325500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B16" s="35"/>
      <c r="C16" s="36"/>
      <c r="D16" s="45" t="s">
        <v>35</v>
      </c>
      <c r="E16" s="16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B17" s="35"/>
      <c r="C17" s="36"/>
      <c r="D17" s="46" t="s">
        <v>36</v>
      </c>
      <c r="E17" s="47">
        <f>+C19-E15</f>
        <v>13354500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B18" s="48"/>
      <c r="C18" s="49"/>
      <c r="D18" s="35"/>
      <c r="E18" s="36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B19" s="43" t="s">
        <v>37</v>
      </c>
      <c r="C19" s="44">
        <f>SUM(C4:C18)</f>
        <v>17680000</v>
      </c>
      <c r="D19" s="43" t="s">
        <v>38</v>
      </c>
      <c r="E19" s="44">
        <f>SUM(E17:E18)</f>
        <v>13354500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B20" s="50"/>
      <c r="C20" s="50"/>
      <c r="D20" s="51" t="s">
        <v>39</v>
      </c>
      <c r="E20" s="52">
        <f>E15+E19</f>
        <v>17680000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53" t="s">
        <v>40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B27" s="14"/>
      <c r="C27" s="54" t="s">
        <v>41</v>
      </c>
      <c r="D27" s="54" t="s">
        <v>42</v>
      </c>
      <c r="E27" s="14"/>
      <c r="F27" s="55" t="s">
        <v>43</v>
      </c>
      <c r="G27" s="56" t="s">
        <v>44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57">
        <v>45048.0</v>
      </c>
      <c r="B28" s="58" t="s">
        <v>45</v>
      </c>
      <c r="C28" s="59">
        <v>150200.0</v>
      </c>
      <c r="D28" s="60"/>
      <c r="E28" s="61"/>
      <c r="F28" s="62" t="s">
        <v>46</v>
      </c>
      <c r="G28" s="62" t="s">
        <v>47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63"/>
      <c r="B29" s="64" t="s">
        <v>48</v>
      </c>
      <c r="C29" s="65"/>
      <c r="D29" s="66">
        <v>150200.0</v>
      </c>
      <c r="E29" s="67"/>
      <c r="F29" s="68"/>
      <c r="G29" s="68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69">
        <v>45052.0</v>
      </c>
      <c r="B30" s="70" t="s">
        <v>49</v>
      </c>
      <c r="C30" s="71">
        <v>82000.0</v>
      </c>
      <c r="D30" s="72"/>
      <c r="E30" s="61"/>
      <c r="F30" s="73" t="s">
        <v>50</v>
      </c>
      <c r="G30" s="74" t="s">
        <v>47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B31" s="75" t="s">
        <v>51</v>
      </c>
      <c r="C31" s="76"/>
      <c r="D31" s="77">
        <f>C30*0.05</f>
        <v>4100</v>
      </c>
      <c r="E31" s="67"/>
      <c r="F31" s="78"/>
      <c r="G31" s="78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B32" s="79" t="s">
        <v>52</v>
      </c>
      <c r="C32" s="80"/>
      <c r="D32" s="81">
        <f>C30-D31</f>
        <v>77900</v>
      </c>
      <c r="E32" s="61"/>
      <c r="F32" s="68"/>
      <c r="G32" s="68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69">
        <v>45056.0</v>
      </c>
      <c r="B33" s="82" t="s">
        <v>53</v>
      </c>
      <c r="C33" s="59">
        <v>100000.0</v>
      </c>
      <c r="D33" s="60"/>
      <c r="E33" s="61"/>
      <c r="F33" s="83" t="s">
        <v>50</v>
      </c>
      <c r="G33" s="62" t="s">
        <v>54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B34" s="84" t="s">
        <v>55</v>
      </c>
      <c r="C34" s="85">
        <v>15000.0</v>
      </c>
      <c r="D34" s="86"/>
      <c r="E34" s="87"/>
      <c r="F34" s="78"/>
      <c r="G34" s="78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B35" s="88" t="s">
        <v>56</v>
      </c>
      <c r="C35" s="65"/>
      <c r="D35" s="66">
        <f>C33+C34</f>
        <v>115000</v>
      </c>
      <c r="E35" s="61"/>
      <c r="F35" s="68"/>
      <c r="G35" s="68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57">
        <v>45061.0</v>
      </c>
      <c r="B36" s="75" t="s">
        <v>57</v>
      </c>
      <c r="C36" s="89">
        <v>110000.0</v>
      </c>
      <c r="D36" s="90"/>
      <c r="E36" s="87"/>
      <c r="F36" s="73" t="s">
        <v>50</v>
      </c>
      <c r="G36" s="74" t="s">
        <v>47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63"/>
      <c r="B37" s="79" t="s">
        <v>52</v>
      </c>
      <c r="C37" s="80"/>
      <c r="D37" s="81">
        <v>110000.0</v>
      </c>
      <c r="E37" s="61"/>
      <c r="F37" s="68"/>
      <c r="G37" s="68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57">
        <v>45064.0</v>
      </c>
      <c r="B38" s="84" t="s">
        <v>58</v>
      </c>
      <c r="C38" s="59">
        <v>120000.0</v>
      </c>
      <c r="D38" s="60"/>
      <c r="E38" s="87"/>
      <c r="F38" s="83" t="s">
        <v>46</v>
      </c>
      <c r="G38" s="62" t="s">
        <v>54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63"/>
      <c r="B39" s="88" t="s">
        <v>56</v>
      </c>
      <c r="C39" s="91"/>
      <c r="D39" s="92">
        <v>120000.0</v>
      </c>
      <c r="E39" s="61"/>
      <c r="F39" s="68"/>
      <c r="G39" s="68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69">
        <v>45067.0</v>
      </c>
      <c r="B40" s="70" t="s">
        <v>59</v>
      </c>
      <c r="C40" s="93">
        <v>170000.0</v>
      </c>
      <c r="D40" s="90"/>
      <c r="E40" s="61"/>
      <c r="F40" s="73" t="s">
        <v>50</v>
      </c>
      <c r="G40" s="74" t="s">
        <v>60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B41" s="94" t="s">
        <v>61</v>
      </c>
      <c r="C41" s="76"/>
      <c r="D41" s="95">
        <v>155000.0</v>
      </c>
      <c r="E41" s="61"/>
      <c r="F41" s="78"/>
      <c r="G41" s="78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B42" s="79" t="s">
        <v>62</v>
      </c>
      <c r="C42" s="96"/>
      <c r="D42" s="97">
        <v>15000.0</v>
      </c>
      <c r="E42" s="87"/>
      <c r="F42" s="68"/>
      <c r="G42" s="68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69">
        <v>45071.0</v>
      </c>
      <c r="B43" s="98" t="s">
        <v>49</v>
      </c>
      <c r="C43" s="59">
        <v>85000.0</v>
      </c>
      <c r="D43" s="60"/>
      <c r="E43" s="61"/>
      <c r="F43" s="83" t="s">
        <v>46</v>
      </c>
      <c r="G43" s="62" t="s">
        <v>63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B44" s="88" t="s">
        <v>64</v>
      </c>
      <c r="C44" s="65"/>
      <c r="D44" s="66">
        <v>85000.0</v>
      </c>
      <c r="E44" s="61"/>
      <c r="F44" s="68"/>
      <c r="G44" s="68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57">
        <v>45072.0</v>
      </c>
      <c r="B45" s="70" t="s">
        <v>53</v>
      </c>
      <c r="C45" s="71">
        <v>150000.0</v>
      </c>
      <c r="D45" s="72"/>
      <c r="E45" s="61"/>
      <c r="F45" s="73" t="s">
        <v>46</v>
      </c>
      <c r="G45" s="74" t="s">
        <v>47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63"/>
      <c r="B46" s="79" t="s">
        <v>52</v>
      </c>
      <c r="C46" s="96"/>
      <c r="D46" s="99">
        <v>150000.0</v>
      </c>
      <c r="E46" s="61"/>
      <c r="F46" s="68"/>
      <c r="G46" s="68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57">
        <v>45074.0</v>
      </c>
      <c r="B47" s="84" t="s">
        <v>65</v>
      </c>
      <c r="C47" s="59">
        <v>74000.0</v>
      </c>
      <c r="D47" s="60"/>
      <c r="E47" s="87"/>
      <c r="F47" s="83" t="s">
        <v>50</v>
      </c>
      <c r="G47" s="62" t="s">
        <v>66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63"/>
      <c r="B48" s="84" t="s">
        <v>55</v>
      </c>
      <c r="C48" s="85">
        <v>8888.8</v>
      </c>
      <c r="D48" s="86"/>
      <c r="E48" s="87"/>
      <c r="F48" s="78"/>
      <c r="G48" s="78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63"/>
      <c r="B49" s="88" t="s">
        <v>64</v>
      </c>
      <c r="C49" s="65"/>
      <c r="D49" s="66">
        <f>C47+C48</f>
        <v>82888.8</v>
      </c>
      <c r="E49" s="87"/>
      <c r="F49" s="68"/>
      <c r="G49" s="68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57">
        <v>45076.0</v>
      </c>
      <c r="B50" s="75" t="s">
        <v>67</v>
      </c>
      <c r="C50" s="89">
        <v>37000.0</v>
      </c>
      <c r="D50" s="100"/>
      <c r="E50" s="87"/>
      <c r="F50" s="73" t="s">
        <v>50</v>
      </c>
      <c r="G50" s="74" t="s">
        <v>47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63"/>
      <c r="B51" s="79" t="s">
        <v>56</v>
      </c>
      <c r="C51" s="80"/>
      <c r="D51" s="81">
        <v>37000.0</v>
      </c>
      <c r="E51" s="61"/>
      <c r="F51" s="68"/>
      <c r="G51" s="68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01"/>
      <c r="B52" s="50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24.75" customHeight="1">
      <c r="B54" s="102" t="s">
        <v>68</v>
      </c>
      <c r="C54" s="103"/>
      <c r="D54" s="10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B56" s="105" t="s">
        <v>69</v>
      </c>
      <c r="C56" s="106" t="s">
        <v>41</v>
      </c>
      <c r="D56" s="106" t="s">
        <v>42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B57" s="107" t="s">
        <v>70</v>
      </c>
      <c r="C57" s="108" t="s">
        <v>71</v>
      </c>
      <c r="D57" s="109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B58" s="107"/>
      <c r="C58" s="109"/>
      <c r="D58" s="110">
        <v>77900.0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B59" s="107"/>
      <c r="C59" s="109"/>
      <c r="D59" s="111">
        <v>110000.0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B60" s="107"/>
      <c r="C60" s="111">
        <v>170000.0</v>
      </c>
      <c r="D60" s="109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B61" s="107"/>
      <c r="C61" s="109"/>
      <c r="D61" s="111">
        <v>150000.0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B62" s="107"/>
      <c r="C62" s="109"/>
      <c r="D62" s="109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B63" s="112" t="s">
        <v>72</v>
      </c>
      <c r="C63" s="111">
        <v>890000.0</v>
      </c>
      <c r="D63" s="111">
        <v>507900.0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B64" s="113" t="s">
        <v>73</v>
      </c>
      <c r="C64" s="114">
        <v>382100.0</v>
      </c>
      <c r="D64" s="11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B66" s="105" t="s">
        <v>74</v>
      </c>
      <c r="C66" s="106" t="s">
        <v>41</v>
      </c>
      <c r="D66" s="106" t="s">
        <v>42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B67" s="107" t="s">
        <v>70</v>
      </c>
      <c r="C67" s="108" t="s">
        <v>75</v>
      </c>
      <c r="D67" s="109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B68" s="107"/>
      <c r="C68" s="111">
        <v>150200.0</v>
      </c>
      <c r="D68" s="110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B69" s="107"/>
      <c r="C69" s="109"/>
      <c r="D69" s="111">
        <v>115000.0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B70" s="107"/>
      <c r="C70" s="109"/>
      <c r="D70" s="111">
        <v>120000.0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B71" s="107"/>
      <c r="C71" s="109"/>
      <c r="D71" s="111">
        <v>37000.0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B72" s="107"/>
      <c r="C72" s="109"/>
      <c r="D72" s="109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B73" s="112" t="s">
        <v>72</v>
      </c>
      <c r="C73" s="111">
        <v>920200.0</v>
      </c>
      <c r="D73" s="111">
        <v>272000.0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B74" s="113" t="s">
        <v>73</v>
      </c>
      <c r="C74" s="114">
        <v>648200.0</v>
      </c>
      <c r="D74" s="11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B76" s="105" t="s">
        <v>76</v>
      </c>
      <c r="C76" s="106" t="s">
        <v>41</v>
      </c>
      <c r="D76" s="106" t="s">
        <v>42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B77" s="107" t="s">
        <v>70</v>
      </c>
      <c r="C77" s="108"/>
      <c r="D77" s="110">
        <v>320500.0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B78" s="107"/>
      <c r="C78" s="111">
        <v>120000.0</v>
      </c>
      <c r="D78" s="110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B79" s="107"/>
      <c r="C79" s="109"/>
      <c r="D79" s="111">
        <v>85000.0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B80" s="107"/>
      <c r="C80" s="109"/>
      <c r="D80" s="111">
        <v>82888.8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B81" s="107"/>
      <c r="C81" s="109"/>
      <c r="D81" s="109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B82" s="112" t="s">
        <v>72</v>
      </c>
      <c r="C82" s="111">
        <v>120000.0</v>
      </c>
      <c r="D82" s="111">
        <v>488388.8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B83" s="113" t="s">
        <v>73</v>
      </c>
      <c r="C83" s="116"/>
      <c r="D83" s="117">
        <v>368388.8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B85" s="105" t="s">
        <v>77</v>
      </c>
      <c r="C85" s="106" t="s">
        <v>41</v>
      </c>
      <c r="D85" s="106" t="s">
        <v>42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B86" s="107" t="s">
        <v>70</v>
      </c>
      <c r="C86" s="111">
        <v>640000.0</v>
      </c>
      <c r="D86" s="110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B87" s="107"/>
      <c r="C87" s="111"/>
      <c r="D87" s="118">
        <v>155000.0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B88" s="107"/>
      <c r="C88" s="109"/>
      <c r="D88" s="109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B89" s="112" t="s">
        <v>72</v>
      </c>
      <c r="C89" s="111">
        <v>640000.0</v>
      </c>
      <c r="D89" s="111">
        <v>155000.0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B90" s="113" t="s">
        <v>73</v>
      </c>
      <c r="C90" s="114">
        <v>485000.0</v>
      </c>
      <c r="D90" s="11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B92" s="105" t="s">
        <v>78</v>
      </c>
      <c r="C92" s="106" t="s">
        <v>41</v>
      </c>
      <c r="D92" s="106" t="s">
        <v>42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B93" s="107" t="s">
        <v>70</v>
      </c>
      <c r="C93" s="109"/>
      <c r="D93" s="110">
        <v>530000.0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B94" s="107"/>
      <c r="C94" s="111">
        <v>82000.0</v>
      </c>
      <c r="D94" s="110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B95" s="107"/>
      <c r="C95" s="111">
        <v>85000.0</v>
      </c>
      <c r="D95" s="109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B96" s="107"/>
      <c r="C96" s="109"/>
      <c r="D96" s="109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B97" s="112" t="s">
        <v>72</v>
      </c>
      <c r="C97" s="111">
        <v>167000.0</v>
      </c>
      <c r="D97" s="111">
        <v>530000.0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B98" s="113" t="s">
        <v>73</v>
      </c>
      <c r="C98" s="116"/>
      <c r="D98" s="117">
        <v>363000.0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B100" s="105" t="s">
        <v>79</v>
      </c>
      <c r="C100" s="106" t="s">
        <v>41</v>
      </c>
      <c r="D100" s="106" t="s">
        <v>42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B101" s="107" t="s">
        <v>70</v>
      </c>
      <c r="C101" s="109"/>
      <c r="D101" s="110">
        <v>3475000.0</v>
      </c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B102" s="107"/>
      <c r="C102" s="111">
        <v>100000.0</v>
      </c>
      <c r="D102" s="110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B103" s="107"/>
      <c r="C103" s="111">
        <v>150000.0</v>
      </c>
      <c r="D103" s="109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B104" s="107"/>
      <c r="C104" s="109"/>
      <c r="D104" s="109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B105" s="112" t="s">
        <v>72</v>
      </c>
      <c r="C105" s="111">
        <v>250000.0</v>
      </c>
      <c r="D105" s="111">
        <v>3475000.0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B106" s="113" t="s">
        <v>73</v>
      </c>
      <c r="C106" s="116"/>
      <c r="D106" s="117">
        <v>3225000.0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36">
    <mergeCell ref="B1:E1"/>
    <mergeCell ref="B3:C3"/>
    <mergeCell ref="D3:E3"/>
    <mergeCell ref="D16:E16"/>
    <mergeCell ref="G28:G29"/>
    <mergeCell ref="A25:D25"/>
    <mergeCell ref="F28:F29"/>
    <mergeCell ref="G30:G32"/>
    <mergeCell ref="G33:G35"/>
    <mergeCell ref="G36:G37"/>
    <mergeCell ref="G38:G39"/>
    <mergeCell ref="F30:F32"/>
    <mergeCell ref="F33:F35"/>
    <mergeCell ref="F36:F37"/>
    <mergeCell ref="F38:F39"/>
    <mergeCell ref="A45:A46"/>
    <mergeCell ref="A47:A49"/>
    <mergeCell ref="A50:A51"/>
    <mergeCell ref="B54:D54"/>
    <mergeCell ref="A28:A29"/>
    <mergeCell ref="A30:A32"/>
    <mergeCell ref="A33:A35"/>
    <mergeCell ref="A36:A37"/>
    <mergeCell ref="A38:A39"/>
    <mergeCell ref="A40:A42"/>
    <mergeCell ref="A43:A44"/>
    <mergeCell ref="G47:G49"/>
    <mergeCell ref="G50:G51"/>
    <mergeCell ref="F47:F49"/>
    <mergeCell ref="F50:F51"/>
    <mergeCell ref="G40:G42"/>
    <mergeCell ref="G43:G44"/>
    <mergeCell ref="G45:G46"/>
    <mergeCell ref="F40:F42"/>
    <mergeCell ref="F43:F44"/>
    <mergeCell ref="F45:F46"/>
  </mergeCells>
  <printOptions/>
  <pageMargins bottom="0.75" footer="0.0" header="0.0" left="0.7" right="0.7" top="0.75"/>
  <pageSetup paperSize="9" orientation="portrait"/>
  <drawing r:id="rId1"/>
</worksheet>
</file>