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IRRE\Documents\GitHub\Facultad\TERCER CUATRIMESTRE\Organización contable de la empresa\Actividad grupal N2\"/>
    </mc:Choice>
  </mc:AlternateContent>
  <xr:revisionPtr revIDLastSave="0" documentId="13_ncr:1_{8A8FB03F-DF1E-43D2-9530-D814E37B6F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F26" i="2" s="1"/>
  <c r="C25" i="2"/>
  <c r="B25" i="2"/>
  <c r="B26" i="2" s="1"/>
  <c r="B38" i="2"/>
  <c r="D51" i="1"/>
  <c r="C72" i="1"/>
  <c r="C26" i="1"/>
  <c r="F13" i="2"/>
  <c r="C13" i="2"/>
  <c r="B13" i="2"/>
  <c r="C20" i="1"/>
  <c r="C14" i="1"/>
  <c r="L10" i="1" s="1"/>
  <c r="L19" i="1"/>
  <c r="L11" i="1"/>
  <c r="C13" i="1"/>
  <c r="I19" i="1"/>
  <c r="C15" i="1"/>
  <c r="I10" i="1"/>
  <c r="I13" i="1" s="1"/>
  <c r="D55" i="1"/>
  <c r="C55" i="1"/>
  <c r="G49" i="2"/>
  <c r="F49" i="2"/>
  <c r="C49" i="2"/>
  <c r="B49" i="2"/>
  <c r="G13" i="2"/>
  <c r="J64" i="1"/>
  <c r="F14" i="2" l="1"/>
  <c r="F50" i="2"/>
  <c r="B14" i="2"/>
  <c r="B50" i="2"/>
  <c r="D57" i="1"/>
  <c r="E68" i="1"/>
  <c r="D75" i="1" l="1"/>
  <c r="E70" i="1"/>
  <c r="C75" i="1"/>
  <c r="D77" i="1" s="1"/>
  <c r="L13" i="1"/>
  <c r="E11" i="1" s="1"/>
  <c r="E16" i="1" l="1"/>
  <c r="E18" i="1" s="1"/>
  <c r="E20" i="1" l="1"/>
  <c r="E71" i="1" s="1"/>
  <c r="E72" i="1" l="1"/>
  <c r="E75" i="1" s="1"/>
  <c r="E77" i="1" s="1"/>
</calcChain>
</file>

<file path=xl/sharedStrings.xml><?xml version="1.0" encoding="utf-8"?>
<sst xmlns="http://schemas.openxmlformats.org/spreadsheetml/2006/main" count="162" uniqueCount="82">
  <si>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</si>
  <si>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</si>
  <si>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</si>
  <si>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</si>
  <si>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</si>
  <si>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</si>
  <si>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</si>
  <si>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</si>
  <si>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</si>
  <si>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</si>
  <si>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</si>
  <si>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</si>
  <si>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</si>
  <si>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</si>
  <si>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</si>
  <si>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</si>
  <si>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</si>
  <si>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</si>
  <si>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</si>
  <si>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</si>
  <si>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</si>
  <si>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</si>
  <si>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</si>
  <si>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</si>
  <si>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</si>
  <si>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</si>
  <si>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</si>
  <si>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</si>
  <si>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</si>
  <si>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</si>
  <si>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</si>
  <si>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</si>
  <si>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TEMPLATE (R-)</t>
  </si>
  <si>
    <t>TEMPLATE (R+)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</si>
  <si>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</si>
  <si>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</si>
  <si>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</si>
  <si>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</si>
  <si>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</si>
  <si>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</si>
  <si>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</si>
  <si>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</si>
  <si>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</si>
  <si>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</si>
  <si>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</si>
  <si>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</si>
  <si>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</si>
  <si>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</si>
  <si>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</si>
  <si>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</si>
  <si>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</si>
  <si>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</si>
  <si>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</si>
  <si>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</si>
  <si>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</si>
  <si>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Descuento del 5%</t>
  </si>
  <si>
    <t>Modificativa / Cuantitativa</t>
  </si>
  <si>
    <t>Recibo</t>
  </si>
  <si>
    <t>Pagaré</t>
  </si>
  <si>
    <t>Factura</t>
  </si>
  <si>
    <t>Descuentos obtenidos (R+)</t>
  </si>
  <si>
    <t>Intereses a pagar (R-)</t>
  </si>
  <si>
    <t>Alquileres perdidos (R-)</t>
  </si>
  <si>
    <t>Intereses ganados (R+)</t>
  </si>
  <si>
    <t>Intereses perdidos (R-)</t>
  </si>
  <si>
    <t>Sueldos y jornales (R-)</t>
  </si>
  <si>
    <t>Documentos a pagar (P+)</t>
  </si>
  <si>
    <t>Banco Galicia C/C (A+)</t>
  </si>
  <si>
    <t>Valores a depositar (A-)</t>
  </si>
  <si>
    <t>Proveedores (P-)</t>
  </si>
  <si>
    <t>Caja (A+)</t>
  </si>
  <si>
    <t>Caja (A-)</t>
  </si>
  <si>
    <t>Banco Galicia C/C (A-)</t>
  </si>
  <si>
    <t>Documentos a pagar (P-)</t>
  </si>
  <si>
    <t>Deudores por ventas (A-)</t>
  </si>
  <si>
    <t>Acreedores varios (P-)</t>
  </si>
  <si>
    <t>Mercaderías (A+)</t>
  </si>
  <si>
    <t>CAJA (A)</t>
  </si>
  <si>
    <t>ACREEDORES VARIOS (P)</t>
  </si>
  <si>
    <t>Interés del 18% mensual</t>
  </si>
  <si>
    <t>DEUDORES POR VENTAS (A)</t>
  </si>
  <si>
    <t>BANCO GALICIA C/C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</si>
</sst>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0" fillId="10" borderId="14" xfId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44" fontId="0" fillId="9" borderId="4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  <xf numFmtId="0" fontId="2" fillId="0" borderId="0" xfId="0" applyFon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 vertical="center"/>
    </xf>
    <xf numFmtId="44" fontId="2" fillId="5" borderId="44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44" fontId="2" fillId="5" borderId="45" xfId="1" applyFont="1" applyFill="1" applyBorder="1" applyAlignment="1">
      <alignment horizontal="center"/>
    </xf>
    <xf numFmtId="44" fontId="2" fillId="0" borderId="17" xfId="1" applyFont="1" applyFill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/>
    <xf numFmtId="0" fontId="2" fillId="9" borderId="0" xfId="0" applyFont="1" applyFill="1" applyAlignment="1">
      <alignment horizontal="center"/>
    </xf>
    <xf numFmtId="44" fontId="2" fillId="9" borderId="31" xfId="1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44" fontId="2" fillId="10" borderId="11" xfId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44" fontId="2" fillId="9" borderId="29" xfId="0" applyNumberFormat="1" applyFont="1" applyFill="1" applyBorder="1" applyAlignment="1">
      <alignment horizontal="center"/>
    </xf>
    <xf numFmtId="0" fontId="2" fillId="10" borderId="10" xfId="0" applyFont="1" applyFill="1" applyBorder="1"/>
    <xf numFmtId="44" fontId="2" fillId="10" borderId="45" xfId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0" fontId="2" fillId="5" borderId="23" xfId="0" applyFont="1" applyFill="1" applyBorder="1"/>
    <xf numFmtId="0" fontId="2" fillId="5" borderId="36" xfId="0" applyFont="1" applyFill="1" applyBorder="1"/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1009308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opLeftCell="A32" zoomScale="80" zoomScaleNormal="80" workbookViewId="0">
      <selection activeCell="E57" sqref="E57"/>
    </sheetView>
  </sheetViews>
  <sheetFormatPr baseColWidth="10" defaultColWidth="11.42578125" defaultRowHeight="15" x14ac:dyDescent="0.25"/>
  <cols>
    <col min="1" max="1" width="3.85546875" style="19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13" style="1" bestFit="1" customWidth="1"/>
    <col min="8" max="8" width="18.5703125" style="19" bestFit="1" customWidth="1"/>
    <col min="9" max="9" width="16.5703125" style="19" bestFit="1" customWidth="1"/>
    <col min="10" max="10" width="12" style="1" bestFit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125" t="s">
        <v>13</v>
      </c>
      <c r="C1" s="125"/>
      <c r="D1" s="125"/>
      <c r="E1" s="125"/>
      <c r="F1" s="15"/>
      <c r="G1" s="15"/>
      <c r="H1" s="15"/>
      <c r="I1" s="15"/>
    </row>
    <row r="2" spans="2:13" x14ac:dyDescent="0.25">
      <c r="C2" s="1"/>
    </row>
    <row r="3" spans="2:13" x14ac:dyDescent="0.25">
      <c r="B3" s="125" t="s">
        <v>14</v>
      </c>
      <c r="C3" s="125"/>
      <c r="D3" s="125"/>
      <c r="E3" s="125"/>
      <c r="F3" s="15"/>
      <c r="G3" s="15"/>
      <c r="H3" s="15"/>
      <c r="I3" s="15"/>
    </row>
    <row r="4" spans="2:13" ht="15.75" thickBot="1" x14ac:dyDescent="0.3">
      <c r="C4" s="1"/>
    </row>
    <row r="5" spans="2:13" ht="19.5" thickBot="1" x14ac:dyDescent="0.3">
      <c r="B5" s="126" t="s">
        <v>15</v>
      </c>
      <c r="C5" s="127"/>
      <c r="D5" s="127"/>
      <c r="E5" s="128"/>
      <c r="F5" s="33"/>
      <c r="G5" s="33"/>
      <c r="H5" s="33"/>
      <c r="I5" s="33"/>
    </row>
    <row r="6" spans="2:13" x14ac:dyDescent="0.25">
      <c r="C6" s="1"/>
    </row>
    <row r="7" spans="2:13" x14ac:dyDescent="0.25">
      <c r="B7" s="110" t="s">
        <v>8</v>
      </c>
      <c r="C7" s="110"/>
      <c r="D7" s="110"/>
      <c r="E7" s="110"/>
      <c r="F7" s="8"/>
      <c r="G7" s="8"/>
      <c r="H7" s="34"/>
      <c r="I7" s="34"/>
    </row>
    <row r="8" spans="2:13" ht="15.75" thickBot="1" x14ac:dyDescent="0.3"/>
    <row r="9" spans="2:13" ht="15.75" thickBot="1" x14ac:dyDescent="0.3">
      <c r="B9" s="134" t="s">
        <v>0</v>
      </c>
      <c r="C9" s="135"/>
      <c r="D9" s="134" t="s">
        <v>1</v>
      </c>
      <c r="E9" s="135"/>
      <c r="F9" s="23"/>
      <c r="G9" s="23"/>
      <c r="H9" s="109" t="s">
        <v>43</v>
      </c>
      <c r="I9" s="109"/>
      <c r="K9" s="109" t="s">
        <v>40</v>
      </c>
      <c r="L9" s="109"/>
    </row>
    <row r="10" spans="2:13" x14ac:dyDescent="0.25">
      <c r="B10" s="12" t="s">
        <v>42</v>
      </c>
      <c r="C10" s="13">
        <v>720000</v>
      </c>
      <c r="D10" s="12" t="s">
        <v>37</v>
      </c>
      <c r="E10" s="13">
        <v>320500</v>
      </c>
      <c r="F10" s="20"/>
      <c r="G10" s="145" t="s">
        <v>52</v>
      </c>
      <c r="H10" s="146"/>
      <c r="I10" s="59">
        <f>6500*200</f>
        <v>1300000</v>
      </c>
      <c r="K10" s="56" t="s">
        <v>41</v>
      </c>
      <c r="L10" s="59">
        <f>C14*0.25</f>
        <v>2875000</v>
      </c>
    </row>
    <row r="11" spans="2:13" x14ac:dyDescent="0.25">
      <c r="B11" s="3" t="s">
        <v>35</v>
      </c>
      <c r="C11" s="14">
        <v>770000</v>
      </c>
      <c r="D11" s="3" t="s">
        <v>39</v>
      </c>
      <c r="E11" s="14">
        <f>L13</f>
        <v>3475000</v>
      </c>
      <c r="F11" s="20"/>
      <c r="G11" s="20"/>
      <c r="H11" s="56"/>
      <c r="I11" s="59"/>
      <c r="K11" s="56" t="s">
        <v>46</v>
      </c>
      <c r="L11" s="59">
        <f>4*150000</f>
        <v>600000</v>
      </c>
      <c r="M11" s="68" t="s">
        <v>47</v>
      </c>
    </row>
    <row r="12" spans="2:13" x14ac:dyDescent="0.25">
      <c r="B12" s="3" t="s">
        <v>34</v>
      </c>
      <c r="C12" s="14">
        <v>640000</v>
      </c>
      <c r="D12" s="3" t="s">
        <v>45</v>
      </c>
      <c r="E12" s="14">
        <v>530000</v>
      </c>
      <c r="F12" s="20"/>
      <c r="G12" s="20"/>
      <c r="H12" s="56"/>
      <c r="I12" s="59"/>
      <c r="K12" s="56"/>
      <c r="L12" s="59"/>
    </row>
    <row r="13" spans="2:13" x14ac:dyDescent="0.25">
      <c r="B13" s="3" t="s">
        <v>36</v>
      </c>
      <c r="C13" s="14">
        <f>I19</f>
        <v>2500000</v>
      </c>
      <c r="D13" s="3"/>
      <c r="E13" s="14"/>
      <c r="F13" s="20"/>
      <c r="G13" s="20"/>
      <c r="H13" s="60" t="s">
        <v>27</v>
      </c>
      <c r="I13" s="61">
        <f>SUM(I10:I12)</f>
        <v>1300000</v>
      </c>
      <c r="K13" s="60" t="s">
        <v>27</v>
      </c>
      <c r="L13" s="61">
        <f>SUM(L10:L12)</f>
        <v>3475000</v>
      </c>
    </row>
    <row r="14" spans="2:13" x14ac:dyDescent="0.25">
      <c r="B14" s="3" t="s">
        <v>38</v>
      </c>
      <c r="C14" s="14">
        <f>L19</f>
        <v>11500000</v>
      </c>
      <c r="D14" s="3"/>
      <c r="E14" s="14"/>
      <c r="F14" s="20"/>
      <c r="G14" s="20"/>
      <c r="H14" s="35"/>
      <c r="I14" s="35"/>
    </row>
    <row r="15" spans="2:13" ht="15.75" thickBot="1" x14ac:dyDescent="0.3">
      <c r="B15" s="3" t="s">
        <v>44</v>
      </c>
      <c r="C15" s="9">
        <f>I13</f>
        <v>1300000</v>
      </c>
      <c r="D15" s="3"/>
      <c r="E15" s="14"/>
      <c r="F15" s="20"/>
      <c r="G15" s="20"/>
      <c r="H15" s="109" t="s">
        <v>48</v>
      </c>
      <c r="I15" s="109"/>
      <c r="K15" s="109" t="s">
        <v>50</v>
      </c>
      <c r="L15" s="109"/>
    </row>
    <row r="16" spans="2:13" ht="15.75" thickBot="1" x14ac:dyDescent="0.3">
      <c r="B16" s="3" t="s">
        <v>53</v>
      </c>
      <c r="C16" s="14">
        <v>250000</v>
      </c>
      <c r="D16" s="5" t="s">
        <v>4</v>
      </c>
      <c r="E16" s="6">
        <f>SUM(E10:E15)</f>
        <v>4325500</v>
      </c>
      <c r="F16" s="52"/>
      <c r="G16" s="52"/>
      <c r="H16" s="56" t="s">
        <v>49</v>
      </c>
      <c r="I16" s="59">
        <v>2500000</v>
      </c>
      <c r="K16" s="56" t="s">
        <v>51</v>
      </c>
      <c r="L16" s="59">
        <v>11500000</v>
      </c>
    </row>
    <row r="17" spans="1:12" ht="15.75" thickBot="1" x14ac:dyDescent="0.3">
      <c r="B17" s="3"/>
      <c r="C17" s="4"/>
      <c r="D17" s="136" t="s">
        <v>2</v>
      </c>
      <c r="E17" s="135"/>
      <c r="F17" s="23"/>
      <c r="G17" s="23"/>
      <c r="H17" s="56"/>
      <c r="I17" s="59"/>
      <c r="K17" s="56"/>
      <c r="L17" s="59"/>
    </row>
    <row r="18" spans="1:12" x14ac:dyDescent="0.25">
      <c r="B18" s="3"/>
      <c r="C18" s="4"/>
      <c r="D18" s="16" t="s">
        <v>5</v>
      </c>
      <c r="E18" s="17">
        <f>C20-E16</f>
        <v>13354500</v>
      </c>
      <c r="F18" s="20"/>
      <c r="G18" s="20"/>
      <c r="H18" s="56"/>
      <c r="I18" s="59"/>
      <c r="K18" s="56"/>
      <c r="L18" s="59"/>
    </row>
    <row r="19" spans="1:12" ht="15.75" thickBot="1" x14ac:dyDescent="0.3">
      <c r="B19" s="3"/>
      <c r="C19" s="4"/>
      <c r="D19" s="3" t="s">
        <v>6</v>
      </c>
      <c r="E19" s="4"/>
      <c r="F19" s="21"/>
      <c r="G19" s="21"/>
      <c r="H19" s="60" t="s">
        <v>27</v>
      </c>
      <c r="I19" s="61">
        <f>SUM(I16:I18)</f>
        <v>2500000</v>
      </c>
      <c r="K19" s="60" t="s">
        <v>27</v>
      </c>
      <c r="L19" s="61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2"/>
      <c r="G20" s="52"/>
      <c r="H20" s="36"/>
      <c r="I20" s="36"/>
    </row>
    <row r="22" spans="1:12" x14ac:dyDescent="0.25">
      <c r="B22" s="110" t="s">
        <v>10</v>
      </c>
      <c r="C22" s="110"/>
      <c r="D22" s="110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33" t="s">
        <v>29</v>
      </c>
      <c r="F24" s="133"/>
      <c r="G24"/>
      <c r="H24" s="57" t="s">
        <v>23</v>
      </c>
      <c r="I24" s="58" t="s">
        <v>22</v>
      </c>
    </row>
    <row r="25" spans="1:12" x14ac:dyDescent="0.25">
      <c r="A25" s="149">
        <v>1</v>
      </c>
      <c r="B25" s="45" t="s">
        <v>68</v>
      </c>
      <c r="C25" s="46"/>
      <c r="D25" s="53">
        <v>150200</v>
      </c>
      <c r="E25" s="129"/>
      <c r="F25" s="130"/>
      <c r="G25"/>
      <c r="H25" s="151" t="s">
        <v>54</v>
      </c>
      <c r="I25" s="137" t="s">
        <v>57</v>
      </c>
    </row>
    <row r="26" spans="1:12" x14ac:dyDescent="0.25">
      <c r="A26" s="149"/>
      <c r="B26" s="49" t="s">
        <v>67</v>
      </c>
      <c r="C26" s="50">
        <f>D25</f>
        <v>150200</v>
      </c>
      <c r="D26" s="54"/>
      <c r="E26" s="131"/>
      <c r="F26" s="132"/>
      <c r="G26"/>
      <c r="H26" s="152"/>
      <c r="I26" s="138"/>
    </row>
    <row r="27" spans="1:12" ht="15.75" thickBot="1" x14ac:dyDescent="0.3">
      <c r="A27" s="149"/>
      <c r="B27" s="47"/>
      <c r="C27" s="48"/>
      <c r="D27" s="55"/>
      <c r="E27" s="111"/>
      <c r="F27" s="112"/>
      <c r="G27"/>
      <c r="H27" s="153"/>
      <c r="I27" s="139"/>
    </row>
    <row r="28" spans="1:12" x14ac:dyDescent="0.25">
      <c r="A28" s="149">
        <v>2</v>
      </c>
      <c r="B28" s="77" t="s">
        <v>69</v>
      </c>
      <c r="C28" s="70">
        <v>82000</v>
      </c>
      <c r="D28" s="71"/>
      <c r="E28" s="113"/>
      <c r="F28" s="114"/>
      <c r="G28"/>
      <c r="H28" s="154" t="s">
        <v>56</v>
      </c>
      <c r="I28" s="140" t="s">
        <v>57</v>
      </c>
    </row>
    <row r="29" spans="1:12" x14ac:dyDescent="0.25">
      <c r="A29" s="149"/>
      <c r="B29" s="95" t="s">
        <v>60</v>
      </c>
      <c r="C29" s="72"/>
      <c r="D29" s="96">
        <v>4100</v>
      </c>
      <c r="E29" s="115" t="s">
        <v>55</v>
      </c>
      <c r="F29" s="116"/>
      <c r="G29"/>
      <c r="H29" s="155"/>
      <c r="I29" s="141"/>
    </row>
    <row r="30" spans="1:12" ht="15.75" thickBot="1" x14ac:dyDescent="0.3">
      <c r="A30" s="149"/>
      <c r="B30" s="74" t="s">
        <v>71</v>
      </c>
      <c r="C30" s="75"/>
      <c r="D30" s="76">
        <v>77900</v>
      </c>
      <c r="E30" s="117"/>
      <c r="F30" s="118"/>
      <c r="G30"/>
      <c r="H30" s="156"/>
      <c r="I30" s="142"/>
    </row>
    <row r="31" spans="1:12" x14ac:dyDescent="0.25">
      <c r="A31" s="150">
        <v>3</v>
      </c>
      <c r="B31" s="45" t="s">
        <v>75</v>
      </c>
      <c r="C31" s="46">
        <v>100000</v>
      </c>
      <c r="D31" s="53"/>
      <c r="E31" s="123" t="s">
        <v>41</v>
      </c>
      <c r="F31" s="124"/>
      <c r="G31"/>
      <c r="H31" s="151" t="s">
        <v>56</v>
      </c>
      <c r="I31" s="137" t="s">
        <v>57</v>
      </c>
    </row>
    <row r="32" spans="1:12" x14ac:dyDescent="0.25">
      <c r="A32" s="150"/>
      <c r="B32" s="97" t="s">
        <v>61</v>
      </c>
      <c r="C32" s="98">
        <v>15000</v>
      </c>
      <c r="D32" s="54"/>
      <c r="E32" s="131"/>
      <c r="F32" s="132"/>
      <c r="G32"/>
      <c r="H32" s="152"/>
      <c r="I32" s="138"/>
    </row>
    <row r="33" spans="1:9" ht="15.75" thickBot="1" x14ac:dyDescent="0.3">
      <c r="A33" s="150"/>
      <c r="B33" s="47" t="s">
        <v>72</v>
      </c>
      <c r="C33" s="48"/>
      <c r="D33" s="55">
        <v>115000</v>
      </c>
      <c r="E33" s="111"/>
      <c r="F33" s="112"/>
      <c r="G33"/>
      <c r="H33" s="153"/>
      <c r="I33" s="139"/>
    </row>
    <row r="34" spans="1:9" x14ac:dyDescent="0.25">
      <c r="A34" s="149">
        <v>4</v>
      </c>
      <c r="B34" s="99" t="s">
        <v>62</v>
      </c>
      <c r="C34" s="100">
        <v>110000</v>
      </c>
      <c r="D34" s="71"/>
      <c r="E34" s="113"/>
      <c r="F34" s="114"/>
      <c r="G34"/>
      <c r="H34" s="154" t="s">
        <v>56</v>
      </c>
      <c r="I34" s="140" t="s">
        <v>57</v>
      </c>
    </row>
    <row r="35" spans="1:9" x14ac:dyDescent="0.25">
      <c r="A35" s="149"/>
      <c r="B35" s="69" t="s">
        <v>71</v>
      </c>
      <c r="C35" s="72"/>
      <c r="D35" s="73">
        <v>110000</v>
      </c>
      <c r="E35" s="115"/>
      <c r="F35" s="116"/>
      <c r="G35"/>
      <c r="H35" s="155"/>
      <c r="I35" s="141"/>
    </row>
    <row r="36" spans="1:9" ht="15.75" thickBot="1" x14ac:dyDescent="0.3">
      <c r="A36" s="149"/>
      <c r="B36" s="74"/>
      <c r="C36" s="75"/>
      <c r="D36" s="76"/>
      <c r="E36" s="117"/>
      <c r="F36" s="118"/>
      <c r="G36"/>
      <c r="H36" s="156"/>
      <c r="I36" s="142"/>
    </row>
    <row r="37" spans="1:9" x14ac:dyDescent="0.25">
      <c r="A37" s="149">
        <v>5</v>
      </c>
      <c r="B37" s="45" t="s">
        <v>73</v>
      </c>
      <c r="C37" s="46">
        <v>120000</v>
      </c>
      <c r="D37" s="53"/>
      <c r="E37" s="123"/>
      <c r="F37" s="124"/>
      <c r="G37"/>
      <c r="H37" s="151" t="s">
        <v>56</v>
      </c>
      <c r="I37" s="137" t="s">
        <v>57</v>
      </c>
    </row>
    <row r="38" spans="1:9" x14ac:dyDescent="0.25">
      <c r="A38" s="149"/>
      <c r="B38" s="49" t="s">
        <v>72</v>
      </c>
      <c r="C38" s="50"/>
      <c r="D38" s="54">
        <v>120000</v>
      </c>
      <c r="E38" s="131"/>
      <c r="F38" s="132"/>
      <c r="G38"/>
      <c r="H38" s="152"/>
      <c r="I38" s="138"/>
    </row>
    <row r="39" spans="1:9" ht="15.75" thickBot="1" x14ac:dyDescent="0.3">
      <c r="A39" s="149"/>
      <c r="B39" s="47"/>
      <c r="C39" s="48"/>
      <c r="D39" s="55"/>
      <c r="E39" s="121"/>
      <c r="F39" s="122"/>
      <c r="G39"/>
      <c r="H39" s="153"/>
      <c r="I39" s="139"/>
    </row>
    <row r="40" spans="1:9" x14ac:dyDescent="0.25">
      <c r="A40" s="149">
        <v>6</v>
      </c>
      <c r="B40" s="77" t="s">
        <v>74</v>
      </c>
      <c r="C40" s="78"/>
      <c r="D40" s="79">
        <v>155000</v>
      </c>
      <c r="E40" s="113"/>
      <c r="F40" s="114"/>
      <c r="G40"/>
      <c r="H40" s="154" t="s">
        <v>56</v>
      </c>
      <c r="I40" s="140" t="s">
        <v>57</v>
      </c>
    </row>
    <row r="41" spans="1:9" x14ac:dyDescent="0.25">
      <c r="A41" s="149"/>
      <c r="B41" s="101" t="s">
        <v>63</v>
      </c>
      <c r="C41" s="80"/>
      <c r="D41" s="102">
        <v>15500</v>
      </c>
      <c r="E41" s="115"/>
      <c r="F41" s="116"/>
      <c r="G41"/>
      <c r="H41" s="157"/>
      <c r="I41" s="159"/>
    </row>
    <row r="42" spans="1:9" ht="15.75" thickBot="1" x14ac:dyDescent="0.3">
      <c r="A42" s="149"/>
      <c r="B42" s="74" t="s">
        <v>70</v>
      </c>
      <c r="C42" s="81">
        <v>170500</v>
      </c>
      <c r="D42" s="82"/>
      <c r="E42" s="117"/>
      <c r="F42" s="118"/>
      <c r="G42"/>
      <c r="H42" s="156"/>
      <c r="I42" s="142"/>
    </row>
    <row r="43" spans="1:9" x14ac:dyDescent="0.25">
      <c r="A43" s="149">
        <v>7</v>
      </c>
      <c r="B43" s="45" t="s">
        <v>69</v>
      </c>
      <c r="C43" s="50">
        <v>85000</v>
      </c>
      <c r="D43" s="87"/>
      <c r="E43" s="147"/>
      <c r="F43" s="148"/>
      <c r="G43"/>
      <c r="H43" s="151" t="s">
        <v>56</v>
      </c>
      <c r="I43" s="137" t="s">
        <v>58</v>
      </c>
    </row>
    <row r="44" spans="1:9" x14ac:dyDescent="0.25">
      <c r="A44" s="149"/>
      <c r="B44" s="88" t="s">
        <v>66</v>
      </c>
      <c r="C44" s="51"/>
      <c r="D44" s="86">
        <v>85000</v>
      </c>
      <c r="E44" s="119"/>
      <c r="F44" s="120"/>
      <c r="G44"/>
      <c r="H44" s="158"/>
      <c r="I44" s="160"/>
    </row>
    <row r="45" spans="1:9" ht="15.75" thickBot="1" x14ac:dyDescent="0.3">
      <c r="A45" s="149"/>
      <c r="B45" s="47"/>
      <c r="C45" s="48"/>
      <c r="D45" s="55"/>
      <c r="E45" s="121"/>
      <c r="F45" s="122"/>
      <c r="G45"/>
      <c r="H45" s="153"/>
      <c r="I45" s="139"/>
    </row>
    <row r="46" spans="1:9" x14ac:dyDescent="0.25">
      <c r="A46" s="149">
        <v>8</v>
      </c>
      <c r="B46" s="77" t="s">
        <v>75</v>
      </c>
      <c r="C46" s="80">
        <v>150000</v>
      </c>
      <c r="D46" s="80"/>
      <c r="E46" s="113" t="s">
        <v>46</v>
      </c>
      <c r="F46" s="114"/>
      <c r="G46"/>
      <c r="H46" s="154" t="s">
        <v>54</v>
      </c>
      <c r="I46" s="140" t="s">
        <v>57</v>
      </c>
    </row>
    <row r="47" spans="1:9" x14ac:dyDescent="0.25">
      <c r="A47" s="149"/>
      <c r="B47" s="23" t="s">
        <v>71</v>
      </c>
      <c r="C47" s="80"/>
      <c r="D47" s="80">
        <v>150000</v>
      </c>
      <c r="E47" s="115"/>
      <c r="F47" s="116"/>
      <c r="G47"/>
      <c r="H47" s="157"/>
      <c r="I47" s="159"/>
    </row>
    <row r="48" spans="1:9" ht="15.75" thickBot="1" x14ac:dyDescent="0.3">
      <c r="A48" s="149"/>
      <c r="B48" s="18"/>
      <c r="C48" s="81"/>
      <c r="D48" s="90"/>
      <c r="E48" s="117"/>
      <c r="F48" s="118"/>
      <c r="G48"/>
      <c r="H48" s="156"/>
      <c r="I48" s="142"/>
    </row>
    <row r="49" spans="1:10" x14ac:dyDescent="0.25">
      <c r="A49" s="149">
        <v>9</v>
      </c>
      <c r="B49" s="49" t="s">
        <v>76</v>
      </c>
      <c r="C49" s="89">
        <v>74000</v>
      </c>
      <c r="D49" s="89"/>
      <c r="E49" s="147"/>
      <c r="F49" s="148"/>
      <c r="G49"/>
      <c r="H49" s="151" t="s">
        <v>56</v>
      </c>
      <c r="I49" s="137" t="s">
        <v>59</v>
      </c>
    </row>
    <row r="50" spans="1:10" x14ac:dyDescent="0.25">
      <c r="A50" s="149"/>
      <c r="B50" s="97" t="s">
        <v>64</v>
      </c>
      <c r="C50" s="98">
        <v>8800</v>
      </c>
      <c r="D50" s="50"/>
      <c r="E50" s="131" t="s">
        <v>79</v>
      </c>
      <c r="F50" s="132"/>
      <c r="G50"/>
      <c r="H50" s="158"/>
      <c r="I50" s="160"/>
    </row>
    <row r="51" spans="1:10" ht="15.75" thickBot="1" x14ac:dyDescent="0.3">
      <c r="A51" s="149"/>
      <c r="B51" s="47" t="s">
        <v>66</v>
      </c>
      <c r="C51" s="48"/>
      <c r="D51" s="92">
        <f>C49+C50</f>
        <v>82800</v>
      </c>
      <c r="E51" s="111"/>
      <c r="F51" s="112"/>
      <c r="G51"/>
      <c r="H51" s="153"/>
      <c r="I51" s="139"/>
    </row>
    <row r="52" spans="1:10" x14ac:dyDescent="0.25">
      <c r="A52" s="149">
        <v>10</v>
      </c>
      <c r="B52" s="103" t="s">
        <v>65</v>
      </c>
      <c r="C52" s="104">
        <v>37000</v>
      </c>
      <c r="D52" s="91"/>
      <c r="E52" s="113"/>
      <c r="F52" s="114"/>
      <c r="G52"/>
      <c r="H52" s="154" t="s">
        <v>56</v>
      </c>
      <c r="I52" s="140" t="s">
        <v>57</v>
      </c>
    </row>
    <row r="53" spans="1:10" x14ac:dyDescent="0.25">
      <c r="A53" s="149"/>
      <c r="B53" s="83" t="s">
        <v>72</v>
      </c>
      <c r="C53" s="80"/>
      <c r="D53" s="79">
        <v>37000</v>
      </c>
      <c r="E53" s="115"/>
      <c r="F53" s="116"/>
      <c r="G53"/>
      <c r="H53" s="157"/>
      <c r="I53" s="159"/>
    </row>
    <row r="54" spans="1:10" ht="15.75" thickBot="1" x14ac:dyDescent="0.3">
      <c r="A54" s="150"/>
      <c r="B54" s="94"/>
      <c r="C54" s="93"/>
      <c r="D54" s="93"/>
      <c r="E54" s="117"/>
      <c r="F54" s="118"/>
      <c r="G54"/>
      <c r="H54" s="156"/>
      <c r="I54" s="142"/>
    </row>
    <row r="55" spans="1:10" x14ac:dyDescent="0.25">
      <c r="C55" s="22">
        <f>SUM(C25:C54)</f>
        <v>1102500</v>
      </c>
      <c r="D55" s="22">
        <f>SUM(D25:D54)</f>
        <v>1102500</v>
      </c>
    </row>
    <row r="56" spans="1:10" ht="3.75" customHeight="1" x14ac:dyDescent="0.25">
      <c r="C56" s="20"/>
      <c r="D56" s="21"/>
    </row>
    <row r="57" spans="1:10" x14ac:dyDescent="0.25">
      <c r="C57" s="20" t="s">
        <v>16</v>
      </c>
      <c r="D57" s="21">
        <f>+C55-D55</f>
        <v>0</v>
      </c>
    </row>
    <row r="58" spans="1:10" x14ac:dyDescent="0.25">
      <c r="C58" s="9"/>
    </row>
    <row r="59" spans="1:10" x14ac:dyDescent="0.25">
      <c r="B59" s="110" t="s">
        <v>9</v>
      </c>
      <c r="C59" s="110"/>
      <c r="D59" s="110"/>
      <c r="E59" s="110"/>
      <c r="F59" s="8"/>
      <c r="G59" s="84"/>
      <c r="H59" s="85"/>
      <c r="I59" s="34"/>
    </row>
    <row r="60" spans="1:10" ht="15.75" thickBot="1" x14ac:dyDescent="0.3"/>
    <row r="61" spans="1:10" ht="15.75" thickBot="1" x14ac:dyDescent="0.3">
      <c r="B61" s="134" t="s">
        <v>0</v>
      </c>
      <c r="C61" s="135"/>
      <c r="D61" s="134" t="s">
        <v>1</v>
      </c>
      <c r="E61" s="135"/>
      <c r="F61" s="23"/>
      <c r="G61" s="23"/>
      <c r="H61" s="15"/>
      <c r="I61" s="143" t="s">
        <v>24</v>
      </c>
      <c r="J61" s="144"/>
    </row>
    <row r="62" spans="1:10" x14ac:dyDescent="0.25">
      <c r="B62" s="12" t="s">
        <v>42</v>
      </c>
      <c r="C62" s="13">
        <v>552600</v>
      </c>
      <c r="D62" s="12" t="s">
        <v>37</v>
      </c>
      <c r="E62" s="13"/>
      <c r="F62" s="20"/>
      <c r="G62" s="20"/>
      <c r="H62" s="35"/>
      <c r="I62" s="66" t="s">
        <v>25</v>
      </c>
      <c r="J62" s="67"/>
    </row>
    <row r="63" spans="1:10" x14ac:dyDescent="0.25">
      <c r="B63" s="3" t="s">
        <v>35</v>
      </c>
      <c r="C63" s="14"/>
      <c r="D63" s="3" t="s">
        <v>39</v>
      </c>
      <c r="E63" s="14"/>
      <c r="F63" s="20"/>
      <c r="G63" s="20"/>
      <c r="H63" s="35"/>
      <c r="I63" s="62" t="s">
        <v>26</v>
      </c>
      <c r="J63" s="63"/>
    </row>
    <row r="64" spans="1:10" ht="15.75" thickBot="1" x14ac:dyDescent="0.3">
      <c r="B64" s="3" t="s">
        <v>34</v>
      </c>
      <c r="C64" s="14"/>
      <c r="D64" s="3" t="s">
        <v>45</v>
      </c>
      <c r="E64" s="14"/>
      <c r="F64" s="20"/>
      <c r="G64" s="20"/>
      <c r="H64" s="35"/>
      <c r="I64" s="64" t="s">
        <v>27</v>
      </c>
      <c r="J64" s="65">
        <f>+J62-J63</f>
        <v>0</v>
      </c>
    </row>
    <row r="65" spans="2:10" x14ac:dyDescent="0.25">
      <c r="B65" s="3" t="s">
        <v>36</v>
      </c>
      <c r="C65" s="14"/>
      <c r="D65" s="3"/>
      <c r="E65" s="14"/>
      <c r="F65" s="20"/>
      <c r="G65" s="20"/>
      <c r="H65" s="35"/>
    </row>
    <row r="66" spans="2:10" x14ac:dyDescent="0.25">
      <c r="B66" s="3" t="s">
        <v>38</v>
      </c>
      <c r="C66" s="14"/>
      <c r="D66" s="3"/>
      <c r="E66" s="14"/>
      <c r="F66" s="20"/>
      <c r="G66" s="20"/>
      <c r="H66" s="35"/>
      <c r="I66" s="35"/>
      <c r="J66" s="2"/>
    </row>
    <row r="67" spans="2:10" ht="15.75" thickBot="1" x14ac:dyDescent="0.3">
      <c r="B67" s="3" t="s">
        <v>44</v>
      </c>
      <c r="C67" s="14"/>
      <c r="D67" s="3"/>
      <c r="E67" s="14"/>
      <c r="F67" s="20"/>
      <c r="G67" s="20"/>
      <c r="H67" s="35"/>
      <c r="I67" s="35"/>
    </row>
    <row r="68" spans="2:10" ht="15.75" thickBot="1" x14ac:dyDescent="0.3">
      <c r="B68" s="3" t="s">
        <v>53</v>
      </c>
      <c r="C68" s="4"/>
      <c r="D68" s="5" t="s">
        <v>4</v>
      </c>
      <c r="E68" s="6">
        <f>SUM(E62:E67)</f>
        <v>0</v>
      </c>
      <c r="F68" s="52"/>
      <c r="G68" s="52"/>
      <c r="H68" s="36"/>
      <c r="I68" s="36"/>
    </row>
    <row r="69" spans="2:10" ht="15.75" thickBot="1" x14ac:dyDescent="0.3">
      <c r="B69" s="3"/>
      <c r="C69" s="4"/>
      <c r="D69" s="136" t="s">
        <v>2</v>
      </c>
      <c r="E69" s="135"/>
      <c r="F69" s="23"/>
      <c r="G69" s="23"/>
      <c r="H69" s="15"/>
      <c r="I69" s="15"/>
    </row>
    <row r="70" spans="2:10" x14ac:dyDescent="0.25">
      <c r="B70" s="3"/>
      <c r="C70" s="4"/>
      <c r="D70" s="16" t="s">
        <v>5</v>
      </c>
      <c r="E70" s="17">
        <f>C72-E68</f>
        <v>552600</v>
      </c>
      <c r="F70" s="20"/>
      <c r="G70" s="20"/>
      <c r="H70" s="35"/>
      <c r="I70" s="35"/>
    </row>
    <row r="71" spans="2:10" ht="15.75" thickBot="1" x14ac:dyDescent="0.3">
      <c r="B71" s="3"/>
      <c r="C71" s="4"/>
      <c r="D71" s="3" t="s">
        <v>6</v>
      </c>
      <c r="E71" s="4">
        <f>E70-E20</f>
        <v>-12801900</v>
      </c>
      <c r="F71" s="21"/>
      <c r="G71" s="21"/>
      <c r="H71" s="35"/>
      <c r="I71" s="35"/>
    </row>
    <row r="72" spans="2:10" ht="15.75" thickBot="1" x14ac:dyDescent="0.3">
      <c r="B72" s="5" t="s">
        <v>3</v>
      </c>
      <c r="C72" s="6">
        <f>SUM(C62:C71)</f>
        <v>552600</v>
      </c>
      <c r="D72" s="5" t="s">
        <v>7</v>
      </c>
      <c r="E72" s="6">
        <f>SUM(E70:E71)</f>
        <v>-12249300</v>
      </c>
      <c r="F72" s="52"/>
      <c r="G72" s="52"/>
      <c r="H72" s="36"/>
      <c r="I72" s="36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552600</v>
      </c>
      <c r="D75" s="7">
        <f>+E68</f>
        <v>0</v>
      </c>
      <c r="E75" s="7">
        <f>+E72</f>
        <v>-12249300</v>
      </c>
      <c r="F75" s="7"/>
      <c r="G75" s="7"/>
    </row>
    <row r="77" spans="2:10" x14ac:dyDescent="0.25">
      <c r="C77" s="2" t="s">
        <v>31</v>
      </c>
      <c r="D77" s="7">
        <f>+C75-D75</f>
        <v>552600</v>
      </c>
      <c r="E77" s="7">
        <f>+D77-E75</f>
        <v>12801900</v>
      </c>
      <c r="F77" s="7"/>
      <c r="G77" s="7"/>
    </row>
  </sheetData>
  <mergeCells count="79">
    <mergeCell ref="E38:F38"/>
    <mergeCell ref="E39:F39"/>
    <mergeCell ref="E40:F40"/>
    <mergeCell ref="E31:F31"/>
    <mergeCell ref="E32:F32"/>
    <mergeCell ref="E33:F33"/>
    <mergeCell ref="E34:F34"/>
    <mergeCell ref="E35:F35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25:A27"/>
    <mergeCell ref="A28:A30"/>
    <mergeCell ref="A31:A33"/>
    <mergeCell ref="A34:A36"/>
    <mergeCell ref="A37:A39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B1:E1"/>
    <mergeCell ref="B3:E3"/>
    <mergeCell ref="B5:E5"/>
    <mergeCell ref="E25:F25"/>
    <mergeCell ref="E26:F26"/>
    <mergeCell ref="E24:F24"/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abSelected="1" topLeftCell="A13" workbookViewId="0">
      <selection activeCell="H22" sqref="H22"/>
    </sheetView>
  </sheetViews>
  <sheetFormatPr baseColWidth="10" defaultColWidth="11.42578125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63" t="s">
        <v>21</v>
      </c>
      <c r="B1" s="164"/>
      <c r="C1" s="164"/>
      <c r="D1" s="164"/>
      <c r="E1" s="164"/>
      <c r="F1" s="164"/>
      <c r="G1" s="165"/>
    </row>
    <row r="2" spans="1:7" ht="15.75" thickBot="1" x14ac:dyDescent="0.3">
      <c r="A2" s="166"/>
      <c r="B2" s="167"/>
      <c r="C2" s="167"/>
      <c r="D2" s="167"/>
      <c r="E2" s="167"/>
      <c r="F2" s="167"/>
      <c r="G2" s="168"/>
    </row>
    <row r="3" spans="1:7" ht="15.75" thickBot="1" x14ac:dyDescent="0.3"/>
    <row r="4" spans="1:7" ht="15.75" thickBot="1" x14ac:dyDescent="0.3">
      <c r="A4" s="28" t="s">
        <v>77</v>
      </c>
      <c r="B4" s="29" t="s">
        <v>11</v>
      </c>
      <c r="C4" s="30" t="s">
        <v>12</v>
      </c>
      <c r="D4" s="23"/>
      <c r="E4" s="28" t="s">
        <v>78</v>
      </c>
      <c r="F4" s="29" t="s">
        <v>11</v>
      </c>
      <c r="G4" s="30" t="s">
        <v>12</v>
      </c>
    </row>
    <row r="5" spans="1:7" ht="15.75" thickBot="1" x14ac:dyDescent="0.3">
      <c r="A5" s="31" t="s">
        <v>17</v>
      </c>
      <c r="B5" s="37">
        <v>720000</v>
      </c>
      <c r="C5" s="37"/>
      <c r="D5" s="24"/>
      <c r="E5" s="31" t="s">
        <v>18</v>
      </c>
      <c r="F5" s="37"/>
      <c r="G5" s="37">
        <v>3475000</v>
      </c>
    </row>
    <row r="6" spans="1:7" x14ac:dyDescent="0.25">
      <c r="A6" s="12" t="s">
        <v>42</v>
      </c>
      <c r="B6" s="37"/>
      <c r="C6" s="37">
        <v>77900</v>
      </c>
      <c r="D6" s="24"/>
      <c r="E6" s="31"/>
      <c r="F6" s="37">
        <v>100000</v>
      </c>
      <c r="G6" s="37"/>
    </row>
    <row r="7" spans="1:7" x14ac:dyDescent="0.25">
      <c r="A7" s="3"/>
      <c r="B7" s="37"/>
      <c r="C7" s="37">
        <v>110000</v>
      </c>
      <c r="D7" s="24"/>
      <c r="E7" s="31"/>
      <c r="F7" s="37">
        <v>150000</v>
      </c>
      <c r="G7" s="37"/>
    </row>
    <row r="8" spans="1:7" x14ac:dyDescent="0.25">
      <c r="A8" s="3"/>
      <c r="B8" s="37">
        <v>170500</v>
      </c>
      <c r="C8" s="37"/>
      <c r="D8" s="24"/>
      <c r="E8" s="31"/>
      <c r="F8" s="37"/>
      <c r="G8" s="37"/>
    </row>
    <row r="9" spans="1:7" x14ac:dyDescent="0.25">
      <c r="A9" s="3"/>
      <c r="B9" s="37"/>
      <c r="C9" s="37">
        <v>150000</v>
      </c>
      <c r="D9" s="24"/>
      <c r="E9" s="31"/>
      <c r="F9" s="37"/>
      <c r="G9" s="37"/>
    </row>
    <row r="10" spans="1:7" x14ac:dyDescent="0.25">
      <c r="A10" s="3"/>
      <c r="B10" s="37"/>
      <c r="C10" s="37"/>
      <c r="D10" s="24"/>
      <c r="E10" s="31"/>
      <c r="F10" s="37"/>
      <c r="G10" s="37"/>
    </row>
    <row r="11" spans="1:7" x14ac:dyDescent="0.25">
      <c r="A11" s="3"/>
      <c r="B11" s="37"/>
      <c r="C11" s="37"/>
      <c r="D11" s="24"/>
      <c r="E11" s="31"/>
      <c r="F11" s="37"/>
      <c r="G11" s="37"/>
    </row>
    <row r="12" spans="1:7" ht="15.75" thickBot="1" x14ac:dyDescent="0.3">
      <c r="A12" s="3"/>
      <c r="B12" s="37"/>
      <c r="C12" s="37"/>
      <c r="D12" s="24"/>
      <c r="E12" s="31"/>
      <c r="F12" s="108"/>
      <c r="G12" s="108"/>
    </row>
    <row r="13" spans="1:7" ht="15.75" thickBot="1" x14ac:dyDescent="0.3">
      <c r="A13" s="26" t="s">
        <v>19</v>
      </c>
      <c r="B13" s="107">
        <f>SUM(B5:B11)</f>
        <v>890500</v>
      </c>
      <c r="C13" s="107">
        <f>SUM(C5:C11)</f>
        <v>337900</v>
      </c>
      <c r="D13" s="24"/>
      <c r="E13" s="26" t="s">
        <v>19</v>
      </c>
      <c r="F13" s="37">
        <f>SUM(F5:F12)</f>
        <v>250000</v>
      </c>
      <c r="G13" s="37">
        <f>SUM(G5:G12)</f>
        <v>3475000</v>
      </c>
    </row>
    <row r="14" spans="1:7" ht="15.75" thickBot="1" x14ac:dyDescent="0.3">
      <c r="A14" s="32" t="s">
        <v>20</v>
      </c>
      <c r="B14" s="161">
        <f>+B13-C13</f>
        <v>552600</v>
      </c>
      <c r="C14" s="162"/>
      <c r="D14" s="24"/>
      <c r="E14" s="32" t="s">
        <v>20</v>
      </c>
      <c r="F14" s="161">
        <f>+G13-F13</f>
        <v>3225000</v>
      </c>
      <c r="G14" s="162"/>
    </row>
    <row r="15" spans="1:7" ht="15.75" thickBot="1" x14ac:dyDescent="0.3"/>
    <row r="16" spans="1:7" ht="15.75" thickBot="1" x14ac:dyDescent="0.3">
      <c r="A16" s="28" t="s">
        <v>81</v>
      </c>
      <c r="B16" s="29" t="s">
        <v>11</v>
      </c>
      <c r="C16" s="30" t="s">
        <v>12</v>
      </c>
      <c r="E16" s="28" t="s">
        <v>80</v>
      </c>
      <c r="F16" s="29" t="s">
        <v>11</v>
      </c>
      <c r="G16" s="30" t="s">
        <v>12</v>
      </c>
    </row>
    <row r="17" spans="1:8" ht="15.75" thickBot="1" x14ac:dyDescent="0.3">
      <c r="A17" s="31" t="s">
        <v>17</v>
      </c>
      <c r="B17" s="37">
        <v>770000</v>
      </c>
      <c r="C17" s="37"/>
      <c r="E17" s="31" t="s">
        <v>17</v>
      </c>
      <c r="F17" s="37">
        <v>640000</v>
      </c>
      <c r="G17" s="37"/>
    </row>
    <row r="18" spans="1:8" x14ac:dyDescent="0.25">
      <c r="A18" s="12"/>
      <c r="B18" s="37">
        <v>150200</v>
      </c>
      <c r="C18" s="37"/>
      <c r="E18" s="12"/>
      <c r="F18" s="37"/>
      <c r="G18" s="37">
        <v>155000</v>
      </c>
    </row>
    <row r="19" spans="1:8" x14ac:dyDescent="0.25">
      <c r="B19" s="37"/>
      <c r="C19" s="37">
        <v>115000</v>
      </c>
      <c r="E19" s="3"/>
      <c r="F19" s="37"/>
      <c r="G19" s="37"/>
    </row>
    <row r="20" spans="1:8" x14ac:dyDescent="0.25">
      <c r="A20" s="3"/>
      <c r="B20" s="37"/>
      <c r="C20" s="37">
        <v>120000</v>
      </c>
      <c r="E20" s="3"/>
      <c r="F20" s="37"/>
      <c r="G20" s="37"/>
    </row>
    <row r="21" spans="1:8" x14ac:dyDescent="0.25">
      <c r="A21" s="3"/>
      <c r="B21" s="37"/>
      <c r="C21" s="37"/>
      <c r="E21" s="3"/>
      <c r="F21" s="37"/>
      <c r="G21" s="37"/>
    </row>
    <row r="22" spans="1:8" x14ac:dyDescent="0.25">
      <c r="A22" s="3"/>
      <c r="B22" s="37"/>
      <c r="C22" s="37"/>
      <c r="E22" s="3"/>
      <c r="F22" s="37"/>
      <c r="G22" s="37"/>
      <c r="H22" s="169"/>
    </row>
    <row r="23" spans="1:8" x14ac:dyDescent="0.25">
      <c r="A23" s="3"/>
      <c r="B23" s="37"/>
      <c r="C23" s="37"/>
      <c r="E23" s="3"/>
      <c r="F23" s="37"/>
      <c r="G23" s="37"/>
    </row>
    <row r="24" spans="1:8" x14ac:dyDescent="0.25">
      <c r="A24" s="3"/>
      <c r="B24" s="37"/>
      <c r="C24" s="37"/>
      <c r="E24" s="3"/>
      <c r="F24" s="37"/>
      <c r="G24" s="37"/>
    </row>
    <row r="25" spans="1:8" ht="15.75" thickBot="1" x14ac:dyDescent="0.3">
      <c r="A25" s="26" t="s">
        <v>19</v>
      </c>
      <c r="B25" s="107">
        <f>SUM(B17:B24)</f>
        <v>920200</v>
      </c>
      <c r="C25" s="107">
        <f>SUM(C17:C24)</f>
        <v>235000</v>
      </c>
      <c r="E25" s="26" t="s">
        <v>19</v>
      </c>
      <c r="F25" s="107">
        <f>SUM(F17:F24)</f>
        <v>640000</v>
      </c>
      <c r="G25" s="107">
        <f>SUM(G17:G24)</f>
        <v>155000</v>
      </c>
    </row>
    <row r="26" spans="1:8" ht="15.75" thickBot="1" x14ac:dyDescent="0.3">
      <c r="A26" s="32" t="s">
        <v>20</v>
      </c>
      <c r="B26" s="161">
        <f>+B25-C25</f>
        <v>685200</v>
      </c>
      <c r="C26" s="162"/>
      <c r="E26" s="32" t="s">
        <v>20</v>
      </c>
      <c r="F26" s="161">
        <f>+F25-G25</f>
        <v>485000</v>
      </c>
      <c r="G26" s="162"/>
    </row>
    <row r="27" spans="1:8" ht="15.75" thickBot="1" x14ac:dyDescent="0.3"/>
    <row r="28" spans="1:8" ht="15.75" thickBot="1" x14ac:dyDescent="0.3">
      <c r="A28" s="28"/>
      <c r="B28" s="29" t="s">
        <v>11</v>
      </c>
      <c r="C28" s="30" t="s">
        <v>12</v>
      </c>
    </row>
    <row r="29" spans="1:8" ht="15.75" thickBot="1" x14ac:dyDescent="0.3">
      <c r="A29" s="31" t="s">
        <v>17</v>
      </c>
      <c r="B29" s="37"/>
      <c r="C29" s="37"/>
    </row>
    <row r="30" spans="1:8" x14ac:dyDescent="0.25">
      <c r="A30" s="12"/>
      <c r="B30" s="37"/>
      <c r="C30" s="37"/>
    </row>
    <row r="31" spans="1:8" x14ac:dyDescent="0.25">
      <c r="A31" s="3"/>
      <c r="B31" s="37"/>
      <c r="C31" s="37"/>
    </row>
    <row r="32" spans="1:8" x14ac:dyDescent="0.25">
      <c r="A32" s="3"/>
      <c r="B32" s="37"/>
      <c r="C32" s="37"/>
    </row>
    <row r="33" spans="1:7" x14ac:dyDescent="0.25">
      <c r="A33" s="3"/>
      <c r="B33" s="37"/>
      <c r="C33" s="37"/>
    </row>
    <row r="34" spans="1:7" x14ac:dyDescent="0.25">
      <c r="A34" s="3"/>
      <c r="B34" s="37"/>
      <c r="C34" s="37"/>
    </row>
    <row r="35" spans="1:7" x14ac:dyDescent="0.25">
      <c r="A35" s="3"/>
      <c r="B35" s="37"/>
      <c r="C35" s="37"/>
    </row>
    <row r="36" spans="1:7" x14ac:dyDescent="0.25">
      <c r="A36" s="3"/>
      <c r="B36" s="37"/>
      <c r="C36" s="37"/>
    </row>
    <row r="37" spans="1:7" ht="15.75" thickBot="1" x14ac:dyDescent="0.3">
      <c r="A37" s="26" t="s">
        <v>19</v>
      </c>
      <c r="B37" s="107"/>
      <c r="C37" s="107"/>
    </row>
    <row r="38" spans="1:7" ht="15.75" thickBot="1" x14ac:dyDescent="0.3">
      <c r="A38" s="32" t="s">
        <v>20</v>
      </c>
      <c r="B38" s="161">
        <f>+B37-C37</f>
        <v>0</v>
      </c>
      <c r="C38" s="162"/>
    </row>
    <row r="43" spans="1:7" ht="15.75" thickBot="1" x14ac:dyDescent="0.3"/>
    <row r="44" spans="1:7" ht="15.75" thickBot="1" x14ac:dyDescent="0.3">
      <c r="A44" s="39" t="s">
        <v>32</v>
      </c>
      <c r="B44" s="40" t="s">
        <v>11</v>
      </c>
      <c r="C44" s="41" t="s">
        <v>12</v>
      </c>
      <c r="D44" s="23"/>
      <c r="E44" s="42" t="s">
        <v>33</v>
      </c>
      <c r="F44" s="43" t="s">
        <v>11</v>
      </c>
      <c r="G44" s="44" t="s">
        <v>12</v>
      </c>
    </row>
    <row r="45" spans="1:7" x14ac:dyDescent="0.25">
      <c r="A45" s="31" t="s">
        <v>18</v>
      </c>
      <c r="B45" s="37"/>
      <c r="C45" s="37"/>
      <c r="D45" s="24"/>
      <c r="E45" s="31" t="s">
        <v>18</v>
      </c>
      <c r="F45" s="25"/>
      <c r="G45" s="38"/>
    </row>
    <row r="46" spans="1:7" x14ac:dyDescent="0.25">
      <c r="A46" s="3"/>
      <c r="B46" s="37"/>
      <c r="C46" s="37"/>
      <c r="D46" s="24"/>
      <c r="E46" s="31"/>
      <c r="F46" s="25"/>
      <c r="G46" s="25"/>
    </row>
    <row r="47" spans="1:7" x14ac:dyDescent="0.25">
      <c r="A47" s="3"/>
      <c r="B47" s="37"/>
      <c r="C47" s="37"/>
      <c r="D47" s="24"/>
      <c r="E47" s="31"/>
      <c r="F47" s="25"/>
      <c r="G47" s="25"/>
    </row>
    <row r="48" spans="1:7" x14ac:dyDescent="0.25">
      <c r="A48" s="3"/>
      <c r="B48" s="37"/>
      <c r="C48" s="37"/>
      <c r="D48" s="24"/>
      <c r="E48" s="31"/>
      <c r="F48" s="25"/>
      <c r="G48" s="25"/>
    </row>
    <row r="49" spans="1:7" ht="15.75" thickBot="1" x14ac:dyDescent="0.3">
      <c r="A49" s="26" t="s">
        <v>19</v>
      </c>
      <c r="B49" s="27">
        <f>SUM(B45:B48)</f>
        <v>0</v>
      </c>
      <c r="C49" s="27">
        <f>SUM(C45:C48)</f>
        <v>0</v>
      </c>
      <c r="D49" s="24"/>
      <c r="E49" s="26" t="s">
        <v>19</v>
      </c>
      <c r="F49" s="27">
        <f>SUM(F45:F48)</f>
        <v>0</v>
      </c>
      <c r="G49" s="27">
        <f>SUM(G45:G48)</f>
        <v>0</v>
      </c>
    </row>
    <row r="50" spans="1:7" ht="15.75" thickBot="1" x14ac:dyDescent="0.3">
      <c r="A50" s="32" t="s">
        <v>20</v>
      </c>
      <c r="B50" s="105">
        <f>+B49-C49</f>
        <v>0</v>
      </c>
      <c r="C50" s="106"/>
      <c r="D50" s="24"/>
      <c r="E50" s="32" t="s">
        <v>20</v>
      </c>
      <c r="F50" s="105">
        <f>+G49-F49</f>
        <v>0</v>
      </c>
      <c r="G50" s="106"/>
    </row>
  </sheetData>
  <mergeCells count="6">
    <mergeCell ref="B26:C26"/>
    <mergeCell ref="F26:G26"/>
    <mergeCell ref="B38:C38"/>
    <mergeCell ref="A1:G2"/>
    <mergeCell ref="B14:C14"/>
    <mergeCell ref="F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AGUIRRE, SANTIAGO</cp:lastModifiedBy>
  <dcterms:created xsi:type="dcterms:W3CDTF">2022-03-30T21:54:46Z</dcterms:created>
  <dcterms:modified xsi:type="dcterms:W3CDTF">2024-05-23T15:00:22Z</dcterms:modified>
</cp:coreProperties>
</file>