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yaleedu-my.sharepoint.com/personal/santiago_castiellodeobeso_yale_edu/Documents/Yale/perceivedAnimacy/socialHallucinations/figures/"/>
    </mc:Choice>
  </mc:AlternateContent>
  <xr:revisionPtr revIDLastSave="414" documentId="13_ncr:1_{0F58EC01-9302-4548-881B-F070D8A116DD}" xr6:coauthVersionLast="47" xr6:coauthVersionMax="47" xr10:uidLastSave="{332F6E78-8372-44A6-A44E-0164819200DE}"/>
  <bookViews>
    <workbookView xWindow="39370" yWindow="4110" windowWidth="19140" windowHeight="11200" activeTab="1" xr2:uid="{00000000-000D-0000-FFFF-FFFF00000000}"/>
  </bookViews>
  <sheets>
    <sheet name="table1" sheetId="3" r:id="rId1"/>
    <sheet name="tableS1" sheetId="4" r:id="rId2"/>
    <sheet name="tableS2" sheetId="5" r:id="rId3"/>
    <sheet name="sensitivityAnalysis1" sheetId="6" r:id="rId4"/>
    <sheet name="sensitivityAnalysis2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5" l="1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O87" i="3"/>
  <c r="O86" i="3"/>
  <c r="O85" i="3"/>
  <c r="O84" i="3"/>
  <c r="O83" i="3"/>
  <c r="AC16" i="3" s="1"/>
  <c r="O82" i="3"/>
  <c r="O81" i="3"/>
  <c r="O80" i="3"/>
  <c r="O79" i="3"/>
  <c r="O78" i="3"/>
  <c r="AC11" i="3" s="1"/>
  <c r="O77" i="3"/>
  <c r="AC10" i="3" s="1"/>
  <c r="O76" i="3"/>
  <c r="AC9" i="3" s="1"/>
  <c r="O75" i="3"/>
  <c r="O74" i="3"/>
  <c r="O73" i="3"/>
  <c r="O72" i="3"/>
  <c r="O71" i="3"/>
  <c r="O70" i="3"/>
  <c r="O69" i="3"/>
  <c r="O68" i="3"/>
  <c r="O67" i="3"/>
  <c r="O66" i="3"/>
  <c r="AB13" i="3" s="1"/>
  <c r="O65" i="3"/>
  <c r="AB12" i="3" s="1"/>
  <c r="O64" i="3"/>
  <c r="AB11" i="3" s="1"/>
  <c r="O63" i="3"/>
  <c r="O62" i="3"/>
  <c r="O61" i="3"/>
  <c r="O60" i="3"/>
  <c r="O59" i="3"/>
  <c r="AA20" i="3" s="1"/>
  <c r="O58" i="3"/>
  <c r="AA19" i="3" s="1"/>
  <c r="O57" i="3"/>
  <c r="AA18" i="3" s="1"/>
  <c r="O56" i="3"/>
  <c r="AA17" i="3" s="1"/>
  <c r="O55" i="3"/>
  <c r="AA16" i="3" s="1"/>
  <c r="O54" i="3"/>
  <c r="AA15" i="3" s="1"/>
  <c r="O53" i="3"/>
  <c r="AA14" i="3" s="1"/>
  <c r="O52" i="3"/>
  <c r="AA13" i="3" s="1"/>
  <c r="O51" i="3"/>
  <c r="O50" i="3"/>
  <c r="O49" i="3"/>
  <c r="O48" i="3"/>
  <c r="O47" i="3"/>
  <c r="AA8" i="3" s="1"/>
  <c r="O46" i="3"/>
  <c r="O45" i="3"/>
  <c r="Z20" i="3" s="1"/>
  <c r="O44" i="3"/>
  <c r="Z19" i="3" s="1"/>
  <c r="O43" i="3"/>
  <c r="Z18" i="3" s="1"/>
  <c r="O42" i="3"/>
  <c r="O41" i="3"/>
  <c r="Z16" i="3" s="1"/>
  <c r="O40" i="3"/>
  <c r="Z15" i="3" s="1"/>
  <c r="O39" i="3"/>
  <c r="Z14" i="3" s="1"/>
  <c r="O38" i="3"/>
  <c r="O37" i="3"/>
  <c r="O36" i="3"/>
  <c r="O35" i="3"/>
  <c r="O34" i="3"/>
  <c r="O33" i="3"/>
  <c r="Z8" i="3" s="1"/>
  <c r="O32" i="3"/>
  <c r="O31" i="3"/>
  <c r="Y20" i="3" s="1"/>
  <c r="O30" i="3"/>
  <c r="Y19" i="3" s="1"/>
  <c r="O29" i="3"/>
  <c r="Y18" i="3" s="1"/>
  <c r="O28" i="3"/>
  <c r="Y17" i="3" s="1"/>
  <c r="O27" i="3"/>
  <c r="Y16" i="3" s="1"/>
  <c r="O26" i="3"/>
  <c r="O25" i="3"/>
  <c r="Y14" i="3" s="1"/>
  <c r="O24" i="3"/>
  <c r="O23" i="3"/>
  <c r="O22" i="3"/>
  <c r="O21" i="3"/>
  <c r="Y10" i="3" s="1"/>
  <c r="O20" i="3"/>
  <c r="Y9" i="3" s="1"/>
  <c r="AC20" i="3"/>
  <c r="AB20" i="3"/>
  <c r="O19" i="3"/>
  <c r="Y8" i="3" s="1"/>
  <c r="AC19" i="3"/>
  <c r="AB19" i="3"/>
  <c r="O18" i="3"/>
  <c r="Y7" i="3" s="1"/>
  <c r="AC18" i="3"/>
  <c r="AB18" i="3"/>
  <c r="O17" i="3"/>
  <c r="K17" i="3"/>
  <c r="AC17" i="3"/>
  <c r="AB17" i="3"/>
  <c r="Z17" i="3"/>
  <c r="O16" i="3"/>
  <c r="K16" i="3"/>
  <c r="AB16" i="3"/>
  <c r="O15" i="3"/>
  <c r="K15" i="3"/>
  <c r="AC15" i="3"/>
  <c r="AB15" i="3"/>
  <c r="Y15" i="3"/>
  <c r="O14" i="3"/>
  <c r="K14" i="3"/>
  <c r="AC14" i="3"/>
  <c r="AB14" i="3"/>
  <c r="O13" i="3"/>
  <c r="K13" i="3"/>
  <c r="AC13" i="3"/>
  <c r="Z13" i="3"/>
  <c r="Y13" i="3"/>
  <c r="O12" i="3"/>
  <c r="X15" i="3" s="1"/>
  <c r="AC12" i="3"/>
  <c r="AA12" i="3"/>
  <c r="Z12" i="3"/>
  <c r="Y12" i="3"/>
  <c r="O11" i="3"/>
  <c r="X14" i="3" s="1"/>
  <c r="AA11" i="3"/>
  <c r="Z11" i="3"/>
  <c r="Y11" i="3"/>
  <c r="O10" i="3"/>
  <c r="X13" i="3" s="1"/>
  <c r="AB10" i="3"/>
  <c r="AA10" i="3"/>
  <c r="Z10" i="3"/>
  <c r="O9" i="3"/>
  <c r="X12" i="3" s="1"/>
  <c r="AB9" i="3"/>
  <c r="AA9" i="3"/>
  <c r="Z9" i="3"/>
  <c r="O8" i="3"/>
  <c r="X11" i="3" s="1"/>
  <c r="AC8" i="3"/>
  <c r="AB8" i="3"/>
  <c r="O7" i="3"/>
  <c r="X10" i="3" s="1"/>
  <c r="AC7" i="3"/>
  <c r="AB7" i="3"/>
  <c r="AA7" i="3"/>
  <c r="Z7" i="3"/>
  <c r="X7" i="3"/>
  <c r="O6" i="3"/>
  <c r="X9" i="3" s="1"/>
  <c r="AE3" i="3"/>
  <c r="O3" i="3"/>
  <c r="X8" i="3" s="1"/>
  <c r="O2" i="3"/>
</calcChain>
</file>

<file path=xl/sharedStrings.xml><?xml version="1.0" encoding="utf-8"?>
<sst xmlns="http://schemas.openxmlformats.org/spreadsheetml/2006/main" count="1865" uniqueCount="298">
  <si>
    <t>version</t>
  </si>
  <si>
    <t>var</t>
  </si>
  <si>
    <t>type</t>
  </si>
  <si>
    <t>factor</t>
  </si>
  <si>
    <t>frequency</t>
  </si>
  <si>
    <t>percentage</t>
  </si>
  <si>
    <t>N</t>
  </si>
  <si>
    <t>mean</t>
  </si>
  <si>
    <t>sd</t>
  </si>
  <si>
    <t>min</t>
  </si>
  <si>
    <t>max</t>
  </si>
  <si>
    <t>detect-chase</t>
  </si>
  <si>
    <t>demo_age</t>
  </si>
  <si>
    <t>demo_sex</t>
  </si>
  <si>
    <t>Female</t>
  </si>
  <si>
    <t>Male</t>
  </si>
  <si>
    <t>Prefer not to say</t>
  </si>
  <si>
    <t>survey_duration</t>
  </si>
  <si>
    <t>rgpts_refe</t>
  </si>
  <si>
    <t>rgpts_pers</t>
  </si>
  <si>
    <t>rgpts_para</t>
  </si>
  <si>
    <t>high</t>
  </si>
  <si>
    <t>low</t>
  </si>
  <si>
    <t>bpe</t>
  </si>
  <si>
    <t>NaN</t>
  </si>
  <si>
    <t>Inf</t>
  </si>
  <si>
    <t>caps_total</t>
  </si>
  <si>
    <t>caps_distress</t>
  </si>
  <si>
    <t>caps_distracting</t>
  </si>
  <si>
    <t>caps_hardly</t>
  </si>
  <si>
    <t>detect-wolf</t>
  </si>
  <si>
    <t>detect-sheep</t>
  </si>
  <si>
    <t>Age</t>
  </si>
  <si>
    <t>Sex</t>
  </si>
  <si>
    <t>High</t>
  </si>
  <si>
    <t>Low</t>
  </si>
  <si>
    <t>BPE</t>
  </si>
  <si>
    <t>R-GPTS: Referential</t>
  </si>
  <si>
    <t>R-GPTS: Persecution</t>
  </si>
  <si>
    <t>R-GPTS: Paranoia</t>
  </si>
  <si>
    <t>CAPS: Total</t>
  </si>
  <si>
    <t>CAPS: Distress</t>
  </si>
  <si>
    <t>CAPS: Hardly</t>
  </si>
  <si>
    <t>CAPS: Distracting</t>
  </si>
  <si>
    <t>Mean (SD)</t>
  </si>
  <si>
    <t>Survey Duration (min)</t>
  </si>
  <si>
    <t>Sex:</t>
  </si>
  <si>
    <t>Survey Duration (min):</t>
  </si>
  <si>
    <t>RGPTS - Referential:</t>
  </si>
  <si>
    <t>RGPTS - Persecution</t>
  </si>
  <si>
    <t>BPE:</t>
  </si>
  <si>
    <t>CAPS - Total:</t>
  </si>
  <si>
    <t>CAPS - Distress:</t>
  </si>
  <si>
    <t>CAPS - Distracting:</t>
  </si>
  <si>
    <t>CAPS - Hardly:</t>
  </si>
  <si>
    <t>Age (years):</t>
  </si>
  <si>
    <t>N = 102</t>
  </si>
  <si>
    <t>N = 100 (wolf)</t>
  </si>
  <si>
    <t>RGPTS</t>
  </si>
  <si>
    <t>detect-sheep-and-wolfA</t>
  </si>
  <si>
    <t>detect-sheep-and-wolfB</t>
  </si>
  <si>
    <t>Freq. (%) / Mean (SD)</t>
  </si>
  <si>
    <t xml:space="preserve">Freq. (%) </t>
  </si>
  <si>
    <t>N = 87</t>
  </si>
  <si>
    <t>High (&gt;10)</t>
  </si>
  <si>
    <t>N = 120</t>
  </si>
  <si>
    <t>N = 100 (sheep)</t>
  </si>
  <si>
    <t>detect-chase-confidence</t>
  </si>
  <si>
    <t>N = 114</t>
  </si>
  <si>
    <t>N=</t>
  </si>
  <si>
    <t>Relation</t>
  </si>
  <si>
    <t>Post.mean</t>
  </si>
  <si>
    <t>Cred.lb</t>
  </si>
  <si>
    <t>Cred.ub</t>
  </si>
  <si>
    <t>BPE--Wolf</t>
  </si>
  <si>
    <t>BPE--Sheep</t>
  </si>
  <si>
    <t>Wolf--Sheep</t>
  </si>
  <si>
    <t>BPE--Paranoia</t>
  </si>
  <si>
    <t>Wolf--Paranoia</t>
  </si>
  <si>
    <t>Sheep--Paranoia</t>
  </si>
  <si>
    <t>N = 189</t>
  </si>
  <si>
    <t>Other</t>
  </si>
  <si>
    <t>Excluded Participants:</t>
  </si>
  <si>
    <t>Preregistered:</t>
  </si>
  <si>
    <t>0 (16*)</t>
  </si>
  <si>
    <t>Yes</t>
  </si>
  <si>
    <t>Study 1</t>
  </si>
  <si>
    <t>Study 2</t>
  </si>
  <si>
    <t>Study 3 (between)</t>
  </si>
  <si>
    <t>Study 4a (within)</t>
  </si>
  <si>
    <t>Study 4b (within)</t>
  </si>
  <si>
    <t>Note: RGPTS = Revised Green Paranoid Thoughts Scale; High paranoia is &gt;10 persecution score; BPE = Beliefs in Purpose of Events; CAPS = Cardiff Anomalous Perceptions Scale. Study 1, 4a, and 4b were run in CloudResearch and Amazon Web Services, Study 2 in Connect (from Cloud Research), and Study 3 (both groups) were run in Prolific. *Sensitivity analysis run in Study 4a using exclusion criteria from Study 4b.</t>
  </si>
  <si>
    <t>Table 1. Participants Characteristics across studies</t>
  </si>
  <si>
    <t>exp</t>
  </si>
  <si>
    <t>mod</t>
  </si>
  <si>
    <t>out</t>
  </si>
  <si>
    <t>Parameter</t>
  </si>
  <si>
    <t>Std_Coefficient</t>
  </si>
  <si>
    <t>Std_Coefficient_CI_low</t>
  </si>
  <si>
    <t>Std_Coefficient_CI_high</t>
  </si>
  <si>
    <t>coef</t>
  </si>
  <si>
    <t>sig</t>
  </si>
  <si>
    <t>Paranoia</t>
  </si>
  <si>
    <t>Detect</t>
  </si>
  <si>
    <t>condition [mirror]</t>
  </si>
  <si>
    <t>Condition[Mirror]</t>
  </si>
  <si>
    <t>-</t>
  </si>
  <si>
    <t>paranoia</t>
  </si>
  <si>
    <t>condition [mirror] * paranoia</t>
  </si>
  <si>
    <t>Interaction</t>
  </si>
  <si>
    <t>+</t>
  </si>
  <si>
    <t>Teleology</t>
  </si>
  <si>
    <t>condition [mirror] * bpe</t>
  </si>
  <si>
    <t>Studies 1 and 2</t>
  </si>
  <si>
    <t>Confidence</t>
  </si>
  <si>
    <t>Study 3</t>
  </si>
  <si>
    <t>Task Type</t>
  </si>
  <si>
    <t>Identification</t>
  </si>
  <si>
    <t>task [wolf]</t>
  </si>
  <si>
    <t>Task Type[wolf]</t>
  </si>
  <si>
    <t>condition [mirror] * task [wolf]</t>
  </si>
  <si>
    <t>Study 4a</t>
  </si>
  <si>
    <t>Study 4b</t>
  </si>
  <si>
    <t>Studies 3 and 4</t>
  </si>
  <si>
    <t>-1.95 (-2.11, -1.8)</t>
  </si>
  <si>
    <t>0.03 (-0.06, 0.11)</t>
  </si>
  <si>
    <t>0.21 (0.06, 0.36)</t>
  </si>
  <si>
    <t>-1.97 (-2.11, -1.83)</t>
  </si>
  <si>
    <t>0.01 (-0.08, 0.1)</t>
  </si>
  <si>
    <t>0.1 (-0.03, 0.24)</t>
  </si>
  <si>
    <t>0.04 (-0.05, 0.13)</t>
  </si>
  <si>
    <t>0.13 (-0.01, 0.27)</t>
  </si>
  <si>
    <t>-1.96 (-2.06, -1.85)</t>
  </si>
  <si>
    <t>0.02 (-0.04, 0.09)</t>
  </si>
  <si>
    <t>0.14 (0.04, 0.24)</t>
  </si>
  <si>
    <t>-0.29 (-0.35, -0.23)</t>
  </si>
  <si>
    <t>-0.12 (-0.21, -0.02)</t>
  </si>
  <si>
    <t>0.05 (-0.01, 0.11)</t>
  </si>
  <si>
    <t>0.05 (-0.05, 0.16)</t>
  </si>
  <si>
    <t>-0.05 (-0.11, 0.02)</t>
  </si>
  <si>
    <t>-2.39 (-2.55, -2.24)</t>
  </si>
  <si>
    <t>0.09 (-0.11, 0.29)</t>
  </si>
  <si>
    <t>-0.2 (-0.42, 0.02)</t>
  </si>
  <si>
    <t>-1.94 (-2.2, -1.69)</t>
  </si>
  <si>
    <t>-0.13 (-0.24, -0.03)</t>
  </si>
  <si>
    <t>0.03 (-0.15, 0.2)</t>
  </si>
  <si>
    <t>-2.42 (-2.62, -2.21)</t>
  </si>
  <si>
    <t>-0.03 (-0.14, 0.08)</t>
  </si>
  <si>
    <t>-0.17 (-0.35, 0.02)</t>
  </si>
  <si>
    <t>-2.18 (-2.59, -1.78)</t>
  </si>
  <si>
    <t>-0.09 (-0.16, -0.01)</t>
  </si>
  <si>
    <t>-0.06 (-0.19, 0.06)</t>
  </si>
  <si>
    <t>-0.8 (-0.88, -0.71)</t>
  </si>
  <si>
    <t>-0.03 (-0.16, 0.1)</t>
  </si>
  <si>
    <t>-0.02 (-0.14, 0.1)</t>
  </si>
  <si>
    <t>-0.58 (-0.68, -0.48)</t>
  </si>
  <si>
    <t>-0.02 (-0.06, 0.01)</t>
  </si>
  <si>
    <t>-0.02 (-0.07, 0.03)</t>
  </si>
  <si>
    <t>-0.86 (-0.97, -0.75)</t>
  </si>
  <si>
    <t>0 (-0.04, 0.04)</t>
  </si>
  <si>
    <t>0.01 (-0.05, 0.06)</t>
  </si>
  <si>
    <t>-0.72 (-1.02, -0.43)</t>
  </si>
  <si>
    <t>-0.01 (-0.04, 0.01)</t>
  </si>
  <si>
    <t>-0.01 (-0.04, 0.03)</t>
  </si>
  <si>
    <t>-2.48 (-2.59, -2.37)</t>
  </si>
  <si>
    <t>-0.16 (-0.25, -0.06)</t>
  </si>
  <si>
    <t>0.13 (0.02, 0.25)</t>
  </si>
  <si>
    <t>-1.93 (-2.11, -1.75)</t>
  </si>
  <si>
    <t>-0.82 (-0.99, -0.65)</t>
  </si>
  <si>
    <t>0.8 (0.63, 0.98)</t>
  </si>
  <si>
    <t>-2.49 (-2.67, -2.32)</t>
  </si>
  <si>
    <t>-0.24 (-0.4, -0.07)</t>
  </si>
  <si>
    <t>0.23 (0.05, 0.4)</t>
  </si>
  <si>
    <t>-2.2 (-2.44, -1.97)</t>
  </si>
  <si>
    <t>-0.61 (-0.73, -0.48)</t>
  </si>
  <si>
    <t>0.59 (0.46, 0.72)</t>
  </si>
  <si>
    <t>-2.49 (-2.6, -2.38)</t>
  </si>
  <si>
    <t>-0.17 (-0.26, -0.07)</t>
  </si>
  <si>
    <t>0.14 (0.03, 0.25)</t>
  </si>
  <si>
    <t>-1.93 (-2.13, -1.72)</t>
  </si>
  <si>
    <t>-0.72 (-0.91, -0.53)</t>
  </si>
  <si>
    <t>0.63 (0.43, 0.84)</t>
  </si>
  <si>
    <t>-0.21 (-0.38, -0.04)</t>
  </si>
  <si>
    <t>0.26 (0.08, 0.43)</t>
  </si>
  <si>
    <t>-2.21 (-2.53, -1.88)</t>
  </si>
  <si>
    <t>-0.51 (-0.64, -0.37)</t>
  </si>
  <si>
    <t>0.48 (0.34, 0.62)</t>
  </si>
  <si>
    <t>-0.81 (-0.87, -0.75)</t>
  </si>
  <si>
    <t>0.02 (-0.05, 0.08)</t>
  </si>
  <si>
    <t>-0.59 (-0.67, -0.51)</t>
  </si>
  <si>
    <t>0.15 (0.05, 0.24)</t>
  </si>
  <si>
    <t>0.28 (0.2, 0.36)</t>
  </si>
  <si>
    <t>-0.86 (-0.96, -0.76)</t>
  </si>
  <si>
    <t>0.16 (0.06, 0.27)</t>
  </si>
  <si>
    <t>0.17 (0.07, 0.27)</t>
  </si>
  <si>
    <t>-0.72 (-0.92, -0.52)</t>
  </si>
  <si>
    <t>0.15 (0.08, 0.22)</t>
  </si>
  <si>
    <t>0.24 (0.17, 0.3)</t>
  </si>
  <si>
    <t>-0.8 (-0.86, -0.74)</t>
  </si>
  <si>
    <t>0.03 (-0.03, 0.1)</t>
  </si>
  <si>
    <t>0.06 (0, 0.12)</t>
  </si>
  <si>
    <t>-0.58 (-0.66, -0.51)</t>
  </si>
  <si>
    <t>0.08 (-0.01, 0.18)</t>
  </si>
  <si>
    <t>0.31 (0.23, 0.38)</t>
  </si>
  <si>
    <t>0.1 (-0.01, 0.21)</t>
  </si>
  <si>
    <t>0.2 (0.1, 0.29)</t>
  </si>
  <si>
    <t>-0.72 (-0.96, -0.48)</t>
  </si>
  <si>
    <t>0.09 (0.02, 0.16)</t>
  </si>
  <si>
    <t>0.26 (0.2, 0.32)</t>
  </si>
  <si>
    <t>Teleolgy</t>
  </si>
  <si>
    <t>Table S1. Effect sizes from Linear and Logistic mixed models across all studies</t>
  </si>
  <si>
    <t>Note: effect size (95% confidence interval). This effects sizes match to Figure 2 from main manuscript.</t>
  </si>
  <si>
    <t>Dependent Variables:</t>
  </si>
  <si>
    <t>Detection </t>
  </si>
  <si>
    <t>Detection; Confidence </t>
  </si>
  <si>
    <t>Identification; Confidence </t>
  </si>
  <si>
    <t> Identification; Confidence</t>
  </si>
  <si>
    <t>Identification; Confidence</t>
  </si>
  <si>
    <t>net</t>
  </si>
  <si>
    <t>dv</t>
  </si>
  <si>
    <t>Expt. 4a</t>
  </si>
  <si>
    <t>correct</t>
  </si>
  <si>
    <t>Expt. 4b</t>
  </si>
  <si>
    <t>Expt. 4</t>
  </si>
  <si>
    <t>confidence</t>
  </si>
  <si>
    <t>-0.33 (-0.512, -0.119)</t>
  </si>
  <si>
    <t>-0.151 (-0.39, 0.101)</t>
  </si>
  <si>
    <t>-0.222 (-0.373, -0.067)</t>
  </si>
  <si>
    <t>0.041 (-0.199, 0.275)</t>
  </si>
  <si>
    <t>0.064 (-0.193, 0.327)</t>
  </si>
  <si>
    <t>0.075 (-0.094, 0.244)</t>
  </si>
  <si>
    <t>0.548 (0.355, 0.705)</t>
  </si>
  <si>
    <t>0.567 (0.377, 0.722)</t>
  </si>
  <si>
    <t>0.558 (0.424, 0.67)</t>
  </si>
  <si>
    <t>0.218 (-0.057, 0.465)</t>
  </si>
  <si>
    <t>0.373 (0.076, 0.623)</t>
  </si>
  <si>
    <t>0.36 (0.163, 0.538)</t>
  </si>
  <si>
    <t>-0.049 (-0.332, 0.252)</t>
  </si>
  <si>
    <t>0.018 (-0.295, 0.335)</t>
  </si>
  <si>
    <t>-0.034 (-0.248, 0.183)</t>
  </si>
  <si>
    <t>-0.448 (-0.658, -0.192)</t>
  </si>
  <si>
    <t>-0.267 (-0.541, 0.038)</t>
  </si>
  <si>
    <t>-0.428 (-0.593, -0.24)</t>
  </si>
  <si>
    <t>Dependent Variables</t>
  </si>
  <si>
    <t>Confidence Mirror-Absent</t>
  </si>
  <si>
    <t>Table S2. Bayesian Gaussian Graphical Models (BGGM) for each within subject Study</t>
  </si>
  <si>
    <t>0.045 (-0.176, 0.258)</t>
  </si>
  <si>
    <t>0.101 (-0.122, 0.314)</t>
  </si>
  <si>
    <t>0.803 (0.706, 0.876)</t>
  </si>
  <si>
    <t>0.238 (-0.027, 0.478)</t>
  </si>
  <si>
    <t>0.105 (-0.157, 0.36)</t>
  </si>
  <si>
    <t>0.219 (-0.047, 0.464)</t>
  </si>
  <si>
    <t>0.006 (-0.242, 0.248)</t>
  </si>
  <si>
    <t>0.15 (-0.117, 0.39)</t>
  </si>
  <si>
    <t>0.792 (0.671, 0.877)</t>
  </si>
  <si>
    <t>0.194 (-0.162, 0.507)</t>
  </si>
  <si>
    <t>0.124 (-0.226, 0.46)</t>
  </si>
  <si>
    <t>0.179 (-0.192, 0.509)</t>
  </si>
  <si>
    <t>0.029 (-0.13, 0.185)</t>
  </si>
  <si>
    <t>0.099 (-0.069, 0.257)</t>
  </si>
  <si>
    <t>0.791 (0.714, 0.852)</t>
  </si>
  <si>
    <t>0.269 (0.047, 0.464)</t>
  </si>
  <si>
    <t>0.084 (-0.135, 0.307)</t>
  </si>
  <si>
    <t>0.279 (0.052, 0.481)</t>
  </si>
  <si>
    <t>Study 4 (within)</t>
  </si>
  <si>
    <t xml:space="preserve">Identification Chase-Present </t>
  </si>
  <si>
    <r>
      <rPr>
        <i/>
        <sz val="9"/>
        <color theme="1"/>
        <rFont val="Times New Roman"/>
        <family val="1"/>
      </rPr>
      <t>Note</t>
    </r>
    <r>
      <rPr>
        <sz val="9"/>
        <color theme="1"/>
        <rFont val="Times New Roman"/>
        <family val="1"/>
      </rPr>
      <t xml:space="preserve">: BGGM conducted for each within-subject study separately and combined. </t>
    </r>
    <r>
      <rPr>
        <b/>
        <sz val="9"/>
        <color theme="1"/>
        <rFont val="Times New Roman"/>
        <family val="1"/>
      </rPr>
      <t>Bold</t>
    </r>
    <r>
      <rPr>
        <sz val="9"/>
        <color theme="1"/>
        <rFont val="Times New Roman"/>
        <family val="1"/>
      </rPr>
      <t xml:space="preserve"> indicates that the relation is reliable with 95% credible interval (0, or null effect, is outside the credible interval).</t>
    </r>
  </si>
  <si>
    <t>Dependent Variable</t>
  </si>
  <si>
    <t>Estimates</t>
  </si>
  <si>
    <t>Main Independent Variable</t>
  </si>
  <si>
    <r>
      <rPr>
        <i/>
        <sz val="11"/>
        <color theme="1"/>
        <rFont val="Times New Roman"/>
        <family val="1"/>
      </rPr>
      <t>Note</t>
    </r>
    <r>
      <rPr>
        <sz val="11"/>
        <color theme="1"/>
        <rFont val="Times New Roman"/>
        <family val="1"/>
      </rPr>
      <t xml:space="preserve">: effect size (95% confidence interval). This effects sizes match to Figure 2 from main manuscript. Significant estimates are in </t>
    </r>
    <r>
      <rPr>
        <b/>
        <sz val="11"/>
        <color theme="1"/>
        <rFont val="Times New Roman"/>
        <family val="1"/>
      </rPr>
      <t>bold</t>
    </r>
    <r>
      <rPr>
        <sz val="11"/>
        <color theme="1"/>
        <rFont val="Times New Roman"/>
        <family val="1"/>
      </rPr>
      <t>.</t>
    </r>
  </si>
  <si>
    <t>Coefficient</t>
  </si>
  <si>
    <t>CI</t>
  </si>
  <si>
    <t>CI_low</t>
  </si>
  <si>
    <t>CI_high</t>
  </si>
  <si>
    <t>z</t>
  </si>
  <si>
    <t>p</t>
  </si>
  <si>
    <t>Fit</t>
  </si>
  <si>
    <t>(Intercept)</t>
  </si>
  <si>
    <t>NA</t>
  </si>
  <si>
    <t>correct C</t>
  </si>
  <si>
    <t>correct M</t>
  </si>
  <si>
    <t>confidence C</t>
  </si>
  <si>
    <t>confidence M</t>
  </si>
  <si>
    <t>AIC</t>
  </si>
  <si>
    <t>BIC</t>
  </si>
  <si>
    <t>Tjur's R2</t>
  </si>
  <si>
    <t>Sigma</t>
  </si>
  <si>
    <t>Log_loss</t>
  </si>
  <si>
    <t>1.04524795025145e-09</t>
  </si>
  <si>
    <t>t</t>
  </si>
  <si>
    <t>df_error</t>
  </si>
  <si>
    <t>2.04994069131835e-57</t>
  </si>
  <si>
    <t>3.3920128339746e-16</t>
  </si>
  <si>
    <t>1.12720893819827e-05</t>
  </si>
  <si>
    <t>3.1300225792918e-10</t>
  </si>
  <si>
    <t>R2</t>
  </si>
  <si>
    <t>R2 (adj.)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</si>
</sst>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color rgb="FF000000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 wrapText="1"/>
    </xf>
    <xf numFmtId="0" fontId="4" fillId="2" borderId="0" xfId="0" applyFont="1" applyFill="1"/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0" fontId="8" fillId="2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center"/>
    </xf>
    <xf numFmtId="11" fontId="0" fillId="0" borderId="0" xfId="0" applyNumberFormat="1"/>
    <xf numFmtId="0" fontId="0" fillId="0" borderId="0" xfId="0" quotePrefix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textRotation="90" wrapText="1"/>
    </xf>
    <xf numFmtId="0" fontId="4" fillId="2" borderId="0" xfId="0" applyFont="1" applyFill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/>
    </xf>
    <xf numFmtId="0" fontId="4" fillId="2" borderId="2" xfId="0" applyFont="1" applyFill="1" applyBorder="1" applyAlignment="1">
      <alignment horizontal="center" vertical="center" textRotation="90"/>
    </xf>
    <xf numFmtId="0" fontId="2" fillId="2" borderId="0" xfId="0" applyFont="1" applyFill="1" applyAlignment="1">
      <alignment horizontal="left"/>
    </xf>
    <xf numFmtId="0" fontId="2" fillId="0" borderId="2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B876-0218-4255-A060-15655E67617D}">
  <dimension ref="A1:AE87"/>
  <sheetViews>
    <sheetView topLeftCell="L1" zoomScale="92" zoomScaleNormal="145" workbookViewId="0">
      <selection activeCell="N19" sqref="N19"/>
    </sheetView>
  </sheetViews>
  <sheetFormatPr defaultRowHeight="14.35" x14ac:dyDescent="0.5"/>
  <cols>
    <col min="1" max="1" width="18.52734375" bestFit="1" customWidth="1"/>
    <col min="2" max="2" width="13.5859375" bestFit="1" customWidth="1"/>
    <col min="3" max="3" width="4.17578125" bestFit="1" customWidth="1"/>
    <col min="4" max="4" width="13.76171875" bestFit="1" customWidth="1"/>
    <col min="5" max="5" width="8.5859375" bestFit="1" customWidth="1"/>
    <col min="6" max="6" width="11.703125" bestFit="1" customWidth="1"/>
    <col min="7" max="7" width="3.703125" bestFit="1" customWidth="1"/>
    <col min="8" max="11" width="11.703125" bestFit="1" customWidth="1"/>
    <col min="15" max="15" width="11.17578125" bestFit="1" customWidth="1"/>
    <col min="21" max="21" width="6.41015625" customWidth="1"/>
    <col min="22" max="22" width="10" customWidth="1"/>
    <col min="23" max="23" width="8.29296875" bestFit="1" customWidth="1"/>
    <col min="24" max="29" width="13.29296875" customWidth="1"/>
  </cols>
  <sheetData>
    <row r="1" spans="1:31" ht="20.100000000000001" customHeight="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t="s">
        <v>61</v>
      </c>
      <c r="U1" s="38" t="s">
        <v>92</v>
      </c>
      <c r="V1" s="38"/>
      <c r="W1" s="38"/>
      <c r="X1" s="38"/>
      <c r="Y1" s="38"/>
      <c r="Z1" s="38"/>
      <c r="AA1" s="38"/>
      <c r="AB1" s="38"/>
      <c r="AC1" s="38"/>
    </row>
    <row r="2" spans="1:31" x14ac:dyDescent="0.5">
      <c r="A2" t="s">
        <v>11</v>
      </c>
      <c r="B2" t="s">
        <v>12</v>
      </c>
      <c r="C2">
        <v>1</v>
      </c>
      <c r="G2">
        <v>120</v>
      </c>
      <c r="H2">
        <v>41.883333333333297</v>
      </c>
      <c r="I2">
        <v>12.6439166183181</v>
      </c>
      <c r="J2">
        <v>20</v>
      </c>
      <c r="K2">
        <v>75</v>
      </c>
      <c r="M2" t="s">
        <v>32</v>
      </c>
      <c r="O2" t="str">
        <f>_xlfn.CONCAT(ROUND(H2,2)," (",ROUND(I2,2),")")</f>
        <v>41.88 (12.64)</v>
      </c>
      <c r="U2" s="2"/>
      <c r="V2" s="2"/>
      <c r="W2" s="2"/>
      <c r="X2" s="3" t="s">
        <v>86</v>
      </c>
      <c r="Y2" s="3" t="s">
        <v>87</v>
      </c>
      <c r="Z2" s="39" t="s">
        <v>88</v>
      </c>
      <c r="AA2" s="39"/>
      <c r="AB2" s="3" t="s">
        <v>89</v>
      </c>
      <c r="AC2" s="3" t="s">
        <v>90</v>
      </c>
      <c r="AE2" s="1" t="s">
        <v>69</v>
      </c>
    </row>
    <row r="3" spans="1:31" x14ac:dyDescent="0.5">
      <c r="A3" t="s">
        <v>11</v>
      </c>
      <c r="B3" t="s">
        <v>13</v>
      </c>
      <c r="C3">
        <v>0</v>
      </c>
      <c r="D3" t="s">
        <v>14</v>
      </c>
      <c r="E3">
        <v>47</v>
      </c>
      <c r="F3">
        <v>39.1666666666667</v>
      </c>
      <c r="M3" t="s">
        <v>33</v>
      </c>
      <c r="N3" t="s">
        <v>14</v>
      </c>
      <c r="O3" t="str">
        <f>_xlfn.CONCAT(E3, " (",ROUND(F3,2),")")</f>
        <v>47 (39.17)</v>
      </c>
      <c r="U3" s="4"/>
      <c r="V3" s="4"/>
      <c r="W3" s="4"/>
      <c r="X3" s="5" t="s">
        <v>65</v>
      </c>
      <c r="Y3" s="5" t="s">
        <v>68</v>
      </c>
      <c r="Z3" s="5" t="s">
        <v>57</v>
      </c>
      <c r="AA3" s="5" t="s">
        <v>66</v>
      </c>
      <c r="AB3" s="5" t="s">
        <v>56</v>
      </c>
      <c r="AC3" s="5" t="s">
        <v>63</v>
      </c>
      <c r="AE3">
        <f>120+114+100+100+102+87</f>
        <v>623</v>
      </c>
    </row>
    <row r="4" spans="1:31" ht="24" x14ac:dyDescent="0.5">
      <c r="U4" s="27" t="s">
        <v>212</v>
      </c>
      <c r="V4" s="27"/>
      <c r="W4" s="2"/>
      <c r="X4" s="26" t="s">
        <v>213</v>
      </c>
      <c r="Y4" s="26" t="s">
        <v>214</v>
      </c>
      <c r="Z4" s="26" t="s">
        <v>215</v>
      </c>
      <c r="AA4" s="26" t="s">
        <v>216</v>
      </c>
      <c r="AB4" s="26" t="s">
        <v>217</v>
      </c>
      <c r="AC4" s="26" t="s">
        <v>217</v>
      </c>
    </row>
    <row r="5" spans="1:31" x14ac:dyDescent="0.5">
      <c r="U5" s="28" t="s">
        <v>82</v>
      </c>
      <c r="V5" s="28"/>
      <c r="W5" s="4"/>
      <c r="X5" s="5">
        <v>30</v>
      </c>
      <c r="Y5" s="5">
        <v>36</v>
      </c>
      <c r="Z5" s="5">
        <v>0</v>
      </c>
      <c r="AA5" s="5">
        <v>0</v>
      </c>
      <c r="AB5" s="5" t="s">
        <v>84</v>
      </c>
      <c r="AC5" s="5">
        <v>7</v>
      </c>
    </row>
    <row r="6" spans="1:31" x14ac:dyDescent="0.5">
      <c r="A6" t="s">
        <v>11</v>
      </c>
      <c r="B6" t="s">
        <v>13</v>
      </c>
      <c r="C6">
        <v>0</v>
      </c>
      <c r="D6" t="s">
        <v>15</v>
      </c>
      <c r="E6">
        <v>73</v>
      </c>
      <c r="F6">
        <v>60.8333333333333</v>
      </c>
      <c r="N6" t="s">
        <v>15</v>
      </c>
      <c r="O6" t="str">
        <f>_xlfn.CONCAT(E6, " (",ROUND(F6,2),")")</f>
        <v>73 (60.83)</v>
      </c>
      <c r="U6" s="23" t="s">
        <v>83</v>
      </c>
      <c r="V6" s="23"/>
      <c r="W6" s="4"/>
      <c r="X6" s="24"/>
      <c r="Y6" s="25"/>
      <c r="Z6" s="25"/>
      <c r="AA6" s="25"/>
      <c r="AB6" s="25" t="s">
        <v>85</v>
      </c>
      <c r="AC6" s="25" t="s">
        <v>85</v>
      </c>
    </row>
    <row r="7" spans="1:31" ht="20.100000000000001" customHeight="1" x14ac:dyDescent="0.5">
      <c r="A7" t="s">
        <v>11</v>
      </c>
      <c r="B7" t="s">
        <v>13</v>
      </c>
      <c r="C7">
        <v>0</v>
      </c>
      <c r="D7" t="s">
        <v>16</v>
      </c>
      <c r="E7">
        <v>0</v>
      </c>
      <c r="F7">
        <v>0</v>
      </c>
      <c r="N7" t="s">
        <v>16</v>
      </c>
      <c r="O7" t="str">
        <f>_xlfn.CONCAT(E7, " (",ROUND(F7,2),")")</f>
        <v>0 (0)</v>
      </c>
      <c r="U7" s="4" t="s">
        <v>55</v>
      </c>
      <c r="V7" s="4"/>
      <c r="W7" s="4" t="s">
        <v>44</v>
      </c>
      <c r="X7" s="5" t="str">
        <f>O2</f>
        <v>41.88 (12.64)</v>
      </c>
      <c r="Y7" s="5" t="str">
        <f t="shared" ref="Y7:Y20" si="0">O18</f>
        <v>38.78 (13.07)</v>
      </c>
      <c r="Z7" s="5" t="str">
        <f t="shared" ref="Z7:Z20" si="1">O32</f>
        <v>33.4 (8.78)</v>
      </c>
      <c r="AA7" s="5" t="str">
        <f t="shared" ref="AA7:AA20" si="2">O46</f>
        <v>33.56 (9.9)</v>
      </c>
      <c r="AB7" s="5" t="str">
        <f t="shared" ref="AB7:AB20" si="3">O60</f>
        <v>40.2 (9.48)</v>
      </c>
      <c r="AC7" s="5" t="str">
        <f t="shared" ref="AC7:AC20" si="4">O74</f>
        <v>39.06 (9.76)</v>
      </c>
    </row>
    <row r="8" spans="1:31" ht="20.100000000000001" customHeight="1" x14ac:dyDescent="0.5">
      <c r="A8" t="s">
        <v>11</v>
      </c>
      <c r="B8" t="s">
        <v>17</v>
      </c>
      <c r="C8">
        <v>1</v>
      </c>
      <c r="G8">
        <v>120</v>
      </c>
      <c r="H8">
        <v>8.6213888888888892</v>
      </c>
      <c r="I8">
        <v>5.5841283280887</v>
      </c>
      <c r="J8">
        <v>2.5499999999999998</v>
      </c>
      <c r="K8">
        <v>44.816666666666698</v>
      </c>
      <c r="M8" t="s">
        <v>45</v>
      </c>
      <c r="O8" t="str">
        <f>_xlfn.CONCAT(ROUND(H8,2)," (",ROUND(I8,2),")")</f>
        <v>8.62 (5.58)</v>
      </c>
      <c r="U8" s="40" t="s">
        <v>46</v>
      </c>
      <c r="V8" s="4" t="s">
        <v>14</v>
      </c>
      <c r="W8" s="4" t="s">
        <v>62</v>
      </c>
      <c r="X8" s="5" t="str">
        <f>O3</f>
        <v>47 (39.17)</v>
      </c>
      <c r="Y8" s="5" t="str">
        <f t="shared" si="0"/>
        <v>47 (41.23)</v>
      </c>
      <c r="Z8" s="5" t="str">
        <f t="shared" si="1"/>
        <v>52 (52)</v>
      </c>
      <c r="AA8" s="5" t="str">
        <f t="shared" si="2"/>
        <v>51 (51)</v>
      </c>
      <c r="AB8" s="5" t="str">
        <f t="shared" si="3"/>
        <v>55 (53.92)</v>
      </c>
      <c r="AC8" s="5" t="str">
        <f t="shared" si="4"/>
        <v>25 (28.74)</v>
      </c>
    </row>
    <row r="9" spans="1:31" ht="20.100000000000001" customHeight="1" x14ac:dyDescent="0.5">
      <c r="A9" t="s">
        <v>11</v>
      </c>
      <c r="B9" t="s">
        <v>18</v>
      </c>
      <c r="C9">
        <v>1</v>
      </c>
      <c r="G9">
        <v>120</v>
      </c>
      <c r="H9">
        <v>3.1749999999999998</v>
      </c>
      <c r="I9">
        <v>4.8449271746571299</v>
      </c>
      <c r="J9">
        <v>0</v>
      </c>
      <c r="K9">
        <v>22</v>
      </c>
      <c r="M9" t="s">
        <v>37</v>
      </c>
      <c r="O9" t="str">
        <f>_xlfn.CONCAT(ROUND(H9,2)," (",ROUND(I9,2),")")</f>
        <v>3.18 (4.84)</v>
      </c>
      <c r="U9" s="40"/>
      <c r="V9" s="4" t="s">
        <v>15</v>
      </c>
      <c r="W9" s="4" t="s">
        <v>62</v>
      </c>
      <c r="X9" s="5" t="str">
        <f t="shared" ref="X9:X15" si="5">O6</f>
        <v>73 (60.83)</v>
      </c>
      <c r="Y9" s="5" t="str">
        <f t="shared" si="0"/>
        <v>67 (58.77)</v>
      </c>
      <c r="Z9" s="5" t="str">
        <f t="shared" si="1"/>
        <v>47 (47)</v>
      </c>
      <c r="AA9" s="5" t="str">
        <f t="shared" si="2"/>
        <v>47 (47)</v>
      </c>
      <c r="AB9" s="5" t="str">
        <f t="shared" si="3"/>
        <v>47 (46.08)</v>
      </c>
      <c r="AC9" s="5" t="str">
        <f t="shared" si="4"/>
        <v>62 (71.26)</v>
      </c>
    </row>
    <row r="10" spans="1:31" ht="20.100000000000001" customHeight="1" x14ac:dyDescent="0.5">
      <c r="A10" t="s">
        <v>11</v>
      </c>
      <c r="B10" t="s">
        <v>19</v>
      </c>
      <c r="C10">
        <v>1</v>
      </c>
      <c r="G10">
        <v>120</v>
      </c>
      <c r="H10">
        <v>2.4583333333333299</v>
      </c>
      <c r="I10">
        <v>5.8881676442916397</v>
      </c>
      <c r="J10">
        <v>0</v>
      </c>
      <c r="K10">
        <v>29</v>
      </c>
      <c r="M10" t="s">
        <v>38</v>
      </c>
      <c r="O10" t="str">
        <f>_xlfn.CONCAT(ROUND(H10,2)," (",ROUND(I10,2),")")</f>
        <v>2.46 (5.89)</v>
      </c>
      <c r="U10" s="40"/>
      <c r="V10" s="4" t="s">
        <v>81</v>
      </c>
      <c r="W10" s="4" t="s">
        <v>62</v>
      </c>
      <c r="X10" s="5" t="str">
        <f t="shared" si="5"/>
        <v>0 (0)</v>
      </c>
      <c r="Y10" s="5" t="str">
        <f t="shared" si="0"/>
        <v>0 (0)</v>
      </c>
      <c r="Z10" s="5" t="str">
        <f t="shared" si="1"/>
        <v>1 (1)</v>
      </c>
      <c r="AA10" s="5" t="str">
        <f t="shared" si="2"/>
        <v>2 (2)</v>
      </c>
      <c r="AB10" s="5" t="str">
        <f t="shared" si="3"/>
        <v>0 (0)</v>
      </c>
      <c r="AC10" s="5" t="str">
        <f t="shared" si="4"/>
        <v>0 (0)</v>
      </c>
    </row>
    <row r="11" spans="1:31" ht="20.100000000000001" customHeight="1" x14ac:dyDescent="0.5">
      <c r="A11" t="s">
        <v>11</v>
      </c>
      <c r="B11" t="s">
        <v>20</v>
      </c>
      <c r="C11">
        <v>0</v>
      </c>
      <c r="D11" t="s">
        <v>21</v>
      </c>
      <c r="E11">
        <v>9</v>
      </c>
      <c r="F11">
        <v>7.5</v>
      </c>
      <c r="M11" t="s">
        <v>39</v>
      </c>
      <c r="N11" t="s">
        <v>34</v>
      </c>
      <c r="O11" t="str">
        <f>_xlfn.CONCAT(E11, " (",ROUND(F11,2),")")</f>
        <v>9 (7.5)</v>
      </c>
      <c r="U11" s="4" t="s">
        <v>47</v>
      </c>
      <c r="V11" s="4"/>
      <c r="W11" s="4" t="s">
        <v>44</v>
      </c>
      <c r="X11" s="5" t="str">
        <f t="shared" si="5"/>
        <v>8.62 (5.58)</v>
      </c>
      <c r="Y11" s="5" t="str">
        <f t="shared" si="0"/>
        <v>11.78 (4.77)</v>
      </c>
      <c r="Z11" s="5" t="str">
        <f t="shared" si="1"/>
        <v>9.53 (4.75)</v>
      </c>
      <c r="AA11" s="5" t="str">
        <f t="shared" si="2"/>
        <v>9.59 (5.23)</v>
      </c>
      <c r="AB11" s="5" t="str">
        <f t="shared" si="3"/>
        <v>8.59 (6.19)</v>
      </c>
      <c r="AC11" s="5" t="str">
        <f t="shared" si="4"/>
        <v>9.3 (5.08)</v>
      </c>
    </row>
    <row r="12" spans="1:31" ht="20.100000000000001" customHeight="1" x14ac:dyDescent="0.5">
      <c r="A12" t="s">
        <v>11</v>
      </c>
      <c r="B12" t="s">
        <v>20</v>
      </c>
      <c r="C12">
        <v>0</v>
      </c>
      <c r="D12" t="s">
        <v>22</v>
      </c>
      <c r="E12">
        <v>111</v>
      </c>
      <c r="F12">
        <v>92.5</v>
      </c>
      <c r="N12" t="s">
        <v>35</v>
      </c>
      <c r="O12" t="str">
        <f>_xlfn.CONCAT(E12, " (",ROUND(F12,2),")")</f>
        <v>111 (92.5)</v>
      </c>
      <c r="U12" s="4" t="s">
        <v>48</v>
      </c>
      <c r="V12" s="4"/>
      <c r="W12" s="4" t="s">
        <v>44</v>
      </c>
      <c r="X12" s="5" t="str">
        <f t="shared" si="5"/>
        <v>3.18 (4.84)</v>
      </c>
      <c r="Y12" s="5" t="str">
        <f t="shared" si="0"/>
        <v>6.45 (6.62)</v>
      </c>
      <c r="Z12" s="5" t="str">
        <f t="shared" si="1"/>
        <v>5.72 (6.4)</v>
      </c>
      <c r="AA12" s="5" t="str">
        <f t="shared" si="2"/>
        <v>6.55 (6.69)</v>
      </c>
      <c r="AB12" s="5" t="str">
        <f t="shared" si="3"/>
        <v>8.69 (9.4)</v>
      </c>
      <c r="AC12" s="5" t="str">
        <f t="shared" si="4"/>
        <v>4.59 (6.92)</v>
      </c>
    </row>
    <row r="13" spans="1:31" ht="20.100000000000001" customHeight="1" x14ac:dyDescent="0.5">
      <c r="A13" t="s">
        <v>11</v>
      </c>
      <c r="B13" t="s">
        <v>23</v>
      </c>
      <c r="C13">
        <v>1</v>
      </c>
      <c r="G13">
        <v>0</v>
      </c>
      <c r="H13" t="s">
        <v>24</v>
      </c>
      <c r="J13" t="s">
        <v>25</v>
      </c>
      <c r="K13" t="e">
        <f>-Inf</f>
        <v>#NAME?</v>
      </c>
      <c r="M13" t="s">
        <v>36</v>
      </c>
      <c r="O13" t="e">
        <f t="shared" ref="O13:O18" si="6">_xlfn.CONCAT(ROUND(H13,2)," (",ROUND(I13,2),")")</f>
        <v>#VALUE!</v>
      </c>
      <c r="U13" s="4" t="s">
        <v>49</v>
      </c>
      <c r="V13" s="4"/>
      <c r="W13" s="4" t="s">
        <v>44</v>
      </c>
      <c r="X13" s="5" t="str">
        <f t="shared" si="5"/>
        <v>2.46 (5.89)</v>
      </c>
      <c r="Y13" s="5" t="str">
        <f t="shared" si="0"/>
        <v>5.46 (8.14)</v>
      </c>
      <c r="Z13" s="5" t="str">
        <f t="shared" si="1"/>
        <v>4.59 (7.32)</v>
      </c>
      <c r="AA13" s="5" t="str">
        <f t="shared" si="2"/>
        <v>5.34 (8.16)</v>
      </c>
      <c r="AB13" s="5" t="str">
        <f t="shared" si="3"/>
        <v>9.07 (11.9)</v>
      </c>
      <c r="AC13" s="5" t="str">
        <f t="shared" si="4"/>
        <v>4.7 (9.04)</v>
      </c>
    </row>
    <row r="14" spans="1:31" ht="20.100000000000001" customHeight="1" x14ac:dyDescent="0.5">
      <c r="A14" t="s">
        <v>11</v>
      </c>
      <c r="B14" t="s">
        <v>26</v>
      </c>
      <c r="C14">
        <v>1</v>
      </c>
      <c r="G14">
        <v>0</v>
      </c>
      <c r="H14" t="s">
        <v>24</v>
      </c>
      <c r="J14" t="s">
        <v>25</v>
      </c>
      <c r="K14" t="e">
        <f>-Inf</f>
        <v>#NAME?</v>
      </c>
      <c r="M14" t="s">
        <v>40</v>
      </c>
      <c r="O14" t="e">
        <f t="shared" si="6"/>
        <v>#VALUE!</v>
      </c>
      <c r="U14" s="40" t="s">
        <v>58</v>
      </c>
      <c r="V14" s="4" t="s">
        <v>64</v>
      </c>
      <c r="W14" s="4" t="s">
        <v>62</v>
      </c>
      <c r="X14" s="5" t="str">
        <f t="shared" si="5"/>
        <v>9 (7.5)</v>
      </c>
      <c r="Y14" s="5" t="str">
        <f t="shared" si="0"/>
        <v>24 (21.05)</v>
      </c>
      <c r="Z14" s="5" t="str">
        <f t="shared" si="1"/>
        <v>14 (14)</v>
      </c>
      <c r="AA14" s="5" t="str">
        <f t="shared" si="2"/>
        <v>17 (17)</v>
      </c>
      <c r="AB14" s="5" t="str">
        <f t="shared" si="3"/>
        <v>34 (33.33)</v>
      </c>
      <c r="AC14" s="5" t="str">
        <f t="shared" si="4"/>
        <v>13 (14.94)</v>
      </c>
    </row>
    <row r="15" spans="1:31" ht="20.100000000000001" customHeight="1" x14ac:dyDescent="0.5">
      <c r="A15" t="s">
        <v>11</v>
      </c>
      <c r="B15" t="s">
        <v>27</v>
      </c>
      <c r="C15">
        <v>1</v>
      </c>
      <c r="G15">
        <v>0</v>
      </c>
      <c r="H15" t="s">
        <v>24</v>
      </c>
      <c r="J15" t="s">
        <v>25</v>
      </c>
      <c r="K15" t="e">
        <f>-Inf</f>
        <v>#NAME?</v>
      </c>
      <c r="M15" t="s">
        <v>41</v>
      </c>
      <c r="O15" t="e">
        <f t="shared" si="6"/>
        <v>#VALUE!</v>
      </c>
      <c r="U15" s="40"/>
      <c r="V15" s="4" t="s">
        <v>35</v>
      </c>
      <c r="W15" s="4" t="s">
        <v>62</v>
      </c>
      <c r="X15" s="5" t="str">
        <f t="shared" si="5"/>
        <v>111 (92.5)</v>
      </c>
      <c r="Y15" s="5" t="str">
        <f t="shared" si="0"/>
        <v>90 (78.95)</v>
      </c>
      <c r="Z15" s="5" t="str">
        <f t="shared" si="1"/>
        <v>86 (86)</v>
      </c>
      <c r="AA15" s="5" t="str">
        <f t="shared" si="2"/>
        <v>83 (83)</v>
      </c>
      <c r="AB15" s="5" t="str">
        <f t="shared" si="3"/>
        <v>68 (66.67)</v>
      </c>
      <c r="AC15" s="5" t="str">
        <f t="shared" si="4"/>
        <v>74 (85.06)</v>
      </c>
    </row>
    <row r="16" spans="1:31" ht="20.100000000000001" customHeight="1" x14ac:dyDescent="0.5">
      <c r="A16" t="s">
        <v>11</v>
      </c>
      <c r="B16" t="s">
        <v>28</v>
      </c>
      <c r="C16">
        <v>1</v>
      </c>
      <c r="G16">
        <v>0</v>
      </c>
      <c r="H16" t="s">
        <v>24</v>
      </c>
      <c r="J16" t="s">
        <v>25</v>
      </c>
      <c r="K16" t="e">
        <f>-Inf</f>
        <v>#NAME?</v>
      </c>
      <c r="M16" t="s">
        <v>43</v>
      </c>
      <c r="O16" t="e">
        <f t="shared" si="6"/>
        <v>#VALUE!</v>
      </c>
      <c r="U16" s="4" t="s">
        <v>50</v>
      </c>
      <c r="V16" s="4"/>
      <c r="W16" s="4" t="s">
        <v>44</v>
      </c>
      <c r="X16" s="5"/>
      <c r="Y16" s="5" t="str">
        <f t="shared" si="0"/>
        <v>2.78 (0.72)</v>
      </c>
      <c r="Z16" s="5" t="str">
        <f t="shared" si="1"/>
        <v>2.69 (0.77)</v>
      </c>
      <c r="AA16" s="5" t="str">
        <f t="shared" si="2"/>
        <v>2.75 (0.68)</v>
      </c>
      <c r="AB16" s="5" t="str">
        <f t="shared" si="3"/>
        <v>3.03 (0.89)</v>
      </c>
      <c r="AC16" s="5" t="str">
        <f t="shared" si="4"/>
        <v>2.85 (0.77)</v>
      </c>
    </row>
    <row r="17" spans="1:29" ht="20.100000000000001" customHeight="1" x14ac:dyDescent="0.5">
      <c r="A17" t="s">
        <v>11</v>
      </c>
      <c r="B17" t="s">
        <v>29</v>
      </c>
      <c r="C17">
        <v>1</v>
      </c>
      <c r="G17">
        <v>0</v>
      </c>
      <c r="H17" t="s">
        <v>24</v>
      </c>
      <c r="J17" t="s">
        <v>25</v>
      </c>
      <c r="K17" t="e">
        <f>-Inf</f>
        <v>#NAME?</v>
      </c>
      <c r="M17" t="s">
        <v>42</v>
      </c>
      <c r="O17" t="e">
        <f t="shared" si="6"/>
        <v>#VALUE!</v>
      </c>
      <c r="U17" s="4" t="s">
        <v>51</v>
      </c>
      <c r="V17" s="4"/>
      <c r="W17" s="4" t="s">
        <v>44</v>
      </c>
      <c r="X17" s="5"/>
      <c r="Y17" s="5" t="str">
        <f t="shared" si="0"/>
        <v>4.92 (5.31)</v>
      </c>
      <c r="Z17" s="5" t="str">
        <f t="shared" si="1"/>
        <v>4.78 (5.18)</v>
      </c>
      <c r="AA17" s="5" t="str">
        <f t="shared" si="2"/>
        <v>5.02 (5.96)</v>
      </c>
      <c r="AB17" s="5" t="str">
        <f t="shared" si="3"/>
        <v>5.16 (7.64)</v>
      </c>
      <c r="AC17" s="5" t="str">
        <f t="shared" si="4"/>
        <v>3.7 (5.52)</v>
      </c>
    </row>
    <row r="18" spans="1:29" ht="20.100000000000001" customHeight="1" x14ac:dyDescent="0.5">
      <c r="A18" t="s">
        <v>67</v>
      </c>
      <c r="B18" t="s">
        <v>12</v>
      </c>
      <c r="C18">
        <v>1</v>
      </c>
      <c r="G18">
        <v>114</v>
      </c>
      <c r="H18">
        <v>38.780701754386001</v>
      </c>
      <c r="I18">
        <v>13.0667170057552</v>
      </c>
      <c r="J18">
        <v>20</v>
      </c>
      <c r="K18">
        <v>69</v>
      </c>
      <c r="M18" t="s">
        <v>32</v>
      </c>
      <c r="O18" t="str">
        <f t="shared" si="6"/>
        <v>38.78 (13.07)</v>
      </c>
      <c r="U18" s="4" t="s">
        <v>52</v>
      </c>
      <c r="V18" s="4"/>
      <c r="W18" s="4" t="s">
        <v>44</v>
      </c>
      <c r="X18" s="5"/>
      <c r="Y18" s="5" t="str">
        <f t="shared" si="0"/>
        <v>12.21 (15.87)</v>
      </c>
      <c r="Z18" s="5" t="str">
        <f t="shared" si="1"/>
        <v>12.32 (15.61)</v>
      </c>
      <c r="AA18" s="5" t="str">
        <f t="shared" si="2"/>
        <v>13.13 (18.39)</v>
      </c>
      <c r="AB18" s="5" t="str">
        <f t="shared" si="3"/>
        <v>17.47 (29.4)</v>
      </c>
      <c r="AC18" s="5" t="str">
        <f t="shared" si="4"/>
        <v>9.84 (18.18)</v>
      </c>
    </row>
    <row r="19" spans="1:29" ht="20.100000000000001" customHeight="1" x14ac:dyDescent="0.5">
      <c r="A19" t="s">
        <v>67</v>
      </c>
      <c r="B19" t="s">
        <v>13</v>
      </c>
      <c r="C19">
        <v>0</v>
      </c>
      <c r="D19" t="s">
        <v>14</v>
      </c>
      <c r="E19">
        <v>47</v>
      </c>
      <c r="F19">
        <v>41.228070175438603</v>
      </c>
      <c r="M19" t="s">
        <v>33</v>
      </c>
      <c r="N19" t="s">
        <v>14</v>
      </c>
      <c r="O19" t="str">
        <f>_xlfn.CONCAT(E19, " (",ROUND(F19,2),")")</f>
        <v>47 (41.23)</v>
      </c>
      <c r="U19" s="4" t="s">
        <v>53</v>
      </c>
      <c r="V19" s="4"/>
      <c r="W19" s="4" t="s">
        <v>44</v>
      </c>
      <c r="X19" s="5"/>
      <c r="Y19" s="5" t="str">
        <f t="shared" si="0"/>
        <v>13.58 (17.03)</v>
      </c>
      <c r="Z19" s="5" t="str">
        <f t="shared" si="1"/>
        <v>13.08 (16.81)</v>
      </c>
      <c r="AA19" s="5" t="str">
        <f t="shared" si="2"/>
        <v>13.84 (19.33)</v>
      </c>
      <c r="AB19" s="5" t="str">
        <f t="shared" si="3"/>
        <v>17.91 (29.49)</v>
      </c>
      <c r="AC19" s="5" t="str">
        <f t="shared" si="4"/>
        <v>10.77 (19.54)</v>
      </c>
    </row>
    <row r="20" spans="1:29" ht="36.6" customHeight="1" x14ac:dyDescent="0.5">
      <c r="A20" t="s">
        <v>67</v>
      </c>
      <c r="B20" t="s">
        <v>13</v>
      </c>
      <c r="C20">
        <v>0</v>
      </c>
      <c r="D20" t="s">
        <v>15</v>
      </c>
      <c r="E20">
        <v>67</v>
      </c>
      <c r="F20">
        <v>58.771929824561397</v>
      </c>
      <c r="N20" t="s">
        <v>15</v>
      </c>
      <c r="O20" t="str">
        <f>_xlfn.CONCAT(E20, " (",ROUND(F20,2),")")</f>
        <v>67 (58.77)</v>
      </c>
      <c r="U20" s="6" t="s">
        <v>54</v>
      </c>
      <c r="V20" s="6"/>
      <c r="W20" s="6" t="s">
        <v>44</v>
      </c>
      <c r="X20" s="7"/>
      <c r="Y20" s="7" t="str">
        <f t="shared" si="0"/>
        <v>11.35 (14.15)</v>
      </c>
      <c r="Z20" s="7" t="str">
        <f t="shared" si="1"/>
        <v>11.08 (13.9)</v>
      </c>
      <c r="AA20" s="7" t="str">
        <f t="shared" si="2"/>
        <v>12.47 (17.17)</v>
      </c>
      <c r="AB20" s="7" t="str">
        <f t="shared" si="3"/>
        <v>17.04 (29.24)</v>
      </c>
      <c r="AC20" s="7" t="str">
        <f t="shared" si="4"/>
        <v>9.07 (18.04)</v>
      </c>
    </row>
    <row r="21" spans="1:29" ht="27.95" customHeight="1" x14ac:dyDescent="0.5">
      <c r="A21" t="s">
        <v>67</v>
      </c>
      <c r="B21" t="s">
        <v>13</v>
      </c>
      <c r="C21">
        <v>0</v>
      </c>
      <c r="D21" t="s">
        <v>16</v>
      </c>
      <c r="E21">
        <v>0</v>
      </c>
      <c r="F21">
        <v>0</v>
      </c>
      <c r="N21" t="s">
        <v>16</v>
      </c>
      <c r="O21" t="str">
        <f>_xlfn.CONCAT(E21, " (",ROUND(F21,2),")")</f>
        <v>0 (0)</v>
      </c>
      <c r="U21" s="41" t="s">
        <v>91</v>
      </c>
      <c r="V21" s="41"/>
      <c r="W21" s="41"/>
      <c r="X21" s="41"/>
      <c r="Y21" s="41"/>
      <c r="Z21" s="41"/>
      <c r="AA21" s="41"/>
      <c r="AB21" s="41"/>
      <c r="AC21" s="41"/>
    </row>
    <row r="22" spans="1:29" x14ac:dyDescent="0.5">
      <c r="A22" t="s">
        <v>67</v>
      </c>
      <c r="B22" t="s">
        <v>17</v>
      </c>
      <c r="C22">
        <v>1</v>
      </c>
      <c r="G22">
        <v>114</v>
      </c>
      <c r="H22">
        <v>11.7808479532164</v>
      </c>
      <c r="I22">
        <v>4.7657884541031796</v>
      </c>
      <c r="J22">
        <v>3.6166666666666698</v>
      </c>
      <c r="K22">
        <v>32.25</v>
      </c>
      <c r="M22" t="s">
        <v>45</v>
      </c>
      <c r="O22" t="str">
        <f>_xlfn.CONCAT(ROUND(H22,2)," (",ROUND(I22,2),")")</f>
        <v>11.78 (4.77)</v>
      </c>
    </row>
    <row r="23" spans="1:29" x14ac:dyDescent="0.5">
      <c r="A23" t="s">
        <v>67</v>
      </c>
      <c r="B23" t="s">
        <v>18</v>
      </c>
      <c r="C23">
        <v>1</v>
      </c>
      <c r="G23">
        <v>114</v>
      </c>
      <c r="H23">
        <v>6.4473684210526301</v>
      </c>
      <c r="I23">
        <v>6.6200180536918696</v>
      </c>
      <c r="J23">
        <v>0</v>
      </c>
      <c r="K23">
        <v>25</v>
      </c>
      <c r="M23" t="s">
        <v>37</v>
      </c>
      <c r="O23" t="str">
        <f>_xlfn.CONCAT(ROUND(H23,2)," (",ROUND(I23,2),")")</f>
        <v>6.45 (6.62)</v>
      </c>
    </row>
    <row r="24" spans="1:29" x14ac:dyDescent="0.5">
      <c r="A24" t="s">
        <v>67</v>
      </c>
      <c r="B24" t="s">
        <v>19</v>
      </c>
      <c r="C24">
        <v>1</v>
      </c>
      <c r="G24">
        <v>114</v>
      </c>
      <c r="H24">
        <v>5.4649122807017498</v>
      </c>
      <c r="I24">
        <v>8.1372951351251306</v>
      </c>
      <c r="J24">
        <v>0</v>
      </c>
      <c r="K24">
        <v>35</v>
      </c>
      <c r="M24" t="s">
        <v>38</v>
      </c>
      <c r="O24" t="str">
        <f>_xlfn.CONCAT(ROUND(H24,2)," (",ROUND(I24,2),")")</f>
        <v>5.46 (8.14)</v>
      </c>
    </row>
    <row r="25" spans="1:29" x14ac:dyDescent="0.5">
      <c r="A25" t="s">
        <v>67</v>
      </c>
      <c r="B25" t="s">
        <v>20</v>
      </c>
      <c r="C25">
        <v>0</v>
      </c>
      <c r="D25" t="s">
        <v>21</v>
      </c>
      <c r="E25">
        <v>24</v>
      </c>
      <c r="F25">
        <v>21.052631578947398</v>
      </c>
      <c r="M25" t="s">
        <v>39</v>
      </c>
      <c r="N25" t="s">
        <v>34</v>
      </c>
      <c r="O25" t="str">
        <f>_xlfn.CONCAT(E25, " (",ROUND(F25,2),")")</f>
        <v>24 (21.05)</v>
      </c>
    </row>
    <row r="26" spans="1:29" x14ac:dyDescent="0.5">
      <c r="A26" t="s">
        <v>67</v>
      </c>
      <c r="B26" t="s">
        <v>20</v>
      </c>
      <c r="C26">
        <v>0</v>
      </c>
      <c r="D26" t="s">
        <v>22</v>
      </c>
      <c r="E26">
        <v>90</v>
      </c>
      <c r="F26">
        <v>78.947368421052602</v>
      </c>
      <c r="N26" t="s">
        <v>35</v>
      </c>
      <c r="O26" t="str">
        <f>_xlfn.CONCAT(E26, " (",ROUND(F26,2),")")</f>
        <v>90 (78.95)</v>
      </c>
    </row>
    <row r="27" spans="1:29" x14ac:dyDescent="0.5">
      <c r="A27" t="s">
        <v>67</v>
      </c>
      <c r="B27" t="s">
        <v>23</v>
      </c>
      <c r="C27">
        <v>1</v>
      </c>
      <c r="G27">
        <v>114</v>
      </c>
      <c r="H27">
        <v>2.7803362573099402</v>
      </c>
      <c r="I27">
        <v>0.71532178743443597</v>
      </c>
      <c r="J27">
        <v>1.0833333333333299</v>
      </c>
      <c r="K27">
        <v>5</v>
      </c>
      <c r="M27" t="s">
        <v>36</v>
      </c>
      <c r="O27" t="str">
        <f t="shared" ref="O27:O31" si="7">_xlfn.CONCAT(ROUND(H27,2)," (",ROUND(I27,2),")")</f>
        <v>2.78 (0.72)</v>
      </c>
    </row>
    <row r="28" spans="1:29" x14ac:dyDescent="0.5">
      <c r="A28" t="s">
        <v>67</v>
      </c>
      <c r="B28" t="s">
        <v>26</v>
      </c>
      <c r="C28">
        <v>1</v>
      </c>
      <c r="G28">
        <v>114</v>
      </c>
      <c r="H28">
        <v>4.9210526315789496</v>
      </c>
      <c r="I28">
        <v>5.3134405247066399</v>
      </c>
      <c r="J28">
        <v>0</v>
      </c>
      <c r="K28">
        <v>19</v>
      </c>
      <c r="M28" t="s">
        <v>40</v>
      </c>
      <c r="O28" t="str">
        <f t="shared" si="7"/>
        <v>4.92 (5.31)</v>
      </c>
    </row>
    <row r="29" spans="1:29" x14ac:dyDescent="0.5">
      <c r="A29" t="s">
        <v>67</v>
      </c>
      <c r="B29" t="s">
        <v>27</v>
      </c>
      <c r="C29">
        <v>1</v>
      </c>
      <c r="G29">
        <v>114</v>
      </c>
      <c r="H29">
        <v>12.210526315789499</v>
      </c>
      <c r="I29">
        <v>15.865292270726799</v>
      </c>
      <c r="J29">
        <v>0</v>
      </c>
      <c r="K29">
        <v>73</v>
      </c>
      <c r="M29" t="s">
        <v>41</v>
      </c>
      <c r="O29" t="str">
        <f t="shared" si="7"/>
        <v>12.21 (15.87)</v>
      </c>
    </row>
    <row r="30" spans="1:29" x14ac:dyDescent="0.5">
      <c r="A30" t="s">
        <v>67</v>
      </c>
      <c r="B30" t="s">
        <v>28</v>
      </c>
      <c r="C30">
        <v>1</v>
      </c>
      <c r="G30">
        <v>114</v>
      </c>
      <c r="H30">
        <v>13.578947368421099</v>
      </c>
      <c r="I30">
        <v>17.026213385394701</v>
      </c>
      <c r="J30">
        <v>0</v>
      </c>
      <c r="K30">
        <v>74</v>
      </c>
      <c r="M30" t="s">
        <v>43</v>
      </c>
      <c r="O30" t="str">
        <f t="shared" si="7"/>
        <v>13.58 (17.03)</v>
      </c>
    </row>
    <row r="31" spans="1:29" x14ac:dyDescent="0.5">
      <c r="A31" t="s">
        <v>67</v>
      </c>
      <c r="B31" t="s">
        <v>29</v>
      </c>
      <c r="C31">
        <v>1</v>
      </c>
      <c r="G31">
        <v>114</v>
      </c>
      <c r="H31">
        <v>11.3508771929825</v>
      </c>
      <c r="I31">
        <v>14.150257170270301</v>
      </c>
      <c r="J31">
        <v>0</v>
      </c>
      <c r="K31">
        <v>48</v>
      </c>
      <c r="M31" t="s">
        <v>42</v>
      </c>
      <c r="O31" t="str">
        <f t="shared" si="7"/>
        <v>11.35 (14.15)</v>
      </c>
    </row>
    <row r="32" spans="1:29" x14ac:dyDescent="0.5">
      <c r="A32" t="s">
        <v>30</v>
      </c>
      <c r="B32" t="s">
        <v>12</v>
      </c>
      <c r="C32">
        <v>1</v>
      </c>
      <c r="G32">
        <v>100</v>
      </c>
      <c r="H32">
        <v>33.4</v>
      </c>
      <c r="I32">
        <v>8.7789923721750096</v>
      </c>
      <c r="J32">
        <v>18</v>
      </c>
      <c r="K32">
        <v>55</v>
      </c>
      <c r="M32" t="s">
        <v>32</v>
      </c>
      <c r="O32" t="str">
        <f>_xlfn.CONCAT(ROUND(H32,2)," (",ROUND(I32,2),")")</f>
        <v>33.4 (8.78)</v>
      </c>
    </row>
    <row r="33" spans="1:15" x14ac:dyDescent="0.5">
      <c r="A33" t="s">
        <v>30</v>
      </c>
      <c r="B33" t="s">
        <v>13</v>
      </c>
      <c r="C33">
        <v>0</v>
      </c>
      <c r="D33" t="s">
        <v>14</v>
      </c>
      <c r="E33">
        <v>52</v>
      </c>
      <c r="F33">
        <v>52</v>
      </c>
      <c r="M33" t="s">
        <v>33</v>
      </c>
      <c r="N33" t="s">
        <v>14</v>
      </c>
      <c r="O33" t="str">
        <f>_xlfn.CONCAT(E33, " (",ROUND(F33,2),")")</f>
        <v>52 (52)</v>
      </c>
    </row>
    <row r="34" spans="1:15" x14ac:dyDescent="0.5">
      <c r="A34" t="s">
        <v>30</v>
      </c>
      <c r="B34" t="s">
        <v>13</v>
      </c>
      <c r="C34">
        <v>0</v>
      </c>
      <c r="D34" t="s">
        <v>15</v>
      </c>
      <c r="E34">
        <v>47</v>
      </c>
      <c r="F34">
        <v>47</v>
      </c>
      <c r="N34" t="s">
        <v>15</v>
      </c>
      <c r="O34" t="str">
        <f>_xlfn.CONCAT(E34, " (",ROUND(F34,2),")")</f>
        <v>47 (47)</v>
      </c>
    </row>
    <row r="35" spans="1:15" x14ac:dyDescent="0.5">
      <c r="A35" t="s">
        <v>30</v>
      </c>
      <c r="B35" t="s">
        <v>13</v>
      </c>
      <c r="C35">
        <v>0</v>
      </c>
      <c r="D35" t="s">
        <v>16</v>
      </c>
      <c r="E35">
        <v>1</v>
      </c>
      <c r="F35">
        <v>1</v>
      </c>
      <c r="N35" t="s">
        <v>16</v>
      </c>
      <c r="O35" t="str">
        <f>_xlfn.CONCAT(E35, " (",ROUND(F35,2),")")</f>
        <v>1 (1)</v>
      </c>
    </row>
    <row r="36" spans="1:15" x14ac:dyDescent="0.5">
      <c r="A36" t="s">
        <v>30</v>
      </c>
      <c r="B36" t="s">
        <v>17</v>
      </c>
      <c r="C36">
        <v>1</v>
      </c>
      <c r="G36">
        <v>100</v>
      </c>
      <c r="H36">
        <v>9.5335000000000001</v>
      </c>
      <c r="I36">
        <v>4.7490967272764699</v>
      </c>
      <c r="J36">
        <v>1.7</v>
      </c>
      <c r="K36">
        <v>35.716666666666697</v>
      </c>
      <c r="M36" t="s">
        <v>45</v>
      </c>
      <c r="O36" t="str">
        <f>_xlfn.CONCAT(ROUND(H36,2)," (",ROUND(I36,2),")")</f>
        <v>9.53 (4.75)</v>
      </c>
    </row>
    <row r="37" spans="1:15" x14ac:dyDescent="0.5">
      <c r="A37" t="s">
        <v>30</v>
      </c>
      <c r="B37" t="s">
        <v>18</v>
      </c>
      <c r="C37">
        <v>1</v>
      </c>
      <c r="G37">
        <v>100</v>
      </c>
      <c r="H37">
        <v>5.72</v>
      </c>
      <c r="I37">
        <v>6.4024616477972902</v>
      </c>
      <c r="J37">
        <v>0</v>
      </c>
      <c r="K37">
        <v>25</v>
      </c>
      <c r="M37" t="s">
        <v>37</v>
      </c>
      <c r="O37" t="str">
        <f>_xlfn.CONCAT(ROUND(H37,2)," (",ROUND(I37,2),")")</f>
        <v>5.72 (6.4)</v>
      </c>
    </row>
    <row r="38" spans="1:15" x14ac:dyDescent="0.5">
      <c r="A38" t="s">
        <v>30</v>
      </c>
      <c r="B38" t="s">
        <v>19</v>
      </c>
      <c r="C38">
        <v>1</v>
      </c>
      <c r="G38">
        <v>100</v>
      </c>
      <c r="H38">
        <v>4.59</v>
      </c>
      <c r="I38">
        <v>7.3155362556049601</v>
      </c>
      <c r="J38">
        <v>0</v>
      </c>
      <c r="K38">
        <v>29</v>
      </c>
      <c r="M38" t="s">
        <v>38</v>
      </c>
      <c r="O38" t="str">
        <f>_xlfn.CONCAT(ROUND(H38,2)," (",ROUND(I38,2),")")</f>
        <v>4.59 (7.32)</v>
      </c>
    </row>
    <row r="39" spans="1:15" x14ac:dyDescent="0.5">
      <c r="A39" t="s">
        <v>30</v>
      </c>
      <c r="B39" t="s">
        <v>20</v>
      </c>
      <c r="C39">
        <v>0</v>
      </c>
      <c r="D39" t="s">
        <v>21</v>
      </c>
      <c r="E39">
        <v>14</v>
      </c>
      <c r="F39">
        <v>14</v>
      </c>
      <c r="M39" t="s">
        <v>39</v>
      </c>
      <c r="N39" t="s">
        <v>34</v>
      </c>
      <c r="O39" t="str">
        <f>_xlfn.CONCAT(E39, " (",ROUND(F39,2),")")</f>
        <v>14 (14)</v>
      </c>
    </row>
    <row r="40" spans="1:15" x14ac:dyDescent="0.5">
      <c r="A40" t="s">
        <v>30</v>
      </c>
      <c r="B40" t="s">
        <v>20</v>
      </c>
      <c r="C40">
        <v>0</v>
      </c>
      <c r="D40" t="s">
        <v>22</v>
      </c>
      <c r="E40">
        <v>86</v>
      </c>
      <c r="F40">
        <v>86</v>
      </c>
      <c r="N40" t="s">
        <v>35</v>
      </c>
      <c r="O40" t="str">
        <f>_xlfn.CONCAT(E40, " (",ROUND(F40,2),")")</f>
        <v>86 (86)</v>
      </c>
    </row>
    <row r="41" spans="1:15" x14ac:dyDescent="0.5">
      <c r="A41" t="s">
        <v>30</v>
      </c>
      <c r="B41" t="s">
        <v>23</v>
      </c>
      <c r="C41">
        <v>1</v>
      </c>
      <c r="G41">
        <v>98</v>
      </c>
      <c r="H41">
        <v>2.6892006802721098</v>
      </c>
      <c r="I41">
        <v>0.76755346999462704</v>
      </c>
      <c r="J41">
        <v>1</v>
      </c>
      <c r="K41">
        <v>4.5416666666666696</v>
      </c>
      <c r="M41" t="s">
        <v>36</v>
      </c>
      <c r="O41" t="str">
        <f t="shared" ref="O41:O45" si="8">_xlfn.CONCAT(ROUND(H41,2)," (",ROUND(I41,2),")")</f>
        <v>2.69 (0.77)</v>
      </c>
    </row>
    <row r="42" spans="1:15" x14ac:dyDescent="0.5">
      <c r="A42" t="s">
        <v>30</v>
      </c>
      <c r="B42" t="s">
        <v>26</v>
      </c>
      <c r="C42">
        <v>1</v>
      </c>
      <c r="G42">
        <v>100</v>
      </c>
      <c r="H42">
        <v>4.78</v>
      </c>
      <c r="I42">
        <v>5.1846315240722802</v>
      </c>
      <c r="J42">
        <v>0</v>
      </c>
      <c r="K42">
        <v>21</v>
      </c>
      <c r="M42" t="s">
        <v>40</v>
      </c>
      <c r="O42" t="str">
        <f t="shared" si="8"/>
        <v>4.78 (5.18)</v>
      </c>
    </row>
    <row r="43" spans="1:15" x14ac:dyDescent="0.5">
      <c r="A43" t="s">
        <v>30</v>
      </c>
      <c r="B43" t="s">
        <v>27</v>
      </c>
      <c r="C43">
        <v>1</v>
      </c>
      <c r="G43">
        <v>100</v>
      </c>
      <c r="H43">
        <v>12.32</v>
      </c>
      <c r="I43">
        <v>15.607483312614301</v>
      </c>
      <c r="J43">
        <v>0</v>
      </c>
      <c r="K43">
        <v>70</v>
      </c>
      <c r="M43" t="s">
        <v>41</v>
      </c>
      <c r="O43" t="str">
        <f t="shared" si="8"/>
        <v>12.32 (15.61)</v>
      </c>
    </row>
    <row r="44" spans="1:15" x14ac:dyDescent="0.5">
      <c r="A44" t="s">
        <v>30</v>
      </c>
      <c r="B44" t="s">
        <v>28</v>
      </c>
      <c r="C44">
        <v>1</v>
      </c>
      <c r="G44">
        <v>100</v>
      </c>
      <c r="H44">
        <v>13.08</v>
      </c>
      <c r="I44">
        <v>16.808295210365301</v>
      </c>
      <c r="J44">
        <v>0</v>
      </c>
      <c r="K44">
        <v>73</v>
      </c>
      <c r="M44" t="s">
        <v>43</v>
      </c>
      <c r="O44" t="str">
        <f t="shared" si="8"/>
        <v>13.08 (16.81)</v>
      </c>
    </row>
    <row r="45" spans="1:15" x14ac:dyDescent="0.5">
      <c r="A45" t="s">
        <v>30</v>
      </c>
      <c r="B45" t="s">
        <v>29</v>
      </c>
      <c r="C45">
        <v>1</v>
      </c>
      <c r="G45">
        <v>100</v>
      </c>
      <c r="H45">
        <v>11.08</v>
      </c>
      <c r="I45">
        <v>13.902023688163601</v>
      </c>
      <c r="J45">
        <v>0</v>
      </c>
      <c r="K45">
        <v>55</v>
      </c>
      <c r="M45" t="s">
        <v>42</v>
      </c>
      <c r="O45" t="str">
        <f t="shared" si="8"/>
        <v>11.08 (13.9)</v>
      </c>
    </row>
    <row r="46" spans="1:15" x14ac:dyDescent="0.5">
      <c r="A46" t="s">
        <v>31</v>
      </c>
      <c r="B46" t="s">
        <v>12</v>
      </c>
      <c r="C46">
        <v>1</v>
      </c>
      <c r="G46">
        <v>100</v>
      </c>
      <c r="H46">
        <v>33.56</v>
      </c>
      <c r="I46">
        <v>9.9049217436320394</v>
      </c>
      <c r="J46">
        <v>20</v>
      </c>
      <c r="K46">
        <v>55</v>
      </c>
      <c r="M46" t="s">
        <v>32</v>
      </c>
      <c r="O46" t="str">
        <f>_xlfn.CONCAT(ROUND(H46,2)," (",ROUND(I46,2),")")</f>
        <v>33.56 (9.9)</v>
      </c>
    </row>
    <row r="47" spans="1:15" x14ac:dyDescent="0.5">
      <c r="A47" t="s">
        <v>31</v>
      </c>
      <c r="B47" t="s">
        <v>13</v>
      </c>
      <c r="C47">
        <v>0</v>
      </c>
      <c r="D47" t="s">
        <v>14</v>
      </c>
      <c r="E47">
        <v>51</v>
      </c>
      <c r="F47">
        <v>51</v>
      </c>
      <c r="M47" t="s">
        <v>33</v>
      </c>
      <c r="N47" t="s">
        <v>14</v>
      </c>
      <c r="O47" t="str">
        <f>_xlfn.CONCAT(E47, " (",ROUND(F47,2),")")</f>
        <v>51 (51)</v>
      </c>
    </row>
    <row r="48" spans="1:15" x14ac:dyDescent="0.5">
      <c r="A48" t="s">
        <v>31</v>
      </c>
      <c r="B48" t="s">
        <v>13</v>
      </c>
      <c r="C48">
        <v>0</v>
      </c>
      <c r="D48" t="s">
        <v>15</v>
      </c>
      <c r="E48">
        <v>47</v>
      </c>
      <c r="F48">
        <v>47</v>
      </c>
      <c r="N48" t="s">
        <v>15</v>
      </c>
      <c r="O48" t="str">
        <f>_xlfn.CONCAT(E48, " (",ROUND(F48,2),")")</f>
        <v>47 (47)</v>
      </c>
    </row>
    <row r="49" spans="1:15" x14ac:dyDescent="0.5">
      <c r="A49" t="s">
        <v>31</v>
      </c>
      <c r="B49" t="s">
        <v>13</v>
      </c>
      <c r="C49">
        <v>0</v>
      </c>
      <c r="D49" t="s">
        <v>16</v>
      </c>
      <c r="E49">
        <v>2</v>
      </c>
      <c r="F49">
        <v>2</v>
      </c>
      <c r="N49" t="s">
        <v>16</v>
      </c>
      <c r="O49" t="str">
        <f>_xlfn.CONCAT(E49, " (",ROUND(F49,2),")")</f>
        <v>2 (2)</v>
      </c>
    </row>
    <row r="50" spans="1:15" x14ac:dyDescent="0.5">
      <c r="A50" t="s">
        <v>31</v>
      </c>
      <c r="B50" t="s">
        <v>17</v>
      </c>
      <c r="C50">
        <v>1</v>
      </c>
      <c r="G50">
        <v>100</v>
      </c>
      <c r="H50">
        <v>9.58883333333333</v>
      </c>
      <c r="I50">
        <v>5.2325993260587698</v>
      </c>
      <c r="J50">
        <v>2.7333333333333298</v>
      </c>
      <c r="K50">
        <v>30.116666666666699</v>
      </c>
      <c r="M50" t="s">
        <v>45</v>
      </c>
      <c r="O50" t="str">
        <f>_xlfn.CONCAT(ROUND(H50,2)," (",ROUND(I50,2),")")</f>
        <v>9.59 (5.23)</v>
      </c>
    </row>
    <row r="51" spans="1:15" x14ac:dyDescent="0.5">
      <c r="A51" t="s">
        <v>31</v>
      </c>
      <c r="B51" t="s">
        <v>18</v>
      </c>
      <c r="C51">
        <v>1</v>
      </c>
      <c r="G51">
        <v>100</v>
      </c>
      <c r="H51">
        <v>6.55</v>
      </c>
      <c r="I51">
        <v>6.6929406500771096</v>
      </c>
      <c r="J51">
        <v>0</v>
      </c>
      <c r="K51">
        <v>26</v>
      </c>
      <c r="M51" t="s">
        <v>37</v>
      </c>
      <c r="O51" t="str">
        <f>_xlfn.CONCAT(ROUND(H51,2)," (",ROUND(I51,2),")")</f>
        <v>6.55 (6.69)</v>
      </c>
    </row>
    <row r="52" spans="1:15" x14ac:dyDescent="0.5">
      <c r="A52" t="s">
        <v>31</v>
      </c>
      <c r="B52" t="s">
        <v>19</v>
      </c>
      <c r="C52">
        <v>1</v>
      </c>
      <c r="G52">
        <v>100</v>
      </c>
      <c r="H52">
        <v>5.34</v>
      </c>
      <c r="I52">
        <v>8.1615259020911708</v>
      </c>
      <c r="J52">
        <v>0</v>
      </c>
      <c r="K52">
        <v>36</v>
      </c>
      <c r="M52" t="s">
        <v>38</v>
      </c>
      <c r="O52" t="str">
        <f>_xlfn.CONCAT(ROUND(H52,2)," (",ROUND(I52,2),")")</f>
        <v>5.34 (8.16)</v>
      </c>
    </row>
    <row r="53" spans="1:15" x14ac:dyDescent="0.5">
      <c r="A53" t="s">
        <v>31</v>
      </c>
      <c r="B53" t="s">
        <v>20</v>
      </c>
      <c r="C53">
        <v>0</v>
      </c>
      <c r="D53" t="s">
        <v>21</v>
      </c>
      <c r="E53">
        <v>17</v>
      </c>
      <c r="F53">
        <v>17</v>
      </c>
      <c r="M53" t="s">
        <v>39</v>
      </c>
      <c r="N53" t="s">
        <v>34</v>
      </c>
      <c r="O53" t="str">
        <f>_xlfn.CONCAT(E53, " (",ROUND(F53,2),")")</f>
        <v>17 (17)</v>
      </c>
    </row>
    <row r="54" spans="1:15" x14ac:dyDescent="0.5">
      <c r="A54" t="s">
        <v>31</v>
      </c>
      <c r="B54" t="s">
        <v>20</v>
      </c>
      <c r="C54">
        <v>0</v>
      </c>
      <c r="D54" t="s">
        <v>22</v>
      </c>
      <c r="E54">
        <v>83</v>
      </c>
      <c r="F54">
        <v>83</v>
      </c>
      <c r="N54" t="s">
        <v>35</v>
      </c>
      <c r="O54" t="str">
        <f>_xlfn.CONCAT(E54, " (",ROUND(F54,2),")")</f>
        <v>83 (83)</v>
      </c>
    </row>
    <row r="55" spans="1:15" x14ac:dyDescent="0.5">
      <c r="A55" t="s">
        <v>31</v>
      </c>
      <c r="B55" t="s">
        <v>23</v>
      </c>
      <c r="C55">
        <v>1</v>
      </c>
      <c r="G55">
        <v>100</v>
      </c>
      <c r="H55">
        <v>2.7529166666666698</v>
      </c>
      <c r="I55">
        <v>0.67672481443116195</v>
      </c>
      <c r="J55">
        <v>1.125</v>
      </c>
      <c r="K55">
        <v>5</v>
      </c>
      <c r="M55" t="s">
        <v>36</v>
      </c>
      <c r="O55" t="str">
        <f t="shared" ref="O55:O59" si="9">_xlfn.CONCAT(ROUND(H55,2)," (",ROUND(I55,2),")")</f>
        <v>2.75 (0.68)</v>
      </c>
    </row>
    <row r="56" spans="1:15" x14ac:dyDescent="0.5">
      <c r="A56" t="s">
        <v>31</v>
      </c>
      <c r="B56" t="s">
        <v>26</v>
      </c>
      <c r="C56">
        <v>1</v>
      </c>
      <c r="G56">
        <v>100</v>
      </c>
      <c r="H56">
        <v>5.0199999999999996</v>
      </c>
      <c r="I56">
        <v>5.9594250959926898</v>
      </c>
      <c r="J56">
        <v>0</v>
      </c>
      <c r="K56">
        <v>25</v>
      </c>
      <c r="M56" t="s">
        <v>40</v>
      </c>
      <c r="O56" t="str">
        <f t="shared" si="9"/>
        <v>5.02 (5.96)</v>
      </c>
    </row>
    <row r="57" spans="1:15" x14ac:dyDescent="0.5">
      <c r="A57" t="s">
        <v>31</v>
      </c>
      <c r="B57" t="s">
        <v>27</v>
      </c>
      <c r="C57">
        <v>1</v>
      </c>
      <c r="G57">
        <v>100</v>
      </c>
      <c r="H57">
        <v>13.13</v>
      </c>
      <c r="I57">
        <v>18.390629476047099</v>
      </c>
      <c r="J57">
        <v>0</v>
      </c>
      <c r="K57">
        <v>99</v>
      </c>
      <c r="M57" t="s">
        <v>41</v>
      </c>
      <c r="O57" t="str">
        <f t="shared" si="9"/>
        <v>13.13 (18.39)</v>
      </c>
    </row>
    <row r="58" spans="1:15" x14ac:dyDescent="0.5">
      <c r="A58" t="s">
        <v>31</v>
      </c>
      <c r="B58" t="s">
        <v>28</v>
      </c>
      <c r="C58">
        <v>1</v>
      </c>
      <c r="G58">
        <v>100</v>
      </c>
      <c r="H58">
        <v>13.84</v>
      </c>
      <c r="I58">
        <v>19.326916385437599</v>
      </c>
      <c r="J58">
        <v>0</v>
      </c>
      <c r="K58">
        <v>96</v>
      </c>
      <c r="M58" t="s">
        <v>43</v>
      </c>
      <c r="O58" t="str">
        <f t="shared" si="9"/>
        <v>13.84 (19.33)</v>
      </c>
    </row>
    <row r="59" spans="1:15" x14ac:dyDescent="0.5">
      <c r="A59" t="s">
        <v>31</v>
      </c>
      <c r="B59" t="s">
        <v>29</v>
      </c>
      <c r="C59">
        <v>1</v>
      </c>
      <c r="G59">
        <v>100</v>
      </c>
      <c r="H59">
        <v>12.47</v>
      </c>
      <c r="I59">
        <v>17.166713739270602</v>
      </c>
      <c r="J59">
        <v>0</v>
      </c>
      <c r="K59">
        <v>93</v>
      </c>
      <c r="M59" t="s">
        <v>42</v>
      </c>
      <c r="O59" t="str">
        <f t="shared" si="9"/>
        <v>12.47 (17.17)</v>
      </c>
    </row>
    <row r="60" spans="1:15" x14ac:dyDescent="0.5">
      <c r="A60" t="s">
        <v>59</v>
      </c>
      <c r="B60" t="s">
        <v>12</v>
      </c>
      <c r="C60">
        <v>1</v>
      </c>
      <c r="G60">
        <v>101</v>
      </c>
      <c r="H60">
        <v>40.198019801980202</v>
      </c>
      <c r="I60">
        <v>9.4763070887136198</v>
      </c>
      <c r="J60">
        <v>23</v>
      </c>
      <c r="K60">
        <v>70</v>
      </c>
      <c r="M60" t="s">
        <v>32</v>
      </c>
      <c r="O60" t="str">
        <f>_xlfn.CONCAT(ROUND(H60,2)," (",ROUND(I60,2),")")</f>
        <v>40.2 (9.48)</v>
      </c>
    </row>
    <row r="61" spans="1:15" x14ac:dyDescent="0.5">
      <c r="A61" t="s">
        <v>59</v>
      </c>
      <c r="B61" t="s">
        <v>13</v>
      </c>
      <c r="C61">
        <v>0</v>
      </c>
      <c r="D61" t="s">
        <v>14</v>
      </c>
      <c r="E61">
        <v>55</v>
      </c>
      <c r="F61">
        <v>53.921568627451002</v>
      </c>
      <c r="M61" t="s">
        <v>33</v>
      </c>
      <c r="N61" t="s">
        <v>14</v>
      </c>
      <c r="O61" t="str">
        <f>_xlfn.CONCAT(E61, " (",ROUND(F61,2),")")</f>
        <v>55 (53.92)</v>
      </c>
    </row>
    <row r="62" spans="1:15" x14ac:dyDescent="0.5">
      <c r="A62" t="s">
        <v>59</v>
      </c>
      <c r="B62" t="s">
        <v>13</v>
      </c>
      <c r="C62">
        <v>0</v>
      </c>
      <c r="D62" t="s">
        <v>15</v>
      </c>
      <c r="E62">
        <v>47</v>
      </c>
      <c r="F62">
        <v>46.078431372548998</v>
      </c>
      <c r="N62" t="s">
        <v>15</v>
      </c>
      <c r="O62" t="str">
        <f>_xlfn.CONCAT(E62, " (",ROUND(F62,2),")")</f>
        <v>47 (46.08)</v>
      </c>
    </row>
    <row r="63" spans="1:15" x14ac:dyDescent="0.5">
      <c r="A63" t="s">
        <v>59</v>
      </c>
      <c r="B63" t="s">
        <v>13</v>
      </c>
      <c r="C63">
        <v>0</v>
      </c>
      <c r="D63" t="s">
        <v>16</v>
      </c>
      <c r="E63">
        <v>0</v>
      </c>
      <c r="F63">
        <v>0</v>
      </c>
      <c r="N63" t="s">
        <v>16</v>
      </c>
      <c r="O63" t="str">
        <f>_xlfn.CONCAT(E63, " (",ROUND(F63,2),")")</f>
        <v>0 (0)</v>
      </c>
    </row>
    <row r="64" spans="1:15" x14ac:dyDescent="0.5">
      <c r="A64" t="s">
        <v>59</v>
      </c>
      <c r="B64" t="s">
        <v>17</v>
      </c>
      <c r="C64">
        <v>1</v>
      </c>
      <c r="G64">
        <v>102</v>
      </c>
      <c r="H64">
        <v>8.5926470588235304</v>
      </c>
      <c r="I64">
        <v>6.1925443006007903</v>
      </c>
      <c r="J64">
        <v>2.9833333333333298</v>
      </c>
      <c r="K64">
        <v>55.85</v>
      </c>
      <c r="M64" t="s">
        <v>45</v>
      </c>
      <c r="O64" t="str">
        <f>_xlfn.CONCAT(ROUND(H64,2)," (",ROUND(I64,2),")")</f>
        <v>8.59 (6.19)</v>
      </c>
    </row>
    <row r="65" spans="1:15" x14ac:dyDescent="0.5">
      <c r="A65" t="s">
        <v>59</v>
      </c>
      <c r="B65" t="s">
        <v>18</v>
      </c>
      <c r="C65">
        <v>1</v>
      </c>
      <c r="G65">
        <v>102</v>
      </c>
      <c r="H65">
        <v>8.6862745098039191</v>
      </c>
      <c r="I65">
        <v>9.3976828744668097</v>
      </c>
      <c r="J65">
        <v>0</v>
      </c>
      <c r="K65">
        <v>28</v>
      </c>
      <c r="M65" t="s">
        <v>37</v>
      </c>
      <c r="O65" t="str">
        <f>_xlfn.CONCAT(ROUND(H65,2)," (",ROUND(I65,2),")")</f>
        <v>8.69 (9.4)</v>
      </c>
    </row>
    <row r="66" spans="1:15" x14ac:dyDescent="0.5">
      <c r="A66" t="s">
        <v>59</v>
      </c>
      <c r="B66" t="s">
        <v>19</v>
      </c>
      <c r="C66">
        <v>1</v>
      </c>
      <c r="G66">
        <v>102</v>
      </c>
      <c r="H66">
        <v>9.0686274509803901</v>
      </c>
      <c r="I66">
        <v>11.9007943856008</v>
      </c>
      <c r="J66">
        <v>0</v>
      </c>
      <c r="K66">
        <v>39</v>
      </c>
      <c r="M66" t="s">
        <v>38</v>
      </c>
      <c r="O66" t="str">
        <f>_xlfn.CONCAT(ROUND(H66,2)," (",ROUND(I66,2),")")</f>
        <v>9.07 (11.9)</v>
      </c>
    </row>
    <row r="67" spans="1:15" x14ac:dyDescent="0.5">
      <c r="A67" t="s">
        <v>59</v>
      </c>
      <c r="B67" t="s">
        <v>20</v>
      </c>
      <c r="C67">
        <v>0</v>
      </c>
      <c r="D67" t="s">
        <v>21</v>
      </c>
      <c r="E67">
        <v>34</v>
      </c>
      <c r="F67">
        <v>33.3333333333333</v>
      </c>
      <c r="M67" t="s">
        <v>39</v>
      </c>
      <c r="N67" t="s">
        <v>34</v>
      </c>
      <c r="O67" t="str">
        <f>_xlfn.CONCAT(E67, " (",ROUND(F67,2),")")</f>
        <v>34 (33.33)</v>
      </c>
    </row>
    <row r="68" spans="1:15" x14ac:dyDescent="0.5">
      <c r="A68" t="s">
        <v>59</v>
      </c>
      <c r="B68" t="s">
        <v>20</v>
      </c>
      <c r="C68">
        <v>0</v>
      </c>
      <c r="D68" t="s">
        <v>22</v>
      </c>
      <c r="E68">
        <v>68</v>
      </c>
      <c r="F68">
        <v>66.6666666666667</v>
      </c>
      <c r="N68" t="s">
        <v>35</v>
      </c>
      <c r="O68" t="str">
        <f>_xlfn.CONCAT(E68, " (",ROUND(F68,2),")")</f>
        <v>68 (66.67)</v>
      </c>
    </row>
    <row r="69" spans="1:15" x14ac:dyDescent="0.5">
      <c r="A69" t="s">
        <v>59</v>
      </c>
      <c r="B69" t="s">
        <v>23</v>
      </c>
      <c r="C69">
        <v>1</v>
      </c>
      <c r="G69">
        <v>102</v>
      </c>
      <c r="H69">
        <v>3.0334967320261401</v>
      </c>
      <c r="I69">
        <v>0.89405503548711396</v>
      </c>
      <c r="J69">
        <v>1.2083333333333299</v>
      </c>
      <c r="K69">
        <v>5</v>
      </c>
      <c r="M69" t="s">
        <v>36</v>
      </c>
      <c r="O69" t="str">
        <f t="shared" ref="O69:O73" si="10">_xlfn.CONCAT(ROUND(H69,2)," (",ROUND(I69,2),")")</f>
        <v>3.03 (0.89)</v>
      </c>
    </row>
    <row r="70" spans="1:15" x14ac:dyDescent="0.5">
      <c r="A70" t="s">
        <v>59</v>
      </c>
      <c r="B70" t="s">
        <v>26</v>
      </c>
      <c r="C70">
        <v>1</v>
      </c>
      <c r="G70">
        <v>102</v>
      </c>
      <c r="H70">
        <v>5.1568627450980404</v>
      </c>
      <c r="I70">
        <v>7.6426954682610804</v>
      </c>
      <c r="J70">
        <v>0</v>
      </c>
      <c r="K70">
        <v>30</v>
      </c>
      <c r="M70" t="s">
        <v>40</v>
      </c>
      <c r="O70" t="str">
        <f t="shared" si="10"/>
        <v>5.16 (7.64)</v>
      </c>
    </row>
    <row r="71" spans="1:15" x14ac:dyDescent="0.5">
      <c r="A71" t="s">
        <v>59</v>
      </c>
      <c r="B71" t="s">
        <v>27</v>
      </c>
      <c r="C71">
        <v>1</v>
      </c>
      <c r="G71">
        <v>102</v>
      </c>
      <c r="H71">
        <v>17.470588235294102</v>
      </c>
      <c r="I71">
        <v>29.395461993123501</v>
      </c>
      <c r="J71">
        <v>0</v>
      </c>
      <c r="K71">
        <v>147</v>
      </c>
      <c r="M71" t="s">
        <v>41</v>
      </c>
      <c r="O71" t="str">
        <f t="shared" si="10"/>
        <v>17.47 (29.4)</v>
      </c>
    </row>
    <row r="72" spans="1:15" x14ac:dyDescent="0.5">
      <c r="A72" t="s">
        <v>59</v>
      </c>
      <c r="B72" t="s">
        <v>28</v>
      </c>
      <c r="C72">
        <v>1</v>
      </c>
      <c r="G72">
        <v>102</v>
      </c>
      <c r="H72">
        <v>17.911764705882401</v>
      </c>
      <c r="I72">
        <v>29.488411196176401</v>
      </c>
      <c r="J72">
        <v>0</v>
      </c>
      <c r="K72">
        <v>148</v>
      </c>
      <c r="M72" t="s">
        <v>43</v>
      </c>
      <c r="O72" t="str">
        <f t="shared" si="10"/>
        <v>17.91 (29.49)</v>
      </c>
    </row>
    <row r="73" spans="1:15" x14ac:dyDescent="0.5">
      <c r="A73" t="s">
        <v>59</v>
      </c>
      <c r="B73" t="s">
        <v>29</v>
      </c>
      <c r="C73">
        <v>1</v>
      </c>
      <c r="G73">
        <v>102</v>
      </c>
      <c r="H73">
        <v>17.039215686274499</v>
      </c>
      <c r="I73">
        <v>29.244250198556799</v>
      </c>
      <c r="J73">
        <v>0</v>
      </c>
      <c r="K73">
        <v>148</v>
      </c>
      <c r="M73" t="s">
        <v>42</v>
      </c>
      <c r="O73" t="str">
        <f t="shared" si="10"/>
        <v>17.04 (29.24)</v>
      </c>
    </row>
    <row r="74" spans="1:15" x14ac:dyDescent="0.5">
      <c r="A74" t="s">
        <v>60</v>
      </c>
      <c r="B74" t="s">
        <v>12</v>
      </c>
      <c r="C74">
        <v>1</v>
      </c>
      <c r="G74">
        <v>87</v>
      </c>
      <c r="H74">
        <v>39.057471264367798</v>
      </c>
      <c r="I74">
        <v>9.7639063878012493</v>
      </c>
      <c r="J74">
        <v>23</v>
      </c>
      <c r="K74">
        <v>69</v>
      </c>
      <c r="M74" t="s">
        <v>32</v>
      </c>
      <c r="O74" t="str">
        <f>_xlfn.CONCAT(ROUND(H74,2)," (",ROUND(I74,2),")")</f>
        <v>39.06 (9.76)</v>
      </c>
    </row>
    <row r="75" spans="1:15" x14ac:dyDescent="0.5">
      <c r="A75" t="s">
        <v>60</v>
      </c>
      <c r="B75" t="s">
        <v>13</v>
      </c>
      <c r="C75">
        <v>0</v>
      </c>
      <c r="D75" t="s">
        <v>14</v>
      </c>
      <c r="E75">
        <v>25</v>
      </c>
      <c r="F75">
        <v>28.735632183907999</v>
      </c>
      <c r="M75" t="s">
        <v>33</v>
      </c>
      <c r="N75" t="s">
        <v>14</v>
      </c>
      <c r="O75" t="str">
        <f>_xlfn.CONCAT(E75, " (",ROUND(F75,2),")")</f>
        <v>25 (28.74)</v>
      </c>
    </row>
    <row r="76" spans="1:15" x14ac:dyDescent="0.5">
      <c r="A76" t="s">
        <v>60</v>
      </c>
      <c r="B76" t="s">
        <v>13</v>
      </c>
      <c r="C76">
        <v>0</v>
      </c>
      <c r="D76" t="s">
        <v>15</v>
      </c>
      <c r="E76">
        <v>62</v>
      </c>
      <c r="F76">
        <v>71.264367816092005</v>
      </c>
      <c r="N76" t="s">
        <v>15</v>
      </c>
      <c r="O76" t="str">
        <f>_xlfn.CONCAT(E76, " (",ROUND(F76,2),")")</f>
        <v>62 (71.26)</v>
      </c>
    </row>
    <row r="77" spans="1:15" x14ac:dyDescent="0.5">
      <c r="A77" t="s">
        <v>60</v>
      </c>
      <c r="B77" t="s">
        <v>13</v>
      </c>
      <c r="C77">
        <v>0</v>
      </c>
      <c r="D77" t="s">
        <v>16</v>
      </c>
      <c r="E77">
        <v>0</v>
      </c>
      <c r="F77">
        <v>0</v>
      </c>
      <c r="N77" t="s">
        <v>16</v>
      </c>
      <c r="O77" t="str">
        <f>_xlfn.CONCAT(E77, " (",ROUND(F77,2),")")</f>
        <v>0 (0)</v>
      </c>
    </row>
    <row r="78" spans="1:15" x14ac:dyDescent="0.5">
      <c r="A78" t="s">
        <v>60</v>
      </c>
      <c r="B78" t="s">
        <v>17</v>
      </c>
      <c r="C78">
        <v>1</v>
      </c>
      <c r="G78">
        <v>87</v>
      </c>
      <c r="H78">
        <v>9.2990421455938694</v>
      </c>
      <c r="I78">
        <v>5.0846003989054402</v>
      </c>
      <c r="J78">
        <v>2.1</v>
      </c>
      <c r="K78">
        <v>38.6</v>
      </c>
      <c r="M78" t="s">
        <v>45</v>
      </c>
      <c r="O78" t="str">
        <f>_xlfn.CONCAT(ROUND(H78,2)," (",ROUND(I78,2),")")</f>
        <v>9.3 (5.08)</v>
      </c>
    </row>
    <row r="79" spans="1:15" x14ac:dyDescent="0.5">
      <c r="A79" t="s">
        <v>60</v>
      </c>
      <c r="B79" t="s">
        <v>18</v>
      </c>
      <c r="C79">
        <v>1</v>
      </c>
      <c r="G79">
        <v>87</v>
      </c>
      <c r="H79">
        <v>4.5862068965517198</v>
      </c>
      <c r="I79">
        <v>6.92073346720837</v>
      </c>
      <c r="J79">
        <v>0</v>
      </c>
      <c r="K79">
        <v>25</v>
      </c>
      <c r="M79" t="s">
        <v>37</v>
      </c>
      <c r="O79" t="str">
        <f>_xlfn.CONCAT(ROUND(H79,2)," (",ROUND(I79,2),")")</f>
        <v>4.59 (6.92)</v>
      </c>
    </row>
    <row r="80" spans="1:15" x14ac:dyDescent="0.5">
      <c r="A80" t="s">
        <v>60</v>
      </c>
      <c r="B80" t="s">
        <v>19</v>
      </c>
      <c r="C80">
        <v>1</v>
      </c>
      <c r="G80">
        <v>87</v>
      </c>
      <c r="H80">
        <v>4.70114942528736</v>
      </c>
      <c r="I80">
        <v>9.0426829504593798</v>
      </c>
      <c r="J80">
        <v>0</v>
      </c>
      <c r="K80">
        <v>35</v>
      </c>
      <c r="M80" t="s">
        <v>38</v>
      </c>
      <c r="O80" t="str">
        <f>_xlfn.CONCAT(ROUND(H80,2)," (",ROUND(I80,2),")")</f>
        <v>4.7 (9.04)</v>
      </c>
    </row>
    <row r="81" spans="1:15" x14ac:dyDescent="0.5">
      <c r="A81" t="s">
        <v>60</v>
      </c>
      <c r="B81" t="s">
        <v>20</v>
      </c>
      <c r="C81">
        <v>0</v>
      </c>
      <c r="D81" t="s">
        <v>21</v>
      </c>
      <c r="E81">
        <v>13</v>
      </c>
      <c r="F81">
        <v>14.9425287356322</v>
      </c>
      <c r="M81" t="s">
        <v>39</v>
      </c>
      <c r="N81" t="s">
        <v>34</v>
      </c>
      <c r="O81" t="str">
        <f>_xlfn.CONCAT(E81, " (",ROUND(F81,2),")")</f>
        <v>13 (14.94)</v>
      </c>
    </row>
    <row r="82" spans="1:15" x14ac:dyDescent="0.5">
      <c r="A82" t="s">
        <v>60</v>
      </c>
      <c r="B82" t="s">
        <v>20</v>
      </c>
      <c r="C82">
        <v>0</v>
      </c>
      <c r="D82" t="s">
        <v>22</v>
      </c>
      <c r="E82">
        <v>74</v>
      </c>
      <c r="F82">
        <v>85.057471264367805</v>
      </c>
      <c r="N82" t="s">
        <v>35</v>
      </c>
      <c r="O82" t="str">
        <f>_xlfn.CONCAT(E82, " (",ROUND(F82,2),")")</f>
        <v>74 (85.06)</v>
      </c>
    </row>
    <row r="83" spans="1:15" x14ac:dyDescent="0.5">
      <c r="A83" t="s">
        <v>60</v>
      </c>
      <c r="B83" t="s">
        <v>23</v>
      </c>
      <c r="C83">
        <v>1</v>
      </c>
      <c r="G83">
        <v>87</v>
      </c>
      <c r="H83">
        <v>2.84818007662835</v>
      </c>
      <c r="I83">
        <v>0.76903012982610497</v>
      </c>
      <c r="J83">
        <v>1</v>
      </c>
      <c r="K83">
        <v>4.6666666666666696</v>
      </c>
      <c r="M83" t="s">
        <v>36</v>
      </c>
      <c r="O83" t="str">
        <f t="shared" ref="O83:O87" si="11">_xlfn.CONCAT(ROUND(H83,2)," (",ROUND(I83,2),")")</f>
        <v>2.85 (0.77)</v>
      </c>
    </row>
    <row r="84" spans="1:15" x14ac:dyDescent="0.5">
      <c r="A84" t="s">
        <v>60</v>
      </c>
      <c r="B84" t="s">
        <v>26</v>
      </c>
      <c r="C84">
        <v>1</v>
      </c>
      <c r="G84">
        <v>87</v>
      </c>
      <c r="H84">
        <v>3.70114942528736</v>
      </c>
      <c r="I84">
        <v>5.51765652674937</v>
      </c>
      <c r="J84">
        <v>0</v>
      </c>
      <c r="K84">
        <v>23</v>
      </c>
      <c r="M84" t="s">
        <v>40</v>
      </c>
      <c r="O84" t="str">
        <f t="shared" si="11"/>
        <v>3.7 (5.52)</v>
      </c>
    </row>
    <row r="85" spans="1:15" x14ac:dyDescent="0.5">
      <c r="A85" t="s">
        <v>60</v>
      </c>
      <c r="B85" t="s">
        <v>27</v>
      </c>
      <c r="C85">
        <v>1</v>
      </c>
      <c r="G85">
        <v>87</v>
      </c>
      <c r="H85">
        <v>9.8390804597701091</v>
      </c>
      <c r="I85">
        <v>18.1830956271608</v>
      </c>
      <c r="J85">
        <v>0</v>
      </c>
      <c r="K85">
        <v>101</v>
      </c>
      <c r="M85" t="s">
        <v>41</v>
      </c>
      <c r="O85" t="str">
        <f t="shared" si="11"/>
        <v>9.84 (18.18)</v>
      </c>
    </row>
    <row r="86" spans="1:15" x14ac:dyDescent="0.5">
      <c r="A86" t="s">
        <v>60</v>
      </c>
      <c r="B86" t="s">
        <v>28</v>
      </c>
      <c r="C86">
        <v>1</v>
      </c>
      <c r="G86">
        <v>87</v>
      </c>
      <c r="H86">
        <v>10.7701149425287</v>
      </c>
      <c r="I86">
        <v>19.535121114633</v>
      </c>
      <c r="J86">
        <v>0</v>
      </c>
      <c r="K86">
        <v>100</v>
      </c>
      <c r="M86" t="s">
        <v>43</v>
      </c>
      <c r="O86" t="str">
        <f t="shared" si="11"/>
        <v>10.77 (19.54)</v>
      </c>
    </row>
    <row r="87" spans="1:15" x14ac:dyDescent="0.5">
      <c r="A87" t="s">
        <v>60</v>
      </c>
      <c r="B87" t="s">
        <v>29</v>
      </c>
      <c r="C87">
        <v>1</v>
      </c>
      <c r="G87">
        <v>87</v>
      </c>
      <c r="H87">
        <v>9.0689655172413808</v>
      </c>
      <c r="I87">
        <v>18.041162948804299</v>
      </c>
      <c r="J87">
        <v>0</v>
      </c>
      <c r="K87">
        <v>101</v>
      </c>
      <c r="M87" t="s">
        <v>42</v>
      </c>
      <c r="O87" t="str">
        <f t="shared" si="11"/>
        <v>9.07 (18.04)</v>
      </c>
    </row>
  </sheetData>
  <mergeCells count="5">
    <mergeCell ref="U1:AC1"/>
    <mergeCell ref="Z2:AA2"/>
    <mergeCell ref="U8:U10"/>
    <mergeCell ref="U14:U15"/>
    <mergeCell ref="U21:AC21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BD58-595C-47BD-96EF-9CAED8A98E0F}">
  <dimension ref="A1:AF91"/>
  <sheetViews>
    <sheetView tabSelected="1" topLeftCell="R11" workbookViewId="0">
      <selection activeCell="Y19" sqref="Y19"/>
    </sheetView>
  </sheetViews>
  <sheetFormatPr defaultRowHeight="14.35" x14ac:dyDescent="0.5"/>
  <cols>
    <col min="1" max="1" width="12.64453125" bestFit="1" customWidth="1"/>
    <col min="10" max="10" width="12.64453125" bestFit="1" customWidth="1"/>
    <col min="11" max="11" width="8.46875" bestFit="1" customWidth="1"/>
    <col min="12" max="12" width="11.234375" bestFit="1" customWidth="1"/>
    <col min="13" max="13" width="25.17578125" customWidth="1"/>
    <col min="15" max="15" width="15.46875" bestFit="1" customWidth="1"/>
    <col min="17" max="17" width="11.9375" customWidth="1"/>
    <col min="18" max="18" width="12" customWidth="1"/>
    <col min="19" max="19" width="16" customWidth="1"/>
    <col min="20" max="26" width="13.64453125" style="8" customWidth="1"/>
    <col min="27" max="31" width="11.8203125" style="8" customWidth="1"/>
  </cols>
  <sheetData>
    <row r="1" spans="1:32" x14ac:dyDescent="0.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93</v>
      </c>
      <c r="K1" t="s">
        <v>94</v>
      </c>
      <c r="L1" t="s">
        <v>95</v>
      </c>
      <c r="M1" t="s">
        <v>96</v>
      </c>
      <c r="N1">
        <v>2</v>
      </c>
      <c r="R1" s="49" t="s">
        <v>210</v>
      </c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x14ac:dyDescent="0.5">
      <c r="A2" t="s">
        <v>86</v>
      </c>
      <c r="B2" t="s">
        <v>102</v>
      </c>
      <c r="C2" t="s">
        <v>103</v>
      </c>
      <c r="D2" t="s">
        <v>104</v>
      </c>
      <c r="E2">
        <v>-1.95045016985681</v>
      </c>
      <c r="F2">
        <v>-2.10554443005132</v>
      </c>
      <c r="G2">
        <v>-1.79535590966231</v>
      </c>
      <c r="H2" t="s">
        <v>105</v>
      </c>
      <c r="I2" t="s">
        <v>106</v>
      </c>
      <c r="J2" t="s">
        <v>86</v>
      </c>
      <c r="K2" t="s">
        <v>102</v>
      </c>
      <c r="L2" t="s">
        <v>103</v>
      </c>
      <c r="M2" t="s">
        <v>104</v>
      </c>
      <c r="N2" t="str">
        <f>_xlfn.CONCAT(ROUND(E2,$N$1)," (",ROUND(F2,$N$1),", ",ROUND(G2,$N$1),")")</f>
        <v>-1.95 (-2.11, -1.8)</v>
      </c>
      <c r="R2" s="9"/>
      <c r="S2" s="9"/>
      <c r="T2" s="52" t="s">
        <v>103</v>
      </c>
      <c r="U2" s="52"/>
      <c r="V2" s="52"/>
      <c r="W2" s="52" t="s">
        <v>117</v>
      </c>
      <c r="X2" s="52"/>
      <c r="Y2" s="52"/>
      <c r="Z2" s="52"/>
      <c r="AA2" s="52" t="s">
        <v>114</v>
      </c>
      <c r="AB2" s="52"/>
      <c r="AC2" s="52"/>
      <c r="AD2" s="52"/>
      <c r="AE2" s="52"/>
    </row>
    <row r="3" spans="1:32" ht="28" x14ac:dyDescent="0.5">
      <c r="A3" t="s">
        <v>86</v>
      </c>
      <c r="B3" t="s">
        <v>102</v>
      </c>
      <c r="C3" t="s">
        <v>103</v>
      </c>
      <c r="D3" t="s">
        <v>107</v>
      </c>
      <c r="E3">
        <v>2.8407120830323401E-2</v>
      </c>
      <c r="F3">
        <v>-5.7416442869293503E-2</v>
      </c>
      <c r="G3">
        <v>0.11423068452993999</v>
      </c>
      <c r="H3" t="s">
        <v>102</v>
      </c>
      <c r="J3" t="s">
        <v>86</v>
      </c>
      <c r="K3" t="s">
        <v>102</v>
      </c>
      <c r="L3" t="s">
        <v>103</v>
      </c>
      <c r="M3" t="s">
        <v>107</v>
      </c>
      <c r="N3" t="str">
        <f t="shared" ref="N3:N66" si="0">_xlfn.CONCAT(ROUND(E3,$N$1)," (",ROUND(F3,$N$1),", ",ROUND(G3,$N$1),")")</f>
        <v>0.03 (-0.06, 0.11)</v>
      </c>
      <c r="R3" s="10"/>
      <c r="S3" s="10"/>
      <c r="T3" s="11" t="s">
        <v>86</v>
      </c>
      <c r="U3" s="11" t="s">
        <v>87</v>
      </c>
      <c r="V3" s="11" t="s">
        <v>113</v>
      </c>
      <c r="W3" s="11" t="s">
        <v>115</v>
      </c>
      <c r="X3" s="11" t="s">
        <v>121</v>
      </c>
      <c r="Y3" s="11" t="s">
        <v>122</v>
      </c>
      <c r="Z3" s="11" t="s">
        <v>123</v>
      </c>
      <c r="AA3" s="11" t="s">
        <v>87</v>
      </c>
      <c r="AB3" s="11" t="s">
        <v>115</v>
      </c>
      <c r="AC3" s="11" t="s">
        <v>121</v>
      </c>
      <c r="AD3" s="11" t="s">
        <v>122</v>
      </c>
      <c r="AE3" s="11" t="s">
        <v>123</v>
      </c>
    </row>
    <row r="4" spans="1:32" x14ac:dyDescent="0.5">
      <c r="A4" t="s">
        <v>86</v>
      </c>
      <c r="B4" t="s">
        <v>102</v>
      </c>
      <c r="C4" t="s">
        <v>103</v>
      </c>
      <c r="D4" t="s">
        <v>108</v>
      </c>
      <c r="E4">
        <v>0.21061361374321499</v>
      </c>
      <c r="F4">
        <v>6.22482983074851E-2</v>
      </c>
      <c r="G4">
        <v>0.35897892917894603</v>
      </c>
      <c r="H4" t="s">
        <v>109</v>
      </c>
      <c r="I4" t="s">
        <v>110</v>
      </c>
      <c r="J4" t="s">
        <v>86</v>
      </c>
      <c r="K4" t="s">
        <v>102</v>
      </c>
      <c r="L4" t="s">
        <v>103</v>
      </c>
      <c r="M4" t="s">
        <v>108</v>
      </c>
      <c r="N4" t="str">
        <f t="shared" si="0"/>
        <v>0.21 (0.06, 0.36)</v>
      </c>
      <c r="R4" s="53" t="s">
        <v>116</v>
      </c>
      <c r="S4" s="12" t="s">
        <v>119</v>
      </c>
      <c r="T4" s="13"/>
      <c r="U4" s="13"/>
      <c r="V4" s="13"/>
      <c r="W4" s="13" t="s">
        <v>141</v>
      </c>
      <c r="X4" s="13" t="s">
        <v>144</v>
      </c>
      <c r="Y4" s="13" t="s">
        <v>147</v>
      </c>
      <c r="Z4" s="13" t="s">
        <v>150</v>
      </c>
      <c r="AA4" s="13"/>
      <c r="AB4" s="13" t="s">
        <v>153</v>
      </c>
      <c r="AC4" s="13" t="s">
        <v>156</v>
      </c>
      <c r="AD4" s="13" t="s">
        <v>159</v>
      </c>
      <c r="AE4" s="13" t="s">
        <v>162</v>
      </c>
    </row>
    <row r="5" spans="1:32" x14ac:dyDescent="0.5">
      <c r="A5" t="s">
        <v>87</v>
      </c>
      <c r="B5" t="s">
        <v>102</v>
      </c>
      <c r="C5" t="s">
        <v>103</v>
      </c>
      <c r="D5" t="s">
        <v>104</v>
      </c>
      <c r="E5">
        <v>-1.9670477887089</v>
      </c>
      <c r="F5">
        <v>-2.1057216328333999</v>
      </c>
      <c r="G5">
        <v>-1.82837394458441</v>
      </c>
      <c r="H5" t="s">
        <v>105</v>
      </c>
      <c r="I5" t="s">
        <v>106</v>
      </c>
      <c r="J5" t="s">
        <v>87</v>
      </c>
      <c r="K5" t="s">
        <v>102</v>
      </c>
      <c r="L5" t="s">
        <v>103</v>
      </c>
      <c r="M5" t="s">
        <v>104</v>
      </c>
      <c r="N5" t="str">
        <f t="shared" si="0"/>
        <v>-1.97 (-2.11, -1.83)</v>
      </c>
      <c r="R5" s="53"/>
      <c r="S5" s="12" t="s">
        <v>109</v>
      </c>
      <c r="T5" s="13"/>
      <c r="U5" s="13"/>
      <c r="V5" s="13"/>
      <c r="W5" s="13" t="s">
        <v>142</v>
      </c>
      <c r="X5" s="13" t="s">
        <v>145</v>
      </c>
      <c r="Y5" s="13" t="s">
        <v>148</v>
      </c>
      <c r="Z5" s="13" t="s">
        <v>151</v>
      </c>
      <c r="AA5" s="13"/>
      <c r="AB5" s="13" t="s">
        <v>154</v>
      </c>
      <c r="AC5" s="13" t="s">
        <v>157</v>
      </c>
      <c r="AD5" s="13" t="s">
        <v>160</v>
      </c>
      <c r="AE5" s="13" t="s">
        <v>163</v>
      </c>
    </row>
    <row r="6" spans="1:32" x14ac:dyDescent="0.5">
      <c r="A6" t="s">
        <v>87</v>
      </c>
      <c r="B6" t="s">
        <v>102</v>
      </c>
      <c r="C6" t="s">
        <v>103</v>
      </c>
      <c r="D6" t="s">
        <v>107</v>
      </c>
      <c r="E6">
        <v>9.31431588223996E-3</v>
      </c>
      <c r="F6">
        <v>-8.2298891675694597E-2</v>
      </c>
      <c r="G6">
        <v>0.100927523440174</v>
      </c>
      <c r="H6" t="s">
        <v>102</v>
      </c>
      <c r="J6" t="s">
        <v>87</v>
      </c>
      <c r="K6" t="s">
        <v>102</v>
      </c>
      <c r="L6" t="s">
        <v>103</v>
      </c>
      <c r="M6" t="s">
        <v>107</v>
      </c>
      <c r="N6" t="str">
        <f t="shared" si="0"/>
        <v>0.01 (-0.08, 0.1)</v>
      </c>
      <c r="R6" s="53"/>
      <c r="S6" s="12" t="s">
        <v>105</v>
      </c>
      <c r="T6" s="13"/>
      <c r="U6" s="13"/>
      <c r="V6" s="13"/>
      <c r="W6" s="13" t="s">
        <v>140</v>
      </c>
      <c r="X6" s="13" t="s">
        <v>143</v>
      </c>
      <c r="Y6" s="13" t="s">
        <v>146</v>
      </c>
      <c r="Z6" s="13" t="s">
        <v>149</v>
      </c>
      <c r="AA6" s="13"/>
      <c r="AB6" s="13" t="s">
        <v>152</v>
      </c>
      <c r="AC6" s="13" t="s">
        <v>155</v>
      </c>
      <c r="AD6" s="13" t="s">
        <v>158</v>
      </c>
      <c r="AE6" s="13" t="s">
        <v>161</v>
      </c>
    </row>
    <row r="7" spans="1:32" x14ac:dyDescent="0.5">
      <c r="A7" t="s">
        <v>87</v>
      </c>
      <c r="B7" t="s">
        <v>102</v>
      </c>
      <c r="C7" t="s">
        <v>103</v>
      </c>
      <c r="D7" t="s">
        <v>108</v>
      </c>
      <c r="E7">
        <v>0.101807484948334</v>
      </c>
      <c r="F7">
        <v>-3.49299570260223E-2</v>
      </c>
      <c r="G7">
        <v>0.238544926922691</v>
      </c>
      <c r="H7" t="s">
        <v>109</v>
      </c>
      <c r="J7" t="s">
        <v>87</v>
      </c>
      <c r="K7" t="s">
        <v>102</v>
      </c>
      <c r="L7" t="s">
        <v>103</v>
      </c>
      <c r="M7" t="s">
        <v>108</v>
      </c>
      <c r="N7" t="str">
        <f t="shared" si="0"/>
        <v>0.1 (-0.03, 0.24)</v>
      </c>
      <c r="R7" s="53" t="s">
        <v>102</v>
      </c>
      <c r="S7" s="12" t="s">
        <v>102</v>
      </c>
      <c r="T7" s="13" t="s">
        <v>125</v>
      </c>
      <c r="U7" s="13" t="s">
        <v>128</v>
      </c>
      <c r="V7" s="13" t="s">
        <v>133</v>
      </c>
      <c r="W7" s="13" t="s">
        <v>165</v>
      </c>
      <c r="X7" s="13" t="s">
        <v>168</v>
      </c>
      <c r="Y7" s="13" t="s">
        <v>171</v>
      </c>
      <c r="Z7" s="13" t="s">
        <v>174</v>
      </c>
      <c r="AA7" s="13" t="s">
        <v>136</v>
      </c>
      <c r="AB7" s="13" t="s">
        <v>188</v>
      </c>
      <c r="AC7" s="13" t="s">
        <v>190</v>
      </c>
      <c r="AD7" s="13" t="s">
        <v>193</v>
      </c>
      <c r="AE7" s="13" t="s">
        <v>196</v>
      </c>
    </row>
    <row r="8" spans="1:32" x14ac:dyDescent="0.5">
      <c r="A8" t="s">
        <v>87</v>
      </c>
      <c r="B8" t="s">
        <v>111</v>
      </c>
      <c r="C8" t="s">
        <v>103</v>
      </c>
      <c r="D8" t="s">
        <v>104</v>
      </c>
      <c r="E8">
        <v>-1.9682496516682599</v>
      </c>
      <c r="F8">
        <v>-2.1066639524842601</v>
      </c>
      <c r="G8">
        <v>-1.82983535085225</v>
      </c>
      <c r="H8" t="s">
        <v>105</v>
      </c>
      <c r="I8" t="s">
        <v>106</v>
      </c>
      <c r="J8" t="s">
        <v>87</v>
      </c>
      <c r="K8" t="s">
        <v>111</v>
      </c>
      <c r="L8" t="s">
        <v>103</v>
      </c>
      <c r="M8" t="s">
        <v>104</v>
      </c>
      <c r="N8" t="str">
        <f t="shared" si="0"/>
        <v>-1.97 (-2.11, -1.83)</v>
      </c>
      <c r="R8" s="53"/>
      <c r="S8" s="12" t="s">
        <v>109</v>
      </c>
      <c r="T8" s="13" t="s">
        <v>126</v>
      </c>
      <c r="U8" s="13" t="s">
        <v>129</v>
      </c>
      <c r="V8" s="13" t="s">
        <v>134</v>
      </c>
      <c r="W8" s="13" t="s">
        <v>166</v>
      </c>
      <c r="X8" s="13" t="s">
        <v>169</v>
      </c>
      <c r="Y8" s="13" t="s">
        <v>172</v>
      </c>
      <c r="Z8" s="13" t="s">
        <v>175</v>
      </c>
      <c r="AA8" s="13" t="s">
        <v>137</v>
      </c>
      <c r="AB8" s="13" t="s">
        <v>137</v>
      </c>
      <c r="AC8" s="13" t="s">
        <v>191</v>
      </c>
      <c r="AD8" s="13" t="s">
        <v>194</v>
      </c>
      <c r="AE8" s="13" t="s">
        <v>197</v>
      </c>
    </row>
    <row r="9" spans="1:32" x14ac:dyDescent="0.5">
      <c r="A9" t="s">
        <v>87</v>
      </c>
      <c r="B9" t="s">
        <v>111</v>
      </c>
      <c r="C9" t="s">
        <v>103</v>
      </c>
      <c r="D9" t="s">
        <v>23</v>
      </c>
      <c r="E9">
        <v>3.919267690165E-2</v>
      </c>
      <c r="F9">
        <v>-5.2852175454070602E-2</v>
      </c>
      <c r="G9">
        <v>0.13123752925737101</v>
      </c>
      <c r="H9" t="s">
        <v>111</v>
      </c>
      <c r="J9" t="s">
        <v>87</v>
      </c>
      <c r="K9" t="s">
        <v>111</v>
      </c>
      <c r="L9" t="s">
        <v>103</v>
      </c>
      <c r="M9" t="s">
        <v>23</v>
      </c>
      <c r="N9" t="str">
        <f t="shared" si="0"/>
        <v>0.04 (-0.05, 0.13)</v>
      </c>
      <c r="R9" s="53"/>
      <c r="S9" s="12" t="s">
        <v>105</v>
      </c>
      <c r="T9" s="13" t="s">
        <v>124</v>
      </c>
      <c r="U9" s="13" t="s">
        <v>127</v>
      </c>
      <c r="V9" s="13" t="s">
        <v>132</v>
      </c>
      <c r="W9" s="13" t="s">
        <v>164</v>
      </c>
      <c r="X9" s="13" t="s">
        <v>167</v>
      </c>
      <c r="Y9" s="13" t="s">
        <v>170</v>
      </c>
      <c r="Z9" s="13" t="s">
        <v>173</v>
      </c>
      <c r="AA9" s="13" t="s">
        <v>135</v>
      </c>
      <c r="AB9" s="13" t="s">
        <v>187</v>
      </c>
      <c r="AC9" s="13" t="s">
        <v>189</v>
      </c>
      <c r="AD9" s="13" t="s">
        <v>192</v>
      </c>
      <c r="AE9" s="13" t="s">
        <v>195</v>
      </c>
    </row>
    <row r="10" spans="1:32" x14ac:dyDescent="0.5">
      <c r="A10" t="s">
        <v>87</v>
      </c>
      <c r="B10" t="s">
        <v>111</v>
      </c>
      <c r="C10" t="s">
        <v>103</v>
      </c>
      <c r="D10" t="s">
        <v>112</v>
      </c>
      <c r="E10">
        <v>0.13196047028544</v>
      </c>
      <c r="F10">
        <v>-6.0775951880546498E-3</v>
      </c>
      <c r="G10">
        <v>0.26999853575893501</v>
      </c>
      <c r="H10" t="s">
        <v>109</v>
      </c>
      <c r="J10" t="s">
        <v>87</v>
      </c>
      <c r="K10" t="s">
        <v>111</v>
      </c>
      <c r="L10" t="s">
        <v>103</v>
      </c>
      <c r="M10" t="s">
        <v>112</v>
      </c>
      <c r="N10" t="str">
        <f t="shared" si="0"/>
        <v>0.13 (-0.01, 0.27)</v>
      </c>
      <c r="R10" s="53" t="s">
        <v>209</v>
      </c>
      <c r="S10" s="12" t="s">
        <v>36</v>
      </c>
      <c r="T10" s="13"/>
      <c r="U10" s="13" t="s">
        <v>130</v>
      </c>
      <c r="V10" s="13"/>
      <c r="W10" s="13" t="s">
        <v>177</v>
      </c>
      <c r="X10" s="13" t="s">
        <v>180</v>
      </c>
      <c r="Y10" s="13" t="s">
        <v>182</v>
      </c>
      <c r="Z10" s="13" t="s">
        <v>185</v>
      </c>
      <c r="AA10" s="13" t="s">
        <v>138</v>
      </c>
      <c r="AB10" s="13" t="s">
        <v>199</v>
      </c>
      <c r="AC10" s="13" t="s">
        <v>202</v>
      </c>
      <c r="AD10" s="13" t="s">
        <v>204</v>
      </c>
      <c r="AE10" s="13" t="s">
        <v>207</v>
      </c>
    </row>
    <row r="11" spans="1:32" x14ac:dyDescent="0.5">
      <c r="A11" t="s">
        <v>113</v>
      </c>
      <c r="B11" t="s">
        <v>102</v>
      </c>
      <c r="C11" t="s">
        <v>103</v>
      </c>
      <c r="D11" t="s">
        <v>104</v>
      </c>
      <c r="E11">
        <v>-1.9582932802348301</v>
      </c>
      <c r="F11">
        <v>-2.0633638252025901</v>
      </c>
      <c r="G11">
        <v>-1.85322273526708</v>
      </c>
      <c r="H11" t="s">
        <v>105</v>
      </c>
      <c r="I11" t="s">
        <v>106</v>
      </c>
      <c r="J11" t="s">
        <v>113</v>
      </c>
      <c r="K11" t="s">
        <v>102</v>
      </c>
      <c r="L11" t="s">
        <v>103</v>
      </c>
      <c r="M11" t="s">
        <v>104</v>
      </c>
      <c r="N11" t="str">
        <f t="shared" si="0"/>
        <v>-1.96 (-2.06, -1.85)</v>
      </c>
      <c r="R11" s="53"/>
      <c r="S11" s="12" t="s">
        <v>109</v>
      </c>
      <c r="T11" s="13"/>
      <c r="U11" s="13" t="s">
        <v>131</v>
      </c>
      <c r="V11" s="13"/>
      <c r="W11" s="13" t="s">
        <v>178</v>
      </c>
      <c r="X11" s="13" t="s">
        <v>181</v>
      </c>
      <c r="Y11" s="13" t="s">
        <v>183</v>
      </c>
      <c r="Z11" s="13" t="s">
        <v>186</v>
      </c>
      <c r="AA11" s="13" t="s">
        <v>139</v>
      </c>
      <c r="AB11" s="13" t="s">
        <v>200</v>
      </c>
      <c r="AC11" s="13" t="s">
        <v>203</v>
      </c>
      <c r="AD11" s="13" t="s">
        <v>205</v>
      </c>
      <c r="AE11" s="13" t="s">
        <v>208</v>
      </c>
    </row>
    <row r="12" spans="1:32" x14ac:dyDescent="0.5">
      <c r="A12" t="s">
        <v>113</v>
      </c>
      <c r="B12" t="s">
        <v>102</v>
      </c>
      <c r="C12" t="s">
        <v>103</v>
      </c>
      <c r="D12" t="s">
        <v>107</v>
      </c>
      <c r="E12">
        <v>2.30783830139175E-2</v>
      </c>
      <c r="F12">
        <v>-3.98165905025432E-2</v>
      </c>
      <c r="G12">
        <v>8.5973356530378103E-2</v>
      </c>
      <c r="H12" t="s">
        <v>102</v>
      </c>
      <c r="J12" t="s">
        <v>113</v>
      </c>
      <c r="K12" t="s">
        <v>102</v>
      </c>
      <c r="L12" t="s">
        <v>103</v>
      </c>
      <c r="M12" t="s">
        <v>107</v>
      </c>
      <c r="N12" t="str">
        <f t="shared" si="0"/>
        <v>0.02 (-0.04, 0.09)</v>
      </c>
      <c r="R12" s="54"/>
      <c r="S12" s="10" t="s">
        <v>105</v>
      </c>
      <c r="T12" s="14"/>
      <c r="U12" s="14" t="s">
        <v>127</v>
      </c>
      <c r="V12" s="14"/>
      <c r="W12" s="14" t="s">
        <v>176</v>
      </c>
      <c r="X12" s="14" t="s">
        <v>179</v>
      </c>
      <c r="Y12" s="14" t="s">
        <v>170</v>
      </c>
      <c r="Z12" s="14" t="s">
        <v>184</v>
      </c>
      <c r="AA12" s="14" t="s">
        <v>135</v>
      </c>
      <c r="AB12" s="14" t="s">
        <v>198</v>
      </c>
      <c r="AC12" s="14" t="s">
        <v>201</v>
      </c>
      <c r="AD12" s="14" t="s">
        <v>192</v>
      </c>
      <c r="AE12" s="14" t="s">
        <v>206</v>
      </c>
    </row>
    <row r="13" spans="1:32" x14ac:dyDescent="0.5">
      <c r="A13" t="s">
        <v>113</v>
      </c>
      <c r="B13" t="s">
        <v>102</v>
      </c>
      <c r="C13" t="s">
        <v>103</v>
      </c>
      <c r="D13" t="s">
        <v>108</v>
      </c>
      <c r="E13">
        <v>0.137898869335743</v>
      </c>
      <c r="F13">
        <v>3.5343917714588398E-2</v>
      </c>
      <c r="G13">
        <v>0.24045382095689799</v>
      </c>
      <c r="H13" t="s">
        <v>109</v>
      </c>
      <c r="I13" t="s">
        <v>110</v>
      </c>
      <c r="J13" t="s">
        <v>113</v>
      </c>
      <c r="K13" t="s">
        <v>102</v>
      </c>
      <c r="L13" t="s">
        <v>103</v>
      </c>
      <c r="M13" t="s">
        <v>108</v>
      </c>
      <c r="N13" t="str">
        <f t="shared" si="0"/>
        <v>0.14 (0.04, 0.24)</v>
      </c>
      <c r="R13" s="50" t="s">
        <v>211</v>
      </c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</row>
    <row r="14" spans="1:32" x14ac:dyDescent="0.5">
      <c r="A14" t="s">
        <v>87</v>
      </c>
      <c r="B14" t="s">
        <v>102</v>
      </c>
      <c r="C14" t="s">
        <v>114</v>
      </c>
      <c r="D14" t="s">
        <v>104</v>
      </c>
      <c r="E14">
        <v>-0.28767869602012403</v>
      </c>
      <c r="F14">
        <v>-0.34849714419823402</v>
      </c>
      <c r="G14">
        <v>-0.226860247842015</v>
      </c>
      <c r="H14" t="s">
        <v>105</v>
      </c>
      <c r="I14" t="s">
        <v>106</v>
      </c>
      <c r="J14" t="s">
        <v>87</v>
      </c>
      <c r="K14" t="s">
        <v>102</v>
      </c>
      <c r="L14" t="s">
        <v>114</v>
      </c>
      <c r="M14" t="s">
        <v>104</v>
      </c>
      <c r="N14" t="str">
        <f t="shared" si="0"/>
        <v>-0.29 (-0.35, -0.23)</v>
      </c>
    </row>
    <row r="15" spans="1:32" x14ac:dyDescent="0.5">
      <c r="A15" t="s">
        <v>87</v>
      </c>
      <c r="B15" t="s">
        <v>102</v>
      </c>
      <c r="C15" t="s">
        <v>114</v>
      </c>
      <c r="D15" t="s">
        <v>107</v>
      </c>
      <c r="E15">
        <v>-0.115349837150138</v>
      </c>
      <c r="F15">
        <v>-0.21417016788055601</v>
      </c>
      <c r="G15">
        <v>-1.6529506419719502E-2</v>
      </c>
      <c r="H15" t="s">
        <v>102</v>
      </c>
      <c r="I15" t="s">
        <v>106</v>
      </c>
      <c r="J15" t="s">
        <v>87</v>
      </c>
      <c r="K15" t="s">
        <v>102</v>
      </c>
      <c r="L15" t="s">
        <v>114</v>
      </c>
      <c r="M15" t="s">
        <v>107</v>
      </c>
      <c r="N15" t="str">
        <f t="shared" si="0"/>
        <v>-0.12 (-0.21, -0.02)</v>
      </c>
    </row>
    <row r="16" spans="1:32" x14ac:dyDescent="0.5">
      <c r="A16" t="s">
        <v>87</v>
      </c>
      <c r="B16" t="s">
        <v>102</v>
      </c>
      <c r="C16" t="s">
        <v>114</v>
      </c>
      <c r="D16" t="s">
        <v>108</v>
      </c>
      <c r="E16">
        <v>5.3667298207964002E-2</v>
      </c>
      <c r="F16">
        <v>-6.6652533479126504E-3</v>
      </c>
      <c r="G16">
        <v>0.113999849763841</v>
      </c>
      <c r="H16" t="s">
        <v>109</v>
      </c>
      <c r="J16" t="s">
        <v>87</v>
      </c>
      <c r="K16" t="s">
        <v>102</v>
      </c>
      <c r="L16" t="s">
        <v>114</v>
      </c>
      <c r="M16" t="s">
        <v>108</v>
      </c>
      <c r="N16" t="str">
        <f t="shared" si="0"/>
        <v>0.05 (-0.01, 0.11)</v>
      </c>
      <c r="AF16" s="8"/>
    </row>
    <row r="17" spans="1:32" x14ac:dyDescent="0.5">
      <c r="A17" t="s">
        <v>87</v>
      </c>
      <c r="B17" t="s">
        <v>111</v>
      </c>
      <c r="C17" t="s">
        <v>114</v>
      </c>
      <c r="D17" t="s">
        <v>104</v>
      </c>
      <c r="E17">
        <v>-0.286677885538209</v>
      </c>
      <c r="F17">
        <v>-0.34773862504332798</v>
      </c>
      <c r="G17">
        <v>-0.22561714603308999</v>
      </c>
      <c r="H17" t="s">
        <v>105</v>
      </c>
      <c r="I17" t="s">
        <v>106</v>
      </c>
      <c r="J17" t="s">
        <v>87</v>
      </c>
      <c r="K17" t="s">
        <v>111</v>
      </c>
      <c r="L17" t="s">
        <v>114</v>
      </c>
      <c r="M17" t="s">
        <v>104</v>
      </c>
      <c r="N17" t="str">
        <f t="shared" si="0"/>
        <v>-0.29 (-0.35, -0.23)</v>
      </c>
      <c r="AF17" s="8"/>
    </row>
    <row r="18" spans="1:32" x14ac:dyDescent="0.5">
      <c r="A18" t="s">
        <v>87</v>
      </c>
      <c r="B18" t="s">
        <v>111</v>
      </c>
      <c r="C18" t="s">
        <v>114</v>
      </c>
      <c r="D18" t="s">
        <v>23</v>
      </c>
      <c r="E18">
        <v>5.4812504783687099E-2</v>
      </c>
      <c r="F18">
        <v>-4.6618745706743202E-2</v>
      </c>
      <c r="G18">
        <v>0.15624375527411699</v>
      </c>
      <c r="H18" t="s">
        <v>111</v>
      </c>
      <c r="J18" t="s">
        <v>87</v>
      </c>
      <c r="K18" t="s">
        <v>111</v>
      </c>
      <c r="L18" t="s">
        <v>114</v>
      </c>
      <c r="M18" t="s">
        <v>23</v>
      </c>
      <c r="N18" t="str">
        <f t="shared" si="0"/>
        <v>0.05 (-0.05, 0.16)</v>
      </c>
      <c r="Q18" s="51" t="s">
        <v>210</v>
      </c>
      <c r="R18" s="51"/>
      <c r="S18" s="51"/>
      <c r="T18" s="51"/>
      <c r="U18" s="51"/>
      <c r="V18" s="51"/>
      <c r="W18" s="51"/>
      <c r="X18" s="51"/>
      <c r="Y18" s="51"/>
      <c r="Z18" s="51"/>
      <c r="AF18" s="8"/>
    </row>
    <row r="19" spans="1:32" ht="42.35" x14ac:dyDescent="0.5">
      <c r="A19" t="s">
        <v>87</v>
      </c>
      <c r="B19" t="s">
        <v>111</v>
      </c>
      <c r="C19" t="s">
        <v>114</v>
      </c>
      <c r="D19" t="s">
        <v>112</v>
      </c>
      <c r="E19">
        <v>-4.5519393567981903E-2</v>
      </c>
      <c r="F19">
        <v>-0.106512017219073</v>
      </c>
      <c r="G19">
        <v>1.54732300831088E-2</v>
      </c>
      <c r="H19" t="s">
        <v>109</v>
      </c>
      <c r="J19" t="s">
        <v>87</v>
      </c>
      <c r="K19" t="s">
        <v>111</v>
      </c>
      <c r="L19" t="s">
        <v>114</v>
      </c>
      <c r="M19" t="s">
        <v>112</v>
      </c>
      <c r="N19" t="str">
        <f t="shared" si="0"/>
        <v>-0.05 (-0.11, 0.02)</v>
      </c>
      <c r="Q19" s="16" t="s">
        <v>267</v>
      </c>
      <c r="R19" s="16" t="s">
        <v>269</v>
      </c>
      <c r="S19" s="16" t="s">
        <v>268</v>
      </c>
      <c r="T19" s="16" t="s">
        <v>86</v>
      </c>
      <c r="U19" s="16" t="s">
        <v>87</v>
      </c>
      <c r="V19" s="16" t="s">
        <v>113</v>
      </c>
      <c r="W19" s="16" t="s">
        <v>115</v>
      </c>
      <c r="X19" s="16" t="s">
        <v>121</v>
      </c>
      <c r="Y19" s="16" t="s">
        <v>122</v>
      </c>
      <c r="Z19" s="16" t="s">
        <v>123</v>
      </c>
      <c r="AF19" s="8"/>
    </row>
    <row r="20" spans="1:32" ht="14.35" customHeight="1" x14ac:dyDescent="0.5">
      <c r="A20" t="s">
        <v>115</v>
      </c>
      <c r="B20" t="s">
        <v>116</v>
      </c>
      <c r="C20" t="s">
        <v>117</v>
      </c>
      <c r="D20" t="s">
        <v>104</v>
      </c>
      <c r="E20">
        <v>-2.3935911196953099</v>
      </c>
      <c r="F20">
        <v>-2.5469532459003199</v>
      </c>
      <c r="G20">
        <v>-2.2402289934902999</v>
      </c>
      <c r="H20" t="s">
        <v>105</v>
      </c>
      <c r="I20" t="s">
        <v>106</v>
      </c>
      <c r="J20" t="s">
        <v>115</v>
      </c>
      <c r="K20" t="s">
        <v>116</v>
      </c>
      <c r="L20" t="s">
        <v>117</v>
      </c>
      <c r="M20" t="s">
        <v>104</v>
      </c>
      <c r="N20" t="str">
        <f t="shared" si="0"/>
        <v>-2.39 (-2.55, -2.24)</v>
      </c>
      <c r="Q20" s="48" t="s">
        <v>103</v>
      </c>
      <c r="R20" s="43" t="s">
        <v>102</v>
      </c>
      <c r="S20" s="17" t="s">
        <v>102</v>
      </c>
      <c r="T20" s="18" t="s">
        <v>125</v>
      </c>
      <c r="U20" s="18" t="s">
        <v>128</v>
      </c>
      <c r="V20" s="18" t="s">
        <v>133</v>
      </c>
      <c r="W20" s="19"/>
      <c r="X20" s="19"/>
      <c r="Y20" s="19"/>
      <c r="Z20" s="19"/>
      <c r="AF20" s="8"/>
    </row>
    <row r="21" spans="1:32" x14ac:dyDescent="0.5">
      <c r="A21" t="s">
        <v>115</v>
      </c>
      <c r="B21" t="s">
        <v>116</v>
      </c>
      <c r="C21" t="s">
        <v>117</v>
      </c>
      <c r="D21" t="s">
        <v>118</v>
      </c>
      <c r="E21">
        <v>9.1611295523183298E-2</v>
      </c>
      <c r="F21">
        <v>-0.106201239935203</v>
      </c>
      <c r="G21">
        <v>0.28942383098156998</v>
      </c>
      <c r="H21" t="s">
        <v>119</v>
      </c>
      <c r="J21" t="s">
        <v>115</v>
      </c>
      <c r="K21" t="s">
        <v>116</v>
      </c>
      <c r="L21" t="s">
        <v>117</v>
      </c>
      <c r="M21" t="s">
        <v>118</v>
      </c>
      <c r="N21" t="str">
        <f t="shared" si="0"/>
        <v>0.09 (-0.11, 0.29)</v>
      </c>
      <c r="Q21" s="46"/>
      <c r="R21" s="43"/>
      <c r="S21" s="17" t="s">
        <v>109</v>
      </c>
      <c r="T21" s="32" t="s">
        <v>126</v>
      </c>
      <c r="U21" s="18" t="s">
        <v>129</v>
      </c>
      <c r="V21" s="32" t="s">
        <v>134</v>
      </c>
      <c r="W21" s="19"/>
      <c r="X21" s="19"/>
      <c r="Y21" s="19"/>
      <c r="Z21" s="19"/>
      <c r="AF21" s="8"/>
    </row>
    <row r="22" spans="1:32" x14ac:dyDescent="0.5">
      <c r="A22" t="s">
        <v>115</v>
      </c>
      <c r="B22" t="s">
        <v>116</v>
      </c>
      <c r="C22" t="s">
        <v>117</v>
      </c>
      <c r="D22" t="s">
        <v>120</v>
      </c>
      <c r="E22">
        <v>-0.19922967613505299</v>
      </c>
      <c r="F22">
        <v>-0.42017725422358798</v>
      </c>
      <c r="G22">
        <v>2.17179019534815E-2</v>
      </c>
      <c r="H22" t="s">
        <v>109</v>
      </c>
      <c r="J22" t="s">
        <v>115</v>
      </c>
      <c r="K22" t="s">
        <v>116</v>
      </c>
      <c r="L22" t="s">
        <v>117</v>
      </c>
      <c r="M22" t="s">
        <v>120</v>
      </c>
      <c r="N22" t="str">
        <f t="shared" si="0"/>
        <v>-0.2 (-0.42, 0.02)</v>
      </c>
      <c r="Q22" s="46"/>
      <c r="R22" s="43"/>
      <c r="S22" s="17" t="s">
        <v>105</v>
      </c>
      <c r="T22" s="32" t="s">
        <v>124</v>
      </c>
      <c r="U22" s="32" t="s">
        <v>127</v>
      </c>
      <c r="V22" s="32" t="s">
        <v>132</v>
      </c>
      <c r="W22" s="19"/>
      <c r="X22" s="19"/>
      <c r="Y22" s="19"/>
      <c r="Z22" s="19"/>
      <c r="AF22" s="8"/>
    </row>
    <row r="23" spans="1:32" x14ac:dyDescent="0.5">
      <c r="A23" t="s">
        <v>121</v>
      </c>
      <c r="B23" t="s">
        <v>116</v>
      </c>
      <c r="C23" t="s">
        <v>117</v>
      </c>
      <c r="D23" t="s">
        <v>104</v>
      </c>
      <c r="E23">
        <v>-1.9433412339818701</v>
      </c>
      <c r="F23">
        <v>-2.1960947738974301</v>
      </c>
      <c r="G23">
        <v>-1.6905876940663001</v>
      </c>
      <c r="H23" t="s">
        <v>105</v>
      </c>
      <c r="I23" t="s">
        <v>106</v>
      </c>
      <c r="J23" t="s">
        <v>121</v>
      </c>
      <c r="K23" t="s">
        <v>116</v>
      </c>
      <c r="L23" t="s">
        <v>117</v>
      </c>
      <c r="M23" t="s">
        <v>104</v>
      </c>
      <c r="N23" t="str">
        <f t="shared" si="0"/>
        <v>-1.94 (-2.2, -1.69)</v>
      </c>
      <c r="Q23" s="46"/>
      <c r="R23" s="43" t="s">
        <v>111</v>
      </c>
      <c r="S23" s="17" t="s">
        <v>36</v>
      </c>
      <c r="T23" s="18"/>
      <c r="U23" s="18" t="s">
        <v>130</v>
      </c>
      <c r="V23" s="18"/>
      <c r="W23" s="19"/>
      <c r="X23" s="19"/>
      <c r="Y23" s="19"/>
      <c r="Z23" s="19"/>
    </row>
    <row r="24" spans="1:32" x14ac:dyDescent="0.5">
      <c r="A24" t="s">
        <v>121</v>
      </c>
      <c r="B24" t="s">
        <v>116</v>
      </c>
      <c r="C24" t="s">
        <v>117</v>
      </c>
      <c r="D24" t="s">
        <v>118</v>
      </c>
      <c r="E24">
        <v>-0.133241529578776</v>
      </c>
      <c r="F24">
        <v>-0.237868024844858</v>
      </c>
      <c r="G24">
        <v>-2.8615034312694802E-2</v>
      </c>
      <c r="H24" t="s">
        <v>119</v>
      </c>
      <c r="I24" t="s">
        <v>106</v>
      </c>
      <c r="J24" t="s">
        <v>121</v>
      </c>
      <c r="K24" t="s">
        <v>116</v>
      </c>
      <c r="L24" t="s">
        <v>117</v>
      </c>
      <c r="M24" t="s">
        <v>118</v>
      </c>
      <c r="N24" t="str">
        <f t="shared" si="0"/>
        <v>-0.13 (-0.24, -0.03)</v>
      </c>
      <c r="Q24" s="46"/>
      <c r="R24" s="43"/>
      <c r="S24" s="17" t="s">
        <v>109</v>
      </c>
      <c r="T24" s="18"/>
      <c r="U24" s="18" t="s">
        <v>131</v>
      </c>
      <c r="V24" s="18"/>
      <c r="W24" s="19"/>
      <c r="X24" s="19"/>
      <c r="Y24" s="19"/>
      <c r="Z24" s="19"/>
    </row>
    <row r="25" spans="1:32" x14ac:dyDescent="0.5">
      <c r="A25" t="s">
        <v>121</v>
      </c>
      <c r="B25" t="s">
        <v>116</v>
      </c>
      <c r="C25" t="s">
        <v>117</v>
      </c>
      <c r="D25" t="s">
        <v>120</v>
      </c>
      <c r="E25">
        <v>2.59916383634992E-2</v>
      </c>
      <c r="F25">
        <v>-0.14890329089228099</v>
      </c>
      <c r="G25">
        <v>0.20088656761928</v>
      </c>
      <c r="H25" t="s">
        <v>109</v>
      </c>
      <c r="J25" t="s">
        <v>121</v>
      </c>
      <c r="K25" t="s">
        <v>116</v>
      </c>
      <c r="L25" t="s">
        <v>117</v>
      </c>
      <c r="M25" t="s">
        <v>120</v>
      </c>
      <c r="N25" t="str">
        <f t="shared" si="0"/>
        <v>0.03 (-0.15, 0.2)</v>
      </c>
      <c r="Q25" s="46"/>
      <c r="R25" s="43"/>
      <c r="S25" s="17" t="s">
        <v>105</v>
      </c>
      <c r="T25" s="18"/>
      <c r="U25" s="32" t="s">
        <v>127</v>
      </c>
      <c r="V25" s="18"/>
      <c r="W25" s="19"/>
      <c r="X25" s="19"/>
      <c r="Y25" s="19"/>
      <c r="Z25" s="19"/>
    </row>
    <row r="26" spans="1:32" x14ac:dyDescent="0.5">
      <c r="A26" t="s">
        <v>122</v>
      </c>
      <c r="B26" t="s">
        <v>116</v>
      </c>
      <c r="C26" t="s">
        <v>117</v>
      </c>
      <c r="D26" t="s">
        <v>104</v>
      </c>
      <c r="E26">
        <v>-2.4157405770217402</v>
      </c>
      <c r="F26">
        <v>-2.6175023319461599</v>
      </c>
      <c r="G26">
        <v>-2.21397882209732</v>
      </c>
      <c r="H26" t="s">
        <v>105</v>
      </c>
      <c r="I26" t="s">
        <v>106</v>
      </c>
      <c r="J26" t="s">
        <v>122</v>
      </c>
      <c r="K26" t="s">
        <v>116</v>
      </c>
      <c r="L26" t="s">
        <v>117</v>
      </c>
      <c r="M26" t="s">
        <v>104</v>
      </c>
      <c r="N26" t="str">
        <f t="shared" si="0"/>
        <v>-2.42 (-2.62, -2.21)</v>
      </c>
      <c r="Q26" s="45" t="s">
        <v>117</v>
      </c>
      <c r="R26" s="43" t="s">
        <v>116</v>
      </c>
      <c r="S26" s="17" t="s">
        <v>119</v>
      </c>
      <c r="T26" s="19"/>
      <c r="U26" s="19"/>
      <c r="V26" s="19"/>
      <c r="W26" s="18" t="s">
        <v>141</v>
      </c>
      <c r="X26" s="32" t="s">
        <v>144</v>
      </c>
      <c r="Y26" s="18" t="s">
        <v>147</v>
      </c>
      <c r="Z26" s="32" t="s">
        <v>150</v>
      </c>
    </row>
    <row r="27" spans="1:32" x14ac:dyDescent="0.5">
      <c r="A27" t="s">
        <v>122</v>
      </c>
      <c r="B27" t="s">
        <v>116</v>
      </c>
      <c r="C27" t="s">
        <v>117</v>
      </c>
      <c r="D27" t="s">
        <v>118</v>
      </c>
      <c r="E27">
        <v>-3.2457831307681699E-2</v>
      </c>
      <c r="F27">
        <v>-0.14386480978376701</v>
      </c>
      <c r="G27">
        <v>7.8949147168403594E-2</v>
      </c>
      <c r="H27" t="s">
        <v>119</v>
      </c>
      <c r="J27" t="s">
        <v>122</v>
      </c>
      <c r="K27" t="s">
        <v>116</v>
      </c>
      <c r="L27" t="s">
        <v>117</v>
      </c>
      <c r="M27" t="s">
        <v>118</v>
      </c>
      <c r="N27" t="str">
        <f t="shared" si="0"/>
        <v>-0.03 (-0.14, 0.08)</v>
      </c>
      <c r="Q27" s="45"/>
      <c r="R27" s="43"/>
      <c r="S27" s="17" t="s">
        <v>109</v>
      </c>
      <c r="T27" s="19"/>
      <c r="U27" s="19"/>
      <c r="V27" s="19"/>
      <c r="W27" s="18" t="s">
        <v>142</v>
      </c>
      <c r="X27" s="18" t="s">
        <v>145</v>
      </c>
      <c r="Y27" s="18" t="s">
        <v>148</v>
      </c>
      <c r="Z27" s="18" t="s">
        <v>151</v>
      </c>
    </row>
    <row r="28" spans="1:32" x14ac:dyDescent="0.5">
      <c r="A28" t="s">
        <v>122</v>
      </c>
      <c r="B28" t="s">
        <v>116</v>
      </c>
      <c r="C28" t="s">
        <v>117</v>
      </c>
      <c r="D28" t="s">
        <v>120</v>
      </c>
      <c r="E28">
        <v>-0.16531014828594701</v>
      </c>
      <c r="F28">
        <v>-0.35027341873239598</v>
      </c>
      <c r="G28">
        <v>1.9653122160501801E-2</v>
      </c>
      <c r="H28" t="s">
        <v>109</v>
      </c>
      <c r="J28" t="s">
        <v>122</v>
      </c>
      <c r="K28" t="s">
        <v>116</v>
      </c>
      <c r="L28" t="s">
        <v>117</v>
      </c>
      <c r="M28" t="s">
        <v>120</v>
      </c>
      <c r="N28" t="str">
        <f t="shared" si="0"/>
        <v>-0.17 (-0.35, 0.02)</v>
      </c>
      <c r="Q28" s="45"/>
      <c r="R28" s="43"/>
      <c r="S28" s="17" t="s">
        <v>105</v>
      </c>
      <c r="T28" s="19"/>
      <c r="U28" s="19"/>
      <c r="V28" s="19"/>
      <c r="W28" s="32" t="s">
        <v>140</v>
      </c>
      <c r="X28" s="32" t="s">
        <v>143</v>
      </c>
      <c r="Y28" s="32" t="s">
        <v>146</v>
      </c>
      <c r="Z28" s="32" t="s">
        <v>149</v>
      </c>
    </row>
    <row r="29" spans="1:32" x14ac:dyDescent="0.5">
      <c r="A29" t="s">
        <v>123</v>
      </c>
      <c r="B29" t="s">
        <v>116</v>
      </c>
      <c r="C29" t="s">
        <v>117</v>
      </c>
      <c r="D29" t="s">
        <v>104</v>
      </c>
      <c r="E29">
        <v>-2.1849467765842001</v>
      </c>
      <c r="F29">
        <v>-2.5873225117451599</v>
      </c>
      <c r="G29">
        <v>-1.7825710414232501</v>
      </c>
      <c r="H29" t="s">
        <v>105</v>
      </c>
      <c r="I29" t="s">
        <v>106</v>
      </c>
      <c r="J29" t="s">
        <v>123</v>
      </c>
      <c r="K29" t="s">
        <v>116</v>
      </c>
      <c r="L29" t="s">
        <v>117</v>
      </c>
      <c r="M29" t="s">
        <v>104</v>
      </c>
      <c r="N29" t="str">
        <f t="shared" si="0"/>
        <v>-2.18 (-2.59, -1.78)</v>
      </c>
      <c r="Q29" s="45"/>
      <c r="R29" s="43" t="s">
        <v>102</v>
      </c>
      <c r="S29" s="17" t="s">
        <v>102</v>
      </c>
      <c r="T29" s="19"/>
      <c r="U29" s="19"/>
      <c r="V29" s="19"/>
      <c r="W29" s="32" t="s">
        <v>165</v>
      </c>
      <c r="X29" s="32" t="s">
        <v>168</v>
      </c>
      <c r="Y29" s="32" t="s">
        <v>171</v>
      </c>
      <c r="Z29" s="32" t="s">
        <v>174</v>
      </c>
    </row>
    <row r="30" spans="1:32" x14ac:dyDescent="0.5">
      <c r="A30" t="s">
        <v>123</v>
      </c>
      <c r="B30" t="s">
        <v>116</v>
      </c>
      <c r="C30" t="s">
        <v>117</v>
      </c>
      <c r="D30" t="s">
        <v>118</v>
      </c>
      <c r="E30">
        <v>-8.60136693237427E-2</v>
      </c>
      <c r="F30">
        <v>-0.162242514537037</v>
      </c>
      <c r="G30">
        <v>-9.7848241104488004E-3</v>
      </c>
      <c r="H30" t="s">
        <v>119</v>
      </c>
      <c r="I30" t="s">
        <v>106</v>
      </c>
      <c r="J30" t="s">
        <v>123</v>
      </c>
      <c r="K30" t="s">
        <v>116</v>
      </c>
      <c r="L30" t="s">
        <v>117</v>
      </c>
      <c r="M30" t="s">
        <v>118</v>
      </c>
      <c r="N30" t="str">
        <f t="shared" si="0"/>
        <v>-0.09 (-0.16, -0.01)</v>
      </c>
      <c r="Q30" s="45"/>
      <c r="R30" s="43"/>
      <c r="S30" s="17" t="s">
        <v>109</v>
      </c>
      <c r="T30" s="19"/>
      <c r="U30" s="19"/>
      <c r="V30" s="19"/>
      <c r="W30" s="32" t="s">
        <v>166</v>
      </c>
      <c r="X30" s="32" t="s">
        <v>169</v>
      </c>
      <c r="Y30" s="32" t="s">
        <v>172</v>
      </c>
      <c r="Z30" s="32" t="s">
        <v>175</v>
      </c>
    </row>
    <row r="31" spans="1:32" x14ac:dyDescent="0.5">
      <c r="A31" t="s">
        <v>123</v>
      </c>
      <c r="B31" t="s">
        <v>116</v>
      </c>
      <c r="C31" t="s">
        <v>117</v>
      </c>
      <c r="D31" t="s">
        <v>120</v>
      </c>
      <c r="E31">
        <v>-6.4193436301011694E-2</v>
      </c>
      <c r="F31">
        <v>-0.191160702136417</v>
      </c>
      <c r="G31">
        <v>6.2773829534393297E-2</v>
      </c>
      <c r="H31" t="s">
        <v>109</v>
      </c>
      <c r="J31" t="s">
        <v>123</v>
      </c>
      <c r="K31" t="s">
        <v>116</v>
      </c>
      <c r="L31" t="s">
        <v>117</v>
      </c>
      <c r="M31" t="s">
        <v>120</v>
      </c>
      <c r="N31" t="str">
        <f t="shared" si="0"/>
        <v>-0.06 (-0.19, 0.06)</v>
      </c>
      <c r="Q31" s="45"/>
      <c r="R31" s="43"/>
      <c r="S31" s="17" t="s">
        <v>105</v>
      </c>
      <c r="T31" s="19"/>
      <c r="U31" s="19"/>
      <c r="V31" s="19"/>
      <c r="W31" s="32" t="s">
        <v>164</v>
      </c>
      <c r="X31" s="32" t="s">
        <v>167</v>
      </c>
      <c r="Y31" s="32" t="s">
        <v>170</v>
      </c>
      <c r="Z31" s="32" t="s">
        <v>173</v>
      </c>
    </row>
    <row r="32" spans="1:32" x14ac:dyDescent="0.5">
      <c r="A32" t="s">
        <v>115</v>
      </c>
      <c r="B32" t="s">
        <v>116</v>
      </c>
      <c r="C32" t="s">
        <v>114</v>
      </c>
      <c r="D32" t="s">
        <v>104</v>
      </c>
      <c r="E32">
        <v>-0.79561520822951903</v>
      </c>
      <c r="F32">
        <v>-0.87686981038283496</v>
      </c>
      <c r="G32">
        <v>-0.714360606076202</v>
      </c>
      <c r="H32" t="s">
        <v>105</v>
      </c>
      <c r="I32" t="s">
        <v>106</v>
      </c>
      <c r="J32" t="s">
        <v>115</v>
      </c>
      <c r="K32" t="s">
        <v>116</v>
      </c>
      <c r="L32" t="s">
        <v>114</v>
      </c>
      <c r="M32" t="s">
        <v>104</v>
      </c>
      <c r="N32" t="str">
        <f t="shared" si="0"/>
        <v>-0.8 (-0.88, -0.71)</v>
      </c>
      <c r="Q32" s="45"/>
      <c r="R32" s="43" t="s">
        <v>111</v>
      </c>
      <c r="S32" s="17" t="s">
        <v>36</v>
      </c>
      <c r="T32" s="19"/>
      <c r="U32" s="19"/>
      <c r="V32" s="19"/>
      <c r="W32" s="32" t="s">
        <v>177</v>
      </c>
      <c r="X32" s="32" t="s">
        <v>180</v>
      </c>
      <c r="Y32" s="32" t="s">
        <v>182</v>
      </c>
      <c r="Z32" s="32" t="s">
        <v>185</v>
      </c>
    </row>
    <row r="33" spans="1:26" x14ac:dyDescent="0.5">
      <c r="A33" t="s">
        <v>115</v>
      </c>
      <c r="B33" t="s">
        <v>116</v>
      </c>
      <c r="C33" t="s">
        <v>114</v>
      </c>
      <c r="D33" t="s">
        <v>118</v>
      </c>
      <c r="E33">
        <v>-2.99326172789658E-2</v>
      </c>
      <c r="F33">
        <v>-0.156962594441867</v>
      </c>
      <c r="G33">
        <v>9.7097359883935502E-2</v>
      </c>
      <c r="H33" t="s">
        <v>119</v>
      </c>
      <c r="J33" t="s">
        <v>115</v>
      </c>
      <c r="K33" t="s">
        <v>116</v>
      </c>
      <c r="L33" t="s">
        <v>114</v>
      </c>
      <c r="M33" t="s">
        <v>118</v>
      </c>
      <c r="N33" t="str">
        <f t="shared" si="0"/>
        <v>-0.03 (-0.16, 0.1)</v>
      </c>
      <c r="Q33" s="45"/>
      <c r="R33" s="43"/>
      <c r="S33" s="17" t="s">
        <v>109</v>
      </c>
      <c r="T33" s="19"/>
      <c r="U33" s="19"/>
      <c r="V33" s="19"/>
      <c r="W33" s="32" t="s">
        <v>178</v>
      </c>
      <c r="X33" s="32" t="s">
        <v>181</v>
      </c>
      <c r="Y33" s="32" t="s">
        <v>183</v>
      </c>
      <c r="Z33" s="32" t="s">
        <v>186</v>
      </c>
    </row>
    <row r="34" spans="1:26" x14ac:dyDescent="0.5">
      <c r="A34" t="s">
        <v>115</v>
      </c>
      <c r="B34" t="s">
        <v>116</v>
      </c>
      <c r="C34" t="s">
        <v>114</v>
      </c>
      <c r="D34" t="s">
        <v>120</v>
      </c>
      <c r="E34">
        <v>-2.1530923739842899E-2</v>
      </c>
      <c r="F34">
        <v>-0.13828995000306099</v>
      </c>
      <c r="G34">
        <v>9.5228102523375296E-2</v>
      </c>
      <c r="H34" t="s">
        <v>109</v>
      </c>
      <c r="J34" t="s">
        <v>115</v>
      </c>
      <c r="K34" t="s">
        <v>116</v>
      </c>
      <c r="L34" t="s">
        <v>114</v>
      </c>
      <c r="M34" t="s">
        <v>120</v>
      </c>
      <c r="N34" t="str">
        <f t="shared" si="0"/>
        <v>-0.02 (-0.14, 0.1)</v>
      </c>
      <c r="Q34" s="45"/>
      <c r="R34" s="43"/>
      <c r="S34" s="17" t="s">
        <v>105</v>
      </c>
      <c r="T34" s="19"/>
      <c r="U34" s="19"/>
      <c r="V34" s="19"/>
      <c r="W34" s="32" t="s">
        <v>176</v>
      </c>
      <c r="X34" s="32" t="s">
        <v>179</v>
      </c>
      <c r="Y34" s="32" t="s">
        <v>170</v>
      </c>
      <c r="Z34" s="32" t="s">
        <v>184</v>
      </c>
    </row>
    <row r="35" spans="1:26" x14ac:dyDescent="0.5">
      <c r="A35" t="s">
        <v>121</v>
      </c>
      <c r="B35" t="s">
        <v>116</v>
      </c>
      <c r="C35" t="s">
        <v>114</v>
      </c>
      <c r="D35" t="s">
        <v>104</v>
      </c>
      <c r="E35">
        <v>-0.57553336678634603</v>
      </c>
      <c r="F35">
        <v>-0.67510882992132903</v>
      </c>
      <c r="G35">
        <v>-0.47595790365136298</v>
      </c>
      <c r="H35" t="s">
        <v>105</v>
      </c>
      <c r="I35" t="s">
        <v>106</v>
      </c>
      <c r="J35" t="s">
        <v>121</v>
      </c>
      <c r="K35" t="s">
        <v>116</v>
      </c>
      <c r="L35" t="s">
        <v>114</v>
      </c>
      <c r="M35" t="s">
        <v>104</v>
      </c>
      <c r="N35" t="str">
        <f t="shared" si="0"/>
        <v>-0.58 (-0.68, -0.48)</v>
      </c>
      <c r="Q35" s="46" t="s">
        <v>114</v>
      </c>
      <c r="R35" s="43" t="s">
        <v>116</v>
      </c>
      <c r="S35" s="17" t="s">
        <v>119</v>
      </c>
      <c r="T35" s="19"/>
      <c r="U35" s="18"/>
      <c r="V35" s="19"/>
      <c r="W35" s="18" t="s">
        <v>153</v>
      </c>
      <c r="X35" s="18" t="s">
        <v>156</v>
      </c>
      <c r="Y35" s="18" t="s">
        <v>159</v>
      </c>
      <c r="Z35" s="18" t="s">
        <v>162</v>
      </c>
    </row>
    <row r="36" spans="1:26" x14ac:dyDescent="0.5">
      <c r="A36" t="s">
        <v>121</v>
      </c>
      <c r="B36" t="s">
        <v>116</v>
      </c>
      <c r="C36" t="s">
        <v>114</v>
      </c>
      <c r="D36" t="s">
        <v>118</v>
      </c>
      <c r="E36">
        <v>-2.2665661929038999E-2</v>
      </c>
      <c r="F36">
        <v>-5.6892579564736603E-2</v>
      </c>
      <c r="G36">
        <v>1.1561255706658599E-2</v>
      </c>
      <c r="H36" t="s">
        <v>119</v>
      </c>
      <c r="J36" t="s">
        <v>121</v>
      </c>
      <c r="K36" t="s">
        <v>116</v>
      </c>
      <c r="L36" t="s">
        <v>114</v>
      </c>
      <c r="M36" t="s">
        <v>118</v>
      </c>
      <c r="N36" t="str">
        <f t="shared" si="0"/>
        <v>-0.02 (-0.06, 0.01)</v>
      </c>
      <c r="Q36" s="46"/>
      <c r="R36" s="43"/>
      <c r="S36" s="17" t="s">
        <v>109</v>
      </c>
      <c r="T36" s="19"/>
      <c r="U36" s="18"/>
      <c r="V36" s="19"/>
      <c r="W36" s="18" t="s">
        <v>154</v>
      </c>
      <c r="X36" s="18" t="s">
        <v>157</v>
      </c>
      <c r="Y36" s="18" t="s">
        <v>160</v>
      </c>
      <c r="Z36" s="18" t="s">
        <v>163</v>
      </c>
    </row>
    <row r="37" spans="1:26" x14ac:dyDescent="0.5">
      <c r="A37" t="s">
        <v>121</v>
      </c>
      <c r="B37" t="s">
        <v>116</v>
      </c>
      <c r="C37" t="s">
        <v>114</v>
      </c>
      <c r="D37" t="s">
        <v>120</v>
      </c>
      <c r="E37">
        <v>-2.0760984455911999E-2</v>
      </c>
      <c r="F37">
        <v>-6.9165155574542406E-2</v>
      </c>
      <c r="G37">
        <v>2.7643186662718401E-2</v>
      </c>
      <c r="H37" t="s">
        <v>109</v>
      </c>
      <c r="J37" t="s">
        <v>121</v>
      </c>
      <c r="K37" t="s">
        <v>116</v>
      </c>
      <c r="L37" t="s">
        <v>114</v>
      </c>
      <c r="M37" t="s">
        <v>120</v>
      </c>
      <c r="N37" t="str">
        <f t="shared" si="0"/>
        <v>-0.02 (-0.07, 0.03)</v>
      </c>
      <c r="Q37" s="46"/>
      <c r="R37" s="43"/>
      <c r="S37" s="17" t="s">
        <v>105</v>
      </c>
      <c r="T37" s="19"/>
      <c r="U37" s="18"/>
      <c r="V37" s="19"/>
      <c r="W37" s="32" t="s">
        <v>152</v>
      </c>
      <c r="X37" s="32" t="s">
        <v>155</v>
      </c>
      <c r="Y37" s="32" t="s">
        <v>158</v>
      </c>
      <c r="Z37" s="32" t="s">
        <v>161</v>
      </c>
    </row>
    <row r="38" spans="1:26" x14ac:dyDescent="0.5">
      <c r="A38" t="s">
        <v>122</v>
      </c>
      <c r="B38" t="s">
        <v>116</v>
      </c>
      <c r="C38" t="s">
        <v>114</v>
      </c>
      <c r="D38" t="s">
        <v>104</v>
      </c>
      <c r="E38">
        <v>-0.86231883878063598</v>
      </c>
      <c r="F38">
        <v>-0.96979729162386896</v>
      </c>
      <c r="G38">
        <v>-0.75484038593740299</v>
      </c>
      <c r="H38" t="s">
        <v>105</v>
      </c>
      <c r="I38" t="s">
        <v>106</v>
      </c>
      <c r="J38" t="s">
        <v>122</v>
      </c>
      <c r="K38" t="s">
        <v>116</v>
      </c>
      <c r="L38" t="s">
        <v>114</v>
      </c>
      <c r="M38" t="s">
        <v>104</v>
      </c>
      <c r="N38" t="str">
        <f t="shared" si="0"/>
        <v>-0.86 (-0.97, -0.75)</v>
      </c>
      <c r="Q38" s="46"/>
      <c r="R38" s="43" t="s">
        <v>102</v>
      </c>
      <c r="S38" s="17" t="s">
        <v>102</v>
      </c>
      <c r="T38" s="19"/>
      <c r="U38" s="18" t="s">
        <v>136</v>
      </c>
      <c r="V38" s="19"/>
      <c r="W38" s="18" t="s">
        <v>188</v>
      </c>
      <c r="X38" s="32" t="s">
        <v>190</v>
      </c>
      <c r="Y38" s="32" t="s">
        <v>193</v>
      </c>
      <c r="Z38" s="32" t="s">
        <v>196</v>
      </c>
    </row>
    <row r="39" spans="1:26" x14ac:dyDescent="0.5">
      <c r="A39" t="s">
        <v>122</v>
      </c>
      <c r="B39" t="s">
        <v>116</v>
      </c>
      <c r="C39" t="s">
        <v>114</v>
      </c>
      <c r="D39" t="s">
        <v>118</v>
      </c>
      <c r="E39">
        <v>-1.0835873822423001E-3</v>
      </c>
      <c r="F39">
        <v>-3.7420971425264099E-2</v>
      </c>
      <c r="G39">
        <v>3.5253796660779498E-2</v>
      </c>
      <c r="H39" t="s">
        <v>119</v>
      </c>
      <c r="J39" t="s">
        <v>122</v>
      </c>
      <c r="K39" t="s">
        <v>116</v>
      </c>
      <c r="L39" t="s">
        <v>114</v>
      </c>
      <c r="M39" t="s">
        <v>118</v>
      </c>
      <c r="N39" t="str">
        <f t="shared" si="0"/>
        <v>0 (-0.04, 0.04)</v>
      </c>
      <c r="Q39" s="46"/>
      <c r="R39" s="43"/>
      <c r="S39" s="17" t="s">
        <v>109</v>
      </c>
      <c r="T39" s="19"/>
      <c r="U39" s="18" t="s">
        <v>137</v>
      </c>
      <c r="V39" s="19"/>
      <c r="W39" s="18" t="s">
        <v>137</v>
      </c>
      <c r="X39" s="32" t="s">
        <v>191</v>
      </c>
      <c r="Y39" s="32" t="s">
        <v>194</v>
      </c>
      <c r="Z39" s="32" t="s">
        <v>197</v>
      </c>
    </row>
    <row r="40" spans="1:26" x14ac:dyDescent="0.5">
      <c r="A40" t="s">
        <v>122</v>
      </c>
      <c r="B40" t="s">
        <v>116</v>
      </c>
      <c r="C40" t="s">
        <v>114</v>
      </c>
      <c r="D40" t="s">
        <v>120</v>
      </c>
      <c r="E40">
        <v>5.6346543876285198E-3</v>
      </c>
      <c r="F40">
        <v>-4.57541669471727E-2</v>
      </c>
      <c r="G40">
        <v>5.7023475722429703E-2</v>
      </c>
      <c r="H40" t="s">
        <v>109</v>
      </c>
      <c r="J40" t="s">
        <v>122</v>
      </c>
      <c r="K40" t="s">
        <v>116</v>
      </c>
      <c r="L40" t="s">
        <v>114</v>
      </c>
      <c r="M40" t="s">
        <v>120</v>
      </c>
      <c r="N40" t="str">
        <f t="shared" si="0"/>
        <v>0.01 (-0.05, 0.06)</v>
      </c>
      <c r="Q40" s="46"/>
      <c r="R40" s="43"/>
      <c r="S40" s="17" t="s">
        <v>105</v>
      </c>
      <c r="T40" s="19"/>
      <c r="U40" s="32" t="s">
        <v>135</v>
      </c>
      <c r="V40" s="33"/>
      <c r="W40" s="32" t="s">
        <v>187</v>
      </c>
      <c r="X40" s="32" t="s">
        <v>189</v>
      </c>
      <c r="Y40" s="32" t="s">
        <v>192</v>
      </c>
      <c r="Z40" s="32" t="s">
        <v>195</v>
      </c>
    </row>
    <row r="41" spans="1:26" x14ac:dyDescent="0.5">
      <c r="A41" t="s">
        <v>123</v>
      </c>
      <c r="B41" t="s">
        <v>116</v>
      </c>
      <c r="C41" t="s">
        <v>114</v>
      </c>
      <c r="D41" t="s">
        <v>104</v>
      </c>
      <c r="E41">
        <v>-0.721129141433279</v>
      </c>
      <c r="F41">
        <v>-1.0171773973292499</v>
      </c>
      <c r="G41">
        <v>-0.425080885537305</v>
      </c>
      <c r="H41" t="s">
        <v>105</v>
      </c>
      <c r="I41" t="s">
        <v>106</v>
      </c>
      <c r="J41" t="s">
        <v>123</v>
      </c>
      <c r="K41" t="s">
        <v>116</v>
      </c>
      <c r="L41" t="s">
        <v>114</v>
      </c>
      <c r="M41" t="s">
        <v>104</v>
      </c>
      <c r="N41" t="str">
        <f t="shared" si="0"/>
        <v>-0.72 (-1.02, -0.43)</v>
      </c>
      <c r="Q41" s="46"/>
      <c r="R41" s="43" t="s">
        <v>111</v>
      </c>
      <c r="S41" s="17" t="s">
        <v>36</v>
      </c>
      <c r="T41" s="19"/>
      <c r="U41" s="18" t="s">
        <v>138</v>
      </c>
      <c r="V41" s="19"/>
      <c r="W41" s="18" t="s">
        <v>199</v>
      </c>
      <c r="X41" s="18" t="s">
        <v>202</v>
      </c>
      <c r="Y41" s="18" t="s">
        <v>204</v>
      </c>
      <c r="Z41" s="32" t="s">
        <v>207</v>
      </c>
    </row>
    <row r="42" spans="1:26" x14ac:dyDescent="0.5">
      <c r="A42" t="s">
        <v>123</v>
      </c>
      <c r="B42" t="s">
        <v>116</v>
      </c>
      <c r="C42" t="s">
        <v>114</v>
      </c>
      <c r="D42" t="s">
        <v>118</v>
      </c>
      <c r="E42">
        <v>-1.25621257481734E-2</v>
      </c>
      <c r="F42">
        <v>-3.7460887949783098E-2</v>
      </c>
      <c r="G42">
        <v>1.23366364534363E-2</v>
      </c>
      <c r="H42" t="s">
        <v>119</v>
      </c>
      <c r="J42" t="s">
        <v>123</v>
      </c>
      <c r="K42" t="s">
        <v>116</v>
      </c>
      <c r="L42" t="s">
        <v>114</v>
      </c>
      <c r="M42" t="s">
        <v>118</v>
      </c>
      <c r="N42" t="str">
        <f t="shared" si="0"/>
        <v>-0.01 (-0.04, 0.01)</v>
      </c>
      <c r="Q42" s="46"/>
      <c r="R42" s="43"/>
      <c r="S42" s="17" t="s">
        <v>109</v>
      </c>
      <c r="T42" s="19"/>
      <c r="U42" s="18" t="s">
        <v>139</v>
      </c>
      <c r="V42" s="19"/>
      <c r="W42" s="32" t="s">
        <v>200</v>
      </c>
      <c r="X42" s="32" t="s">
        <v>203</v>
      </c>
      <c r="Y42" s="32" t="s">
        <v>205</v>
      </c>
      <c r="Z42" s="32" t="s">
        <v>208</v>
      </c>
    </row>
    <row r="43" spans="1:26" x14ac:dyDescent="0.5">
      <c r="A43" t="s">
        <v>123</v>
      </c>
      <c r="B43" t="s">
        <v>116</v>
      </c>
      <c r="C43" t="s">
        <v>114</v>
      </c>
      <c r="D43" t="s">
        <v>120</v>
      </c>
      <c r="E43">
        <v>-8.4085196543692703E-3</v>
      </c>
      <c r="F43">
        <v>-4.3620686846188403E-2</v>
      </c>
      <c r="G43">
        <v>2.68036475374498E-2</v>
      </c>
      <c r="H43" t="s">
        <v>109</v>
      </c>
      <c r="J43" t="s">
        <v>123</v>
      </c>
      <c r="K43" t="s">
        <v>116</v>
      </c>
      <c r="L43" t="s">
        <v>114</v>
      </c>
      <c r="M43" t="s">
        <v>120</v>
      </c>
      <c r="N43" t="str">
        <f t="shared" si="0"/>
        <v>-0.01 (-0.04, 0.03)</v>
      </c>
      <c r="Q43" s="47"/>
      <c r="R43" s="44"/>
      <c r="S43" s="15" t="s">
        <v>105</v>
      </c>
      <c r="T43" s="20"/>
      <c r="U43" s="34" t="s">
        <v>135</v>
      </c>
      <c r="V43" s="35"/>
      <c r="W43" s="34" t="s">
        <v>198</v>
      </c>
      <c r="X43" s="34" t="s">
        <v>201</v>
      </c>
      <c r="Y43" s="34" t="s">
        <v>192</v>
      </c>
      <c r="Z43" s="34" t="s">
        <v>206</v>
      </c>
    </row>
    <row r="44" spans="1:26" x14ac:dyDescent="0.5">
      <c r="A44" t="s">
        <v>115</v>
      </c>
      <c r="B44" t="s">
        <v>102</v>
      </c>
      <c r="C44" t="s">
        <v>117</v>
      </c>
      <c r="D44" t="s">
        <v>104</v>
      </c>
      <c r="E44">
        <v>-2.4837434309255899</v>
      </c>
      <c r="F44">
        <v>-2.59429173284967</v>
      </c>
      <c r="G44">
        <v>-2.3731951290015001</v>
      </c>
      <c r="H44" t="s">
        <v>105</v>
      </c>
      <c r="I44" t="s">
        <v>106</v>
      </c>
      <c r="J44" t="s">
        <v>115</v>
      </c>
      <c r="K44" t="s">
        <v>102</v>
      </c>
      <c r="L44" t="s">
        <v>117</v>
      </c>
      <c r="M44" t="s">
        <v>104</v>
      </c>
      <c r="N44" t="str">
        <f t="shared" si="0"/>
        <v>-2.48 (-2.59, -2.37)</v>
      </c>
      <c r="Q44" s="42" t="s">
        <v>270</v>
      </c>
      <c r="R44" s="42"/>
      <c r="S44" s="42"/>
      <c r="T44" s="42"/>
      <c r="U44" s="42"/>
      <c r="V44" s="42"/>
      <c r="W44" s="42"/>
      <c r="X44" s="42"/>
      <c r="Y44" s="42"/>
      <c r="Z44" s="42"/>
    </row>
    <row r="45" spans="1:26" x14ac:dyDescent="0.5">
      <c r="A45" t="s">
        <v>115</v>
      </c>
      <c r="B45" t="s">
        <v>102</v>
      </c>
      <c r="C45" t="s">
        <v>117</v>
      </c>
      <c r="D45" t="s">
        <v>107</v>
      </c>
      <c r="E45">
        <v>-0.15655881682968001</v>
      </c>
      <c r="F45">
        <v>-0.25265934331804102</v>
      </c>
      <c r="G45">
        <v>-6.04582903413192E-2</v>
      </c>
      <c r="H45" t="s">
        <v>102</v>
      </c>
      <c r="I45" t="s">
        <v>106</v>
      </c>
      <c r="J45" t="s">
        <v>115</v>
      </c>
      <c r="K45" t="s">
        <v>102</v>
      </c>
      <c r="L45" t="s">
        <v>117</v>
      </c>
      <c r="M45" t="s">
        <v>107</v>
      </c>
      <c r="N45" t="str">
        <f t="shared" si="0"/>
        <v>-0.16 (-0.25, -0.06)</v>
      </c>
    </row>
    <row r="46" spans="1:26" x14ac:dyDescent="0.5">
      <c r="A46" t="s">
        <v>115</v>
      </c>
      <c r="B46" t="s">
        <v>102</v>
      </c>
      <c r="C46" t="s">
        <v>117</v>
      </c>
      <c r="D46" t="s">
        <v>108</v>
      </c>
      <c r="E46">
        <v>0.134120349091192</v>
      </c>
      <c r="F46">
        <v>2.3152738364619101E-2</v>
      </c>
      <c r="G46">
        <v>0.24508795981776499</v>
      </c>
      <c r="H46" t="s">
        <v>109</v>
      </c>
      <c r="I46" t="s">
        <v>110</v>
      </c>
      <c r="J46" t="s">
        <v>115</v>
      </c>
      <c r="K46" t="s">
        <v>102</v>
      </c>
      <c r="L46" t="s">
        <v>117</v>
      </c>
      <c r="M46" t="s">
        <v>108</v>
      </c>
      <c r="N46" t="str">
        <f t="shared" si="0"/>
        <v>0.13 (0.02, 0.25)</v>
      </c>
    </row>
    <row r="47" spans="1:26" x14ac:dyDescent="0.5">
      <c r="A47" t="s">
        <v>121</v>
      </c>
      <c r="B47" t="s">
        <v>102</v>
      </c>
      <c r="C47" t="s">
        <v>117</v>
      </c>
      <c r="D47" t="s">
        <v>104</v>
      </c>
      <c r="E47">
        <v>-1.92906099588036</v>
      </c>
      <c r="F47">
        <v>-2.1075998351388199</v>
      </c>
      <c r="G47">
        <v>-1.75052215662189</v>
      </c>
      <c r="H47" t="s">
        <v>105</v>
      </c>
      <c r="I47" t="s">
        <v>106</v>
      </c>
      <c r="J47" t="s">
        <v>121</v>
      </c>
      <c r="K47" t="s">
        <v>102</v>
      </c>
      <c r="L47" t="s">
        <v>117</v>
      </c>
      <c r="M47" t="s">
        <v>104</v>
      </c>
      <c r="N47" t="str">
        <f t="shared" si="0"/>
        <v>-1.93 (-2.11, -1.75)</v>
      </c>
    </row>
    <row r="48" spans="1:26" x14ac:dyDescent="0.5">
      <c r="A48" t="s">
        <v>121</v>
      </c>
      <c r="B48" t="s">
        <v>102</v>
      </c>
      <c r="C48" t="s">
        <v>117</v>
      </c>
      <c r="D48" t="s">
        <v>107</v>
      </c>
      <c r="E48">
        <v>-0.82209322982552102</v>
      </c>
      <c r="F48">
        <v>-0.99362797392081204</v>
      </c>
      <c r="G48">
        <v>-0.65055848573023101</v>
      </c>
      <c r="H48" t="s">
        <v>102</v>
      </c>
      <c r="I48" t="s">
        <v>106</v>
      </c>
      <c r="J48" t="s">
        <v>121</v>
      </c>
      <c r="K48" t="s">
        <v>102</v>
      </c>
      <c r="L48" t="s">
        <v>117</v>
      </c>
      <c r="M48" t="s">
        <v>107</v>
      </c>
      <c r="N48" t="str">
        <f t="shared" si="0"/>
        <v>-0.82 (-0.99, -0.65)</v>
      </c>
    </row>
    <row r="49" spans="1:14" x14ac:dyDescent="0.5">
      <c r="A49" t="s">
        <v>121</v>
      </c>
      <c r="B49" t="s">
        <v>102</v>
      </c>
      <c r="C49" t="s">
        <v>117</v>
      </c>
      <c r="D49" t="s">
        <v>108</v>
      </c>
      <c r="E49">
        <v>0.80493496239572404</v>
      </c>
      <c r="F49">
        <v>0.62590051983196004</v>
      </c>
      <c r="G49">
        <v>0.98396940495948704</v>
      </c>
      <c r="H49" t="s">
        <v>109</v>
      </c>
      <c r="I49" t="s">
        <v>110</v>
      </c>
      <c r="J49" t="s">
        <v>121</v>
      </c>
      <c r="K49" t="s">
        <v>102</v>
      </c>
      <c r="L49" t="s">
        <v>117</v>
      </c>
      <c r="M49" t="s">
        <v>108</v>
      </c>
      <c r="N49" t="str">
        <f t="shared" si="0"/>
        <v>0.8 (0.63, 0.98)</v>
      </c>
    </row>
    <row r="50" spans="1:14" x14ac:dyDescent="0.5">
      <c r="A50" t="s">
        <v>122</v>
      </c>
      <c r="B50" t="s">
        <v>102</v>
      </c>
      <c r="C50" t="s">
        <v>117</v>
      </c>
      <c r="D50" t="s">
        <v>104</v>
      </c>
      <c r="E50">
        <v>-2.4946977490853599</v>
      </c>
      <c r="F50">
        <v>-2.66985869725108</v>
      </c>
      <c r="G50">
        <v>-2.31953680091965</v>
      </c>
      <c r="H50" t="s">
        <v>105</v>
      </c>
      <c r="I50" t="s">
        <v>106</v>
      </c>
      <c r="J50" t="s">
        <v>122</v>
      </c>
      <c r="K50" t="s">
        <v>102</v>
      </c>
      <c r="L50" t="s">
        <v>117</v>
      </c>
      <c r="M50" t="s">
        <v>104</v>
      </c>
      <c r="N50" t="str">
        <f t="shared" si="0"/>
        <v>-2.49 (-2.67, -2.32)</v>
      </c>
    </row>
    <row r="51" spans="1:14" x14ac:dyDescent="0.5">
      <c r="A51" t="s">
        <v>122</v>
      </c>
      <c r="B51" t="s">
        <v>102</v>
      </c>
      <c r="C51" t="s">
        <v>117</v>
      </c>
      <c r="D51" t="s">
        <v>107</v>
      </c>
      <c r="E51">
        <v>-0.23748227602477201</v>
      </c>
      <c r="F51">
        <v>-0.40459484555401798</v>
      </c>
      <c r="G51">
        <v>-7.0369706495525097E-2</v>
      </c>
      <c r="H51" t="s">
        <v>102</v>
      </c>
      <c r="I51" t="s">
        <v>106</v>
      </c>
      <c r="J51" t="s">
        <v>122</v>
      </c>
      <c r="K51" t="s">
        <v>102</v>
      </c>
      <c r="L51" t="s">
        <v>117</v>
      </c>
      <c r="M51" t="s">
        <v>107</v>
      </c>
      <c r="N51" t="str">
        <f t="shared" si="0"/>
        <v>-0.24 (-0.4, -0.07)</v>
      </c>
    </row>
    <row r="52" spans="1:14" x14ac:dyDescent="0.5">
      <c r="A52" t="s">
        <v>122</v>
      </c>
      <c r="B52" t="s">
        <v>102</v>
      </c>
      <c r="C52" t="s">
        <v>117</v>
      </c>
      <c r="D52" t="s">
        <v>108</v>
      </c>
      <c r="E52">
        <v>0.22603514752204601</v>
      </c>
      <c r="F52">
        <v>5.2125820351494198E-2</v>
      </c>
      <c r="G52">
        <v>0.39994447469259797</v>
      </c>
      <c r="H52" t="s">
        <v>109</v>
      </c>
      <c r="I52" t="s">
        <v>110</v>
      </c>
      <c r="J52" t="s">
        <v>122</v>
      </c>
      <c r="K52" t="s">
        <v>102</v>
      </c>
      <c r="L52" t="s">
        <v>117</v>
      </c>
      <c r="M52" t="s">
        <v>108</v>
      </c>
      <c r="N52" t="str">
        <f t="shared" si="0"/>
        <v>0.23 (0.05, 0.4)</v>
      </c>
    </row>
    <row r="53" spans="1:14" x14ac:dyDescent="0.5">
      <c r="A53" t="s">
        <v>123</v>
      </c>
      <c r="B53" t="s">
        <v>102</v>
      </c>
      <c r="C53" t="s">
        <v>117</v>
      </c>
      <c r="D53" t="s">
        <v>104</v>
      </c>
      <c r="E53">
        <v>-2.2025235695548302</v>
      </c>
      <c r="F53">
        <v>-2.4393757164923802</v>
      </c>
      <c r="G53">
        <v>-1.96567142261729</v>
      </c>
      <c r="H53" t="s">
        <v>105</v>
      </c>
      <c r="I53" t="s">
        <v>106</v>
      </c>
      <c r="J53" t="s">
        <v>123</v>
      </c>
      <c r="K53" t="s">
        <v>102</v>
      </c>
      <c r="L53" t="s">
        <v>117</v>
      </c>
      <c r="M53" t="s">
        <v>104</v>
      </c>
      <c r="N53" t="str">
        <f t="shared" si="0"/>
        <v>-2.2 (-2.44, -1.97)</v>
      </c>
    </row>
    <row r="54" spans="1:14" x14ac:dyDescent="0.5">
      <c r="A54" t="s">
        <v>123</v>
      </c>
      <c r="B54" t="s">
        <v>102</v>
      </c>
      <c r="C54" t="s">
        <v>117</v>
      </c>
      <c r="D54" t="s">
        <v>107</v>
      </c>
      <c r="E54">
        <v>-0.605664502816044</v>
      </c>
      <c r="F54">
        <v>-0.73355104774312596</v>
      </c>
      <c r="G54">
        <v>-0.47777795788896199</v>
      </c>
      <c r="H54" t="s">
        <v>102</v>
      </c>
      <c r="I54" t="s">
        <v>106</v>
      </c>
      <c r="J54" t="s">
        <v>123</v>
      </c>
      <c r="K54" t="s">
        <v>102</v>
      </c>
      <c r="L54" t="s">
        <v>117</v>
      </c>
      <c r="M54" t="s">
        <v>107</v>
      </c>
      <c r="N54" t="str">
        <f t="shared" si="0"/>
        <v>-0.61 (-0.73, -0.48)</v>
      </c>
    </row>
    <row r="55" spans="1:14" x14ac:dyDescent="0.5">
      <c r="A55" t="s">
        <v>123</v>
      </c>
      <c r="B55" t="s">
        <v>102</v>
      </c>
      <c r="C55" t="s">
        <v>117</v>
      </c>
      <c r="D55" t="s">
        <v>108</v>
      </c>
      <c r="E55">
        <v>0.58855267325554494</v>
      </c>
      <c r="F55">
        <v>0.456180999037545</v>
      </c>
      <c r="G55">
        <v>0.72092434747354395</v>
      </c>
      <c r="H55" t="s">
        <v>109</v>
      </c>
      <c r="I55" t="s">
        <v>110</v>
      </c>
      <c r="J55" t="s">
        <v>123</v>
      </c>
      <c r="K55" t="s">
        <v>102</v>
      </c>
      <c r="L55" t="s">
        <v>117</v>
      </c>
      <c r="M55" t="s">
        <v>108</v>
      </c>
      <c r="N55" t="str">
        <f t="shared" si="0"/>
        <v>0.59 (0.46, 0.72)</v>
      </c>
    </row>
    <row r="56" spans="1:14" x14ac:dyDescent="0.5">
      <c r="A56" t="s">
        <v>115</v>
      </c>
      <c r="B56" t="s">
        <v>111</v>
      </c>
      <c r="C56" t="s">
        <v>117</v>
      </c>
      <c r="D56" t="s">
        <v>104</v>
      </c>
      <c r="E56">
        <v>-2.4864254901373202</v>
      </c>
      <c r="F56">
        <v>-2.5978447615464999</v>
      </c>
      <c r="G56">
        <v>-2.37500621872814</v>
      </c>
      <c r="H56" t="s">
        <v>105</v>
      </c>
      <c r="I56" t="s">
        <v>106</v>
      </c>
      <c r="J56" t="s">
        <v>115</v>
      </c>
      <c r="K56" t="s">
        <v>111</v>
      </c>
      <c r="L56" t="s">
        <v>117</v>
      </c>
      <c r="M56" t="s">
        <v>104</v>
      </c>
      <c r="N56" t="str">
        <f t="shared" si="0"/>
        <v>-2.49 (-2.6, -2.38)</v>
      </c>
    </row>
    <row r="57" spans="1:14" x14ac:dyDescent="0.5">
      <c r="A57" t="s">
        <v>115</v>
      </c>
      <c r="B57" t="s">
        <v>111</v>
      </c>
      <c r="C57" t="s">
        <v>117</v>
      </c>
      <c r="D57" t="s">
        <v>23</v>
      </c>
      <c r="E57">
        <v>-0.167727897261958</v>
      </c>
      <c r="F57">
        <v>-0.26435055750345698</v>
      </c>
      <c r="G57">
        <v>-7.1105237020460302E-2</v>
      </c>
      <c r="H57" t="s">
        <v>111</v>
      </c>
      <c r="I57" t="s">
        <v>106</v>
      </c>
      <c r="J57" t="s">
        <v>115</v>
      </c>
      <c r="K57" t="s">
        <v>111</v>
      </c>
      <c r="L57" t="s">
        <v>117</v>
      </c>
      <c r="M57" t="s">
        <v>23</v>
      </c>
      <c r="N57" t="str">
        <f t="shared" si="0"/>
        <v>-0.17 (-0.26, -0.07)</v>
      </c>
    </row>
    <row r="58" spans="1:14" x14ac:dyDescent="0.5">
      <c r="A58" t="s">
        <v>115</v>
      </c>
      <c r="B58" t="s">
        <v>111</v>
      </c>
      <c r="C58" t="s">
        <v>117</v>
      </c>
      <c r="D58" t="s">
        <v>112</v>
      </c>
      <c r="E58">
        <v>0.13850847177279299</v>
      </c>
      <c r="F58">
        <v>2.7004698743732201E-2</v>
      </c>
      <c r="G58">
        <v>0.25001224480185402</v>
      </c>
      <c r="H58" t="s">
        <v>109</v>
      </c>
      <c r="I58" t="s">
        <v>110</v>
      </c>
      <c r="J58" t="s">
        <v>115</v>
      </c>
      <c r="K58" t="s">
        <v>111</v>
      </c>
      <c r="L58" t="s">
        <v>117</v>
      </c>
      <c r="M58" t="s">
        <v>112</v>
      </c>
      <c r="N58" t="str">
        <f t="shared" si="0"/>
        <v>0.14 (0.03, 0.25)</v>
      </c>
    </row>
    <row r="59" spans="1:14" x14ac:dyDescent="0.5">
      <c r="A59" t="s">
        <v>121</v>
      </c>
      <c r="B59" t="s">
        <v>111</v>
      </c>
      <c r="C59" t="s">
        <v>117</v>
      </c>
      <c r="D59" t="s">
        <v>104</v>
      </c>
      <c r="E59">
        <v>-1.92532755478967</v>
      </c>
      <c r="F59">
        <v>-2.1281396513690001</v>
      </c>
      <c r="G59">
        <v>-1.7225154582103399</v>
      </c>
      <c r="H59" t="s">
        <v>105</v>
      </c>
      <c r="I59" t="s">
        <v>106</v>
      </c>
      <c r="J59" t="s">
        <v>121</v>
      </c>
      <c r="K59" t="s">
        <v>111</v>
      </c>
      <c r="L59" t="s">
        <v>117</v>
      </c>
      <c r="M59" t="s">
        <v>104</v>
      </c>
      <c r="N59" t="str">
        <f t="shared" si="0"/>
        <v>-1.93 (-2.13, -1.72)</v>
      </c>
    </row>
    <row r="60" spans="1:14" x14ac:dyDescent="0.5">
      <c r="A60" t="s">
        <v>121</v>
      </c>
      <c r="B60" t="s">
        <v>111</v>
      </c>
      <c r="C60" t="s">
        <v>117</v>
      </c>
      <c r="D60" t="s">
        <v>23</v>
      </c>
      <c r="E60">
        <v>-0.71960333783941</v>
      </c>
      <c r="F60">
        <v>-0.90690131689537501</v>
      </c>
      <c r="G60">
        <v>-0.53230535878344498</v>
      </c>
      <c r="H60" t="s">
        <v>111</v>
      </c>
      <c r="I60" t="s">
        <v>106</v>
      </c>
      <c r="J60" t="s">
        <v>121</v>
      </c>
      <c r="K60" t="s">
        <v>111</v>
      </c>
      <c r="L60" t="s">
        <v>117</v>
      </c>
      <c r="M60" t="s">
        <v>23</v>
      </c>
      <c r="N60" t="str">
        <f t="shared" si="0"/>
        <v>-0.72 (-0.91, -0.53)</v>
      </c>
    </row>
    <row r="61" spans="1:14" x14ac:dyDescent="0.5">
      <c r="A61" t="s">
        <v>121</v>
      </c>
      <c r="B61" t="s">
        <v>111</v>
      </c>
      <c r="C61" t="s">
        <v>117</v>
      </c>
      <c r="D61" t="s">
        <v>112</v>
      </c>
      <c r="E61">
        <v>0.63270106148332905</v>
      </c>
      <c r="F61">
        <v>0.42993483308285302</v>
      </c>
      <c r="G61">
        <v>0.83546728988380403</v>
      </c>
      <c r="H61" t="s">
        <v>109</v>
      </c>
      <c r="I61" t="s">
        <v>110</v>
      </c>
      <c r="J61" t="s">
        <v>121</v>
      </c>
      <c r="K61" t="s">
        <v>111</v>
      </c>
      <c r="L61" t="s">
        <v>117</v>
      </c>
      <c r="M61" t="s">
        <v>112</v>
      </c>
      <c r="N61" t="str">
        <f t="shared" si="0"/>
        <v>0.63 (0.43, 0.84)</v>
      </c>
    </row>
    <row r="62" spans="1:14" x14ac:dyDescent="0.5">
      <c r="A62" t="s">
        <v>122</v>
      </c>
      <c r="B62" t="s">
        <v>111</v>
      </c>
      <c r="C62" t="s">
        <v>117</v>
      </c>
      <c r="D62" t="s">
        <v>104</v>
      </c>
      <c r="E62">
        <v>-2.49492152090748</v>
      </c>
      <c r="F62">
        <v>-2.6682859894499402</v>
      </c>
      <c r="G62">
        <v>-2.32155705236503</v>
      </c>
      <c r="H62" t="s">
        <v>105</v>
      </c>
      <c r="I62" t="s">
        <v>106</v>
      </c>
      <c r="J62" t="s">
        <v>122</v>
      </c>
      <c r="K62" t="s">
        <v>111</v>
      </c>
      <c r="L62" t="s">
        <v>117</v>
      </c>
      <c r="M62" t="s">
        <v>104</v>
      </c>
      <c r="N62" t="str">
        <f t="shared" si="0"/>
        <v>-2.49 (-2.67, -2.32)</v>
      </c>
    </row>
    <row r="63" spans="1:14" x14ac:dyDescent="0.5">
      <c r="A63" t="s">
        <v>122</v>
      </c>
      <c r="B63" t="s">
        <v>111</v>
      </c>
      <c r="C63" t="s">
        <v>117</v>
      </c>
      <c r="D63" t="s">
        <v>23</v>
      </c>
      <c r="E63">
        <v>-0.20636585218588699</v>
      </c>
      <c r="F63">
        <v>-0.37647483391126302</v>
      </c>
      <c r="G63">
        <v>-3.6256870460511001E-2</v>
      </c>
      <c r="H63" t="s">
        <v>111</v>
      </c>
      <c r="I63" t="s">
        <v>106</v>
      </c>
      <c r="J63" t="s">
        <v>122</v>
      </c>
      <c r="K63" t="s">
        <v>111</v>
      </c>
      <c r="L63" t="s">
        <v>117</v>
      </c>
      <c r="M63" t="s">
        <v>23</v>
      </c>
      <c r="N63" t="str">
        <f t="shared" si="0"/>
        <v>-0.21 (-0.38, -0.04)</v>
      </c>
    </row>
    <row r="64" spans="1:14" x14ac:dyDescent="0.5">
      <c r="A64" t="s">
        <v>122</v>
      </c>
      <c r="B64" t="s">
        <v>111</v>
      </c>
      <c r="C64" t="s">
        <v>117</v>
      </c>
      <c r="D64" t="s">
        <v>112</v>
      </c>
      <c r="E64">
        <v>0.25644468100399898</v>
      </c>
      <c r="F64">
        <v>8.3447310765367599E-2</v>
      </c>
      <c r="G64">
        <v>0.42944205124263102</v>
      </c>
      <c r="H64" t="s">
        <v>109</v>
      </c>
      <c r="I64" t="s">
        <v>110</v>
      </c>
      <c r="J64" t="s">
        <v>122</v>
      </c>
      <c r="K64" t="s">
        <v>111</v>
      </c>
      <c r="L64" t="s">
        <v>117</v>
      </c>
      <c r="M64" t="s">
        <v>112</v>
      </c>
      <c r="N64" t="str">
        <f t="shared" si="0"/>
        <v>0.26 (0.08, 0.43)</v>
      </c>
    </row>
    <row r="65" spans="1:14" x14ac:dyDescent="0.5">
      <c r="A65" t="s">
        <v>123</v>
      </c>
      <c r="B65" t="s">
        <v>111</v>
      </c>
      <c r="C65" t="s">
        <v>117</v>
      </c>
      <c r="D65" t="s">
        <v>104</v>
      </c>
      <c r="E65">
        <v>-2.2061500969850698</v>
      </c>
      <c r="F65">
        <v>-2.5346399012148799</v>
      </c>
      <c r="G65">
        <v>-1.8776602927552599</v>
      </c>
      <c r="H65" t="s">
        <v>105</v>
      </c>
      <c r="I65" t="s">
        <v>106</v>
      </c>
      <c r="J65" t="s">
        <v>123</v>
      </c>
      <c r="K65" t="s">
        <v>111</v>
      </c>
      <c r="L65" t="s">
        <v>117</v>
      </c>
      <c r="M65" t="s">
        <v>104</v>
      </c>
      <c r="N65" t="str">
        <f t="shared" si="0"/>
        <v>-2.21 (-2.53, -1.88)</v>
      </c>
    </row>
    <row r="66" spans="1:14" x14ac:dyDescent="0.5">
      <c r="A66" t="s">
        <v>123</v>
      </c>
      <c r="B66" t="s">
        <v>111</v>
      </c>
      <c r="C66" t="s">
        <v>117</v>
      </c>
      <c r="D66" t="s">
        <v>23</v>
      </c>
      <c r="E66">
        <v>-0.50688049894196996</v>
      </c>
      <c r="F66">
        <v>-0.63966318673927802</v>
      </c>
      <c r="G66">
        <v>-0.37409781114466301</v>
      </c>
      <c r="H66" t="s">
        <v>111</v>
      </c>
      <c r="I66" t="s">
        <v>106</v>
      </c>
      <c r="J66" t="s">
        <v>123</v>
      </c>
      <c r="K66" t="s">
        <v>111</v>
      </c>
      <c r="L66" t="s">
        <v>117</v>
      </c>
      <c r="M66" t="s">
        <v>23</v>
      </c>
      <c r="N66" t="str">
        <f t="shared" si="0"/>
        <v>-0.51 (-0.64, -0.37)</v>
      </c>
    </row>
    <row r="67" spans="1:14" x14ac:dyDescent="0.5">
      <c r="A67" t="s">
        <v>123</v>
      </c>
      <c r="B67" t="s">
        <v>111</v>
      </c>
      <c r="C67" t="s">
        <v>117</v>
      </c>
      <c r="D67" t="s">
        <v>112</v>
      </c>
      <c r="E67">
        <v>0.47849359939064501</v>
      </c>
      <c r="F67">
        <v>0.34054430768871202</v>
      </c>
      <c r="G67">
        <v>0.61644289109257699</v>
      </c>
      <c r="H67" t="s">
        <v>109</v>
      </c>
      <c r="I67" t="s">
        <v>110</v>
      </c>
      <c r="J67" t="s">
        <v>123</v>
      </c>
      <c r="K67" t="s">
        <v>111</v>
      </c>
      <c r="L67" t="s">
        <v>117</v>
      </c>
      <c r="M67" t="s">
        <v>112</v>
      </c>
      <c r="N67" t="str">
        <f t="shared" ref="N67:N91" si="1">_xlfn.CONCAT(ROUND(E67,$N$1)," (",ROUND(F67,$N$1),", ",ROUND(G67,$N$1),")")</f>
        <v>0.48 (0.34, 0.62)</v>
      </c>
    </row>
    <row r="68" spans="1:14" x14ac:dyDescent="0.5">
      <c r="A68" t="s">
        <v>115</v>
      </c>
      <c r="B68" t="s">
        <v>102</v>
      </c>
      <c r="C68" t="s">
        <v>114</v>
      </c>
      <c r="D68" t="s">
        <v>104</v>
      </c>
      <c r="E68">
        <v>-0.80684338978530601</v>
      </c>
      <c r="F68">
        <v>-0.86617955391690604</v>
      </c>
      <c r="G68">
        <v>-0.74750722565370598</v>
      </c>
      <c r="H68" t="s">
        <v>105</v>
      </c>
      <c r="I68" t="s">
        <v>106</v>
      </c>
      <c r="J68" t="s">
        <v>115</v>
      </c>
      <c r="K68" t="s">
        <v>102</v>
      </c>
      <c r="L68" t="s">
        <v>114</v>
      </c>
      <c r="M68" t="s">
        <v>104</v>
      </c>
      <c r="N68" t="str">
        <f t="shared" si="1"/>
        <v>-0.81 (-0.87, -0.75)</v>
      </c>
    </row>
    <row r="69" spans="1:14" x14ac:dyDescent="0.5">
      <c r="A69" t="s">
        <v>115</v>
      </c>
      <c r="B69" t="s">
        <v>102</v>
      </c>
      <c r="C69" t="s">
        <v>114</v>
      </c>
      <c r="D69" t="s">
        <v>107</v>
      </c>
      <c r="E69">
        <v>1.80376110567496E-2</v>
      </c>
      <c r="F69">
        <v>-4.6625794560463597E-2</v>
      </c>
      <c r="G69">
        <v>8.2701016673962902E-2</v>
      </c>
      <c r="H69" t="s">
        <v>102</v>
      </c>
      <c r="J69" t="s">
        <v>115</v>
      </c>
      <c r="K69" t="s">
        <v>102</v>
      </c>
      <c r="L69" t="s">
        <v>114</v>
      </c>
      <c r="M69" t="s">
        <v>107</v>
      </c>
      <c r="N69" t="str">
        <f t="shared" si="1"/>
        <v>0.02 (-0.05, 0.08)</v>
      </c>
    </row>
    <row r="70" spans="1:14" x14ac:dyDescent="0.5">
      <c r="A70" t="s">
        <v>115</v>
      </c>
      <c r="B70" t="s">
        <v>102</v>
      </c>
      <c r="C70" t="s">
        <v>114</v>
      </c>
      <c r="D70" t="s">
        <v>108</v>
      </c>
      <c r="E70">
        <v>5.1541598069413698E-2</v>
      </c>
      <c r="F70">
        <v>-7.8001769436836102E-3</v>
      </c>
      <c r="G70">
        <v>0.11088337308251101</v>
      </c>
      <c r="H70" t="s">
        <v>109</v>
      </c>
      <c r="J70" t="s">
        <v>115</v>
      </c>
      <c r="K70" t="s">
        <v>102</v>
      </c>
      <c r="L70" t="s">
        <v>114</v>
      </c>
      <c r="M70" t="s">
        <v>108</v>
      </c>
      <c r="N70" t="str">
        <f t="shared" si="1"/>
        <v>0.05 (-0.01, 0.11)</v>
      </c>
    </row>
    <row r="71" spans="1:14" x14ac:dyDescent="0.5">
      <c r="A71" t="s">
        <v>121</v>
      </c>
      <c r="B71" t="s">
        <v>102</v>
      </c>
      <c r="C71" t="s">
        <v>114</v>
      </c>
      <c r="D71" t="s">
        <v>104</v>
      </c>
      <c r="E71">
        <v>-0.58749050986189</v>
      </c>
      <c r="F71">
        <v>-0.66803521400318899</v>
      </c>
      <c r="G71">
        <v>-0.506945805720591</v>
      </c>
      <c r="H71" t="s">
        <v>105</v>
      </c>
      <c r="I71" t="s">
        <v>106</v>
      </c>
      <c r="J71" t="s">
        <v>121</v>
      </c>
      <c r="K71" t="s">
        <v>102</v>
      </c>
      <c r="L71" t="s">
        <v>114</v>
      </c>
      <c r="M71" t="s">
        <v>104</v>
      </c>
      <c r="N71" t="str">
        <f t="shared" si="1"/>
        <v>-0.59 (-0.67, -0.51)</v>
      </c>
    </row>
    <row r="72" spans="1:14" x14ac:dyDescent="0.5">
      <c r="A72" t="s">
        <v>121</v>
      </c>
      <c r="B72" t="s">
        <v>102</v>
      </c>
      <c r="C72" t="s">
        <v>114</v>
      </c>
      <c r="D72" t="s">
        <v>107</v>
      </c>
      <c r="E72">
        <v>0.14860845110116999</v>
      </c>
      <c r="F72">
        <v>5.3938662250696399E-2</v>
      </c>
      <c r="G72">
        <v>0.24327823995164399</v>
      </c>
      <c r="H72" t="s">
        <v>102</v>
      </c>
      <c r="I72" t="s">
        <v>110</v>
      </c>
      <c r="J72" t="s">
        <v>121</v>
      </c>
      <c r="K72" t="s">
        <v>102</v>
      </c>
      <c r="L72" t="s">
        <v>114</v>
      </c>
      <c r="M72" t="s">
        <v>107</v>
      </c>
      <c r="N72" t="str">
        <f t="shared" si="1"/>
        <v>0.15 (0.05, 0.24)</v>
      </c>
    </row>
    <row r="73" spans="1:14" x14ac:dyDescent="0.5">
      <c r="A73" t="s">
        <v>121</v>
      </c>
      <c r="B73" t="s">
        <v>102</v>
      </c>
      <c r="C73" t="s">
        <v>114</v>
      </c>
      <c r="D73" t="s">
        <v>108</v>
      </c>
      <c r="E73">
        <v>0.27577760049620098</v>
      </c>
      <c r="F73">
        <v>0.195389623691369</v>
      </c>
      <c r="G73">
        <v>0.35616557730103299</v>
      </c>
      <c r="H73" t="s">
        <v>109</v>
      </c>
      <c r="I73" t="s">
        <v>110</v>
      </c>
      <c r="J73" t="s">
        <v>121</v>
      </c>
      <c r="K73" t="s">
        <v>102</v>
      </c>
      <c r="L73" t="s">
        <v>114</v>
      </c>
      <c r="M73" t="s">
        <v>108</v>
      </c>
      <c r="N73" t="str">
        <f t="shared" si="1"/>
        <v>0.28 (0.2, 0.36)</v>
      </c>
    </row>
    <row r="74" spans="1:14" x14ac:dyDescent="0.5">
      <c r="A74" t="s">
        <v>122</v>
      </c>
      <c r="B74" t="s">
        <v>102</v>
      </c>
      <c r="C74" t="s">
        <v>114</v>
      </c>
      <c r="D74" t="s">
        <v>104</v>
      </c>
      <c r="E74">
        <v>-0.85950151158669796</v>
      </c>
      <c r="F74">
        <v>-0.95824696646362195</v>
      </c>
      <c r="G74">
        <v>-0.76075605670977398</v>
      </c>
      <c r="H74" t="s">
        <v>105</v>
      </c>
      <c r="I74" t="s">
        <v>106</v>
      </c>
      <c r="J74" t="s">
        <v>122</v>
      </c>
      <c r="K74" t="s">
        <v>102</v>
      </c>
      <c r="L74" t="s">
        <v>114</v>
      </c>
      <c r="M74" t="s">
        <v>104</v>
      </c>
      <c r="N74" t="str">
        <f t="shared" si="1"/>
        <v>-0.86 (-0.96, -0.76)</v>
      </c>
    </row>
    <row r="75" spans="1:14" x14ac:dyDescent="0.5">
      <c r="A75" t="s">
        <v>122</v>
      </c>
      <c r="B75" t="s">
        <v>102</v>
      </c>
      <c r="C75" t="s">
        <v>114</v>
      </c>
      <c r="D75" t="s">
        <v>107</v>
      </c>
      <c r="E75">
        <v>0.160507258306642</v>
      </c>
      <c r="F75">
        <v>5.55534605086105E-2</v>
      </c>
      <c r="G75">
        <v>0.26546105610467302</v>
      </c>
      <c r="H75" t="s">
        <v>102</v>
      </c>
      <c r="I75" t="s">
        <v>110</v>
      </c>
      <c r="J75" t="s">
        <v>122</v>
      </c>
      <c r="K75" t="s">
        <v>102</v>
      </c>
      <c r="L75" t="s">
        <v>114</v>
      </c>
      <c r="M75" t="s">
        <v>107</v>
      </c>
      <c r="N75" t="str">
        <f t="shared" si="1"/>
        <v>0.16 (0.06, 0.27)</v>
      </c>
    </row>
    <row r="76" spans="1:14" x14ac:dyDescent="0.5">
      <c r="A76" t="s">
        <v>122</v>
      </c>
      <c r="B76" t="s">
        <v>102</v>
      </c>
      <c r="C76" t="s">
        <v>114</v>
      </c>
      <c r="D76" t="s">
        <v>108</v>
      </c>
      <c r="E76">
        <v>0.16755419111341399</v>
      </c>
      <c r="F76">
        <v>6.8804682396766001E-2</v>
      </c>
      <c r="G76">
        <v>0.26630369983006302</v>
      </c>
      <c r="H76" t="s">
        <v>109</v>
      </c>
      <c r="I76" t="s">
        <v>110</v>
      </c>
      <c r="J76" t="s">
        <v>122</v>
      </c>
      <c r="K76" t="s">
        <v>102</v>
      </c>
      <c r="L76" t="s">
        <v>114</v>
      </c>
      <c r="M76" t="s">
        <v>108</v>
      </c>
      <c r="N76" t="str">
        <f t="shared" si="1"/>
        <v>0.17 (0.07, 0.27)</v>
      </c>
    </row>
    <row r="77" spans="1:14" x14ac:dyDescent="0.5">
      <c r="A77" t="s">
        <v>123</v>
      </c>
      <c r="B77" t="s">
        <v>102</v>
      </c>
      <c r="C77" t="s">
        <v>114</v>
      </c>
      <c r="D77" t="s">
        <v>104</v>
      </c>
      <c r="E77">
        <v>-0.72186613279674605</v>
      </c>
      <c r="F77">
        <v>-0.91991798168915295</v>
      </c>
      <c r="G77">
        <v>-0.52381428390433904</v>
      </c>
      <c r="H77" t="s">
        <v>105</v>
      </c>
      <c r="I77" t="s">
        <v>106</v>
      </c>
      <c r="J77" t="s">
        <v>123</v>
      </c>
      <c r="K77" t="s">
        <v>102</v>
      </c>
      <c r="L77" t="s">
        <v>114</v>
      </c>
      <c r="M77" t="s">
        <v>104</v>
      </c>
      <c r="N77" t="str">
        <f t="shared" si="1"/>
        <v>-0.72 (-0.92, -0.52)</v>
      </c>
    </row>
    <row r="78" spans="1:14" x14ac:dyDescent="0.5">
      <c r="A78" t="s">
        <v>123</v>
      </c>
      <c r="B78" t="s">
        <v>102</v>
      </c>
      <c r="C78" t="s">
        <v>114</v>
      </c>
      <c r="D78" t="s">
        <v>107</v>
      </c>
      <c r="E78">
        <v>0.15340170690653099</v>
      </c>
      <c r="F78">
        <v>8.2674931924826806E-2</v>
      </c>
      <c r="G78">
        <v>0.224128481888236</v>
      </c>
      <c r="H78" t="s">
        <v>102</v>
      </c>
      <c r="I78" t="s">
        <v>110</v>
      </c>
      <c r="J78" t="s">
        <v>123</v>
      </c>
      <c r="K78" t="s">
        <v>102</v>
      </c>
      <c r="L78" t="s">
        <v>114</v>
      </c>
      <c r="M78" t="s">
        <v>107</v>
      </c>
      <c r="N78" t="str">
        <f t="shared" si="1"/>
        <v>0.15 (0.08, 0.22)</v>
      </c>
    </row>
    <row r="79" spans="1:14" x14ac:dyDescent="0.5">
      <c r="A79" t="s">
        <v>123</v>
      </c>
      <c r="B79" t="s">
        <v>102</v>
      </c>
      <c r="C79" t="s">
        <v>114</v>
      </c>
      <c r="D79" t="s">
        <v>108</v>
      </c>
      <c r="E79">
        <v>0.236865738063507</v>
      </c>
      <c r="F79">
        <v>0.17287549696816501</v>
      </c>
      <c r="G79">
        <v>0.30085597915884998</v>
      </c>
      <c r="H79" t="s">
        <v>109</v>
      </c>
      <c r="I79" t="s">
        <v>110</v>
      </c>
      <c r="J79" t="s">
        <v>123</v>
      </c>
      <c r="K79" t="s">
        <v>102</v>
      </c>
      <c r="L79" t="s">
        <v>114</v>
      </c>
      <c r="M79" t="s">
        <v>108</v>
      </c>
      <c r="N79" t="str">
        <f t="shared" si="1"/>
        <v>0.24 (0.17, 0.3)</v>
      </c>
    </row>
    <row r="80" spans="1:14" x14ac:dyDescent="0.5">
      <c r="A80" t="s">
        <v>115</v>
      </c>
      <c r="B80" t="s">
        <v>111</v>
      </c>
      <c r="C80" t="s">
        <v>114</v>
      </c>
      <c r="D80" t="s">
        <v>104</v>
      </c>
      <c r="E80">
        <v>-0.804470059779966</v>
      </c>
      <c r="F80">
        <v>-0.86400162313417905</v>
      </c>
      <c r="G80">
        <v>-0.74493849642575205</v>
      </c>
      <c r="H80" t="s">
        <v>105</v>
      </c>
      <c r="I80" t="s">
        <v>106</v>
      </c>
      <c r="J80" t="s">
        <v>115</v>
      </c>
      <c r="K80" t="s">
        <v>111</v>
      </c>
      <c r="L80" t="s">
        <v>114</v>
      </c>
      <c r="M80" t="s">
        <v>104</v>
      </c>
      <c r="N80" t="str">
        <f t="shared" si="1"/>
        <v>-0.8 (-0.86, -0.74)</v>
      </c>
    </row>
    <row r="81" spans="1:14" x14ac:dyDescent="0.5">
      <c r="A81" t="s">
        <v>115</v>
      </c>
      <c r="B81" t="s">
        <v>111</v>
      </c>
      <c r="C81" t="s">
        <v>114</v>
      </c>
      <c r="D81" t="s">
        <v>23</v>
      </c>
      <c r="E81">
        <v>3.3384005904133297E-2</v>
      </c>
      <c r="F81">
        <v>-3.1366463578663198E-2</v>
      </c>
      <c r="G81">
        <v>9.8134475386929904E-2</v>
      </c>
      <c r="H81" t="s">
        <v>111</v>
      </c>
      <c r="J81" t="s">
        <v>115</v>
      </c>
      <c r="K81" t="s">
        <v>111</v>
      </c>
      <c r="L81" t="s">
        <v>114</v>
      </c>
      <c r="M81" t="s">
        <v>23</v>
      </c>
      <c r="N81" t="str">
        <f t="shared" si="1"/>
        <v>0.03 (-0.03, 0.1)</v>
      </c>
    </row>
    <row r="82" spans="1:14" x14ac:dyDescent="0.5">
      <c r="A82" t="s">
        <v>115</v>
      </c>
      <c r="B82" t="s">
        <v>111</v>
      </c>
      <c r="C82" t="s">
        <v>114</v>
      </c>
      <c r="D82" t="s">
        <v>112</v>
      </c>
      <c r="E82">
        <v>6.3460887276497402E-2</v>
      </c>
      <c r="F82">
        <v>3.9227024268722399E-3</v>
      </c>
      <c r="G82">
        <v>0.122999072126123</v>
      </c>
      <c r="H82" t="s">
        <v>109</v>
      </c>
      <c r="I82" t="s">
        <v>110</v>
      </c>
      <c r="J82" t="s">
        <v>115</v>
      </c>
      <c r="K82" t="s">
        <v>111</v>
      </c>
      <c r="L82" t="s">
        <v>114</v>
      </c>
      <c r="M82" t="s">
        <v>112</v>
      </c>
      <c r="N82" t="str">
        <f t="shared" si="1"/>
        <v>0.06 (0, 0.12)</v>
      </c>
    </row>
    <row r="83" spans="1:14" x14ac:dyDescent="0.5">
      <c r="A83" t="s">
        <v>121</v>
      </c>
      <c r="B83" t="s">
        <v>111</v>
      </c>
      <c r="C83" t="s">
        <v>114</v>
      </c>
      <c r="D83" t="s">
        <v>104</v>
      </c>
      <c r="E83">
        <v>-0.58421488418871803</v>
      </c>
      <c r="F83">
        <v>-0.66051142060467904</v>
      </c>
      <c r="G83">
        <v>-0.50791834777275702</v>
      </c>
      <c r="H83" t="s">
        <v>105</v>
      </c>
      <c r="I83" t="s">
        <v>106</v>
      </c>
      <c r="J83" t="s">
        <v>121</v>
      </c>
      <c r="K83" t="s">
        <v>111</v>
      </c>
      <c r="L83" t="s">
        <v>114</v>
      </c>
      <c r="M83" t="s">
        <v>104</v>
      </c>
      <c r="N83" t="str">
        <f t="shared" si="1"/>
        <v>-0.58 (-0.66, -0.51)</v>
      </c>
    </row>
    <row r="84" spans="1:14" x14ac:dyDescent="0.5">
      <c r="A84" t="s">
        <v>121</v>
      </c>
      <c r="B84" t="s">
        <v>111</v>
      </c>
      <c r="C84" t="s">
        <v>114</v>
      </c>
      <c r="D84" t="s">
        <v>23</v>
      </c>
      <c r="E84">
        <v>8.3826737381077598E-2</v>
      </c>
      <c r="F84">
        <v>-1.4119459903433201E-2</v>
      </c>
      <c r="G84">
        <v>0.181772934665588</v>
      </c>
      <c r="H84" t="s">
        <v>111</v>
      </c>
      <c r="J84" t="s">
        <v>121</v>
      </c>
      <c r="K84" t="s">
        <v>111</v>
      </c>
      <c r="L84" t="s">
        <v>114</v>
      </c>
      <c r="M84" t="s">
        <v>23</v>
      </c>
      <c r="N84" t="str">
        <f t="shared" si="1"/>
        <v>0.08 (-0.01, 0.18)</v>
      </c>
    </row>
    <row r="85" spans="1:14" x14ac:dyDescent="0.5">
      <c r="A85" t="s">
        <v>121</v>
      </c>
      <c r="B85" t="s">
        <v>111</v>
      </c>
      <c r="C85" t="s">
        <v>114</v>
      </c>
      <c r="D85" t="s">
        <v>112</v>
      </c>
      <c r="E85">
        <v>0.30653409434553103</v>
      </c>
      <c r="F85">
        <v>0.230197075162454</v>
      </c>
      <c r="G85">
        <v>0.38287111352860798</v>
      </c>
      <c r="H85" t="s">
        <v>109</v>
      </c>
      <c r="I85" t="s">
        <v>110</v>
      </c>
      <c r="J85" t="s">
        <v>121</v>
      </c>
      <c r="K85" t="s">
        <v>111</v>
      </c>
      <c r="L85" t="s">
        <v>114</v>
      </c>
      <c r="M85" t="s">
        <v>112</v>
      </c>
      <c r="N85" t="str">
        <f t="shared" si="1"/>
        <v>0.31 (0.23, 0.38)</v>
      </c>
    </row>
    <row r="86" spans="1:14" x14ac:dyDescent="0.5">
      <c r="A86" t="s">
        <v>122</v>
      </c>
      <c r="B86" t="s">
        <v>111</v>
      </c>
      <c r="C86" t="s">
        <v>114</v>
      </c>
      <c r="D86" t="s">
        <v>104</v>
      </c>
      <c r="E86">
        <v>-0.85950151158676702</v>
      </c>
      <c r="F86">
        <v>-0.95559704938013501</v>
      </c>
      <c r="G86">
        <v>-0.76340597379339803</v>
      </c>
      <c r="H86" t="s">
        <v>105</v>
      </c>
      <c r="I86" t="s">
        <v>106</v>
      </c>
      <c r="J86" t="s">
        <v>122</v>
      </c>
      <c r="K86" t="s">
        <v>111</v>
      </c>
      <c r="L86" t="s">
        <v>114</v>
      </c>
      <c r="M86" t="s">
        <v>104</v>
      </c>
      <c r="N86" t="str">
        <f t="shared" si="1"/>
        <v>-0.86 (-0.96, -0.76)</v>
      </c>
    </row>
    <row r="87" spans="1:14" x14ac:dyDescent="0.5">
      <c r="A87" t="s">
        <v>122</v>
      </c>
      <c r="B87" t="s">
        <v>111</v>
      </c>
      <c r="C87" t="s">
        <v>114</v>
      </c>
      <c r="D87" t="s">
        <v>23</v>
      </c>
      <c r="E87">
        <v>9.7273289569051305E-2</v>
      </c>
      <c r="F87">
        <v>-1.11342902427533E-2</v>
      </c>
      <c r="G87">
        <v>0.205680869380856</v>
      </c>
      <c r="H87" t="s">
        <v>111</v>
      </c>
      <c r="J87" t="s">
        <v>122</v>
      </c>
      <c r="K87" t="s">
        <v>111</v>
      </c>
      <c r="L87" t="s">
        <v>114</v>
      </c>
      <c r="M87" t="s">
        <v>23</v>
      </c>
      <c r="N87" t="str">
        <f t="shared" si="1"/>
        <v>0.1 (-0.01, 0.21)</v>
      </c>
    </row>
    <row r="88" spans="1:14" x14ac:dyDescent="0.5">
      <c r="A88" t="s">
        <v>122</v>
      </c>
      <c r="B88" t="s">
        <v>111</v>
      </c>
      <c r="C88" t="s">
        <v>114</v>
      </c>
      <c r="D88" t="s">
        <v>112</v>
      </c>
      <c r="E88">
        <v>0.19873699192566799</v>
      </c>
      <c r="F88">
        <v>0.10263750908076601</v>
      </c>
      <c r="G88">
        <v>0.29483647477057001</v>
      </c>
      <c r="H88" t="s">
        <v>109</v>
      </c>
      <c r="I88" t="s">
        <v>110</v>
      </c>
      <c r="J88" t="s">
        <v>122</v>
      </c>
      <c r="K88" t="s">
        <v>111</v>
      </c>
      <c r="L88" t="s">
        <v>114</v>
      </c>
      <c r="M88" t="s">
        <v>112</v>
      </c>
      <c r="N88" t="str">
        <f t="shared" si="1"/>
        <v>0.2 (0.1, 0.29)</v>
      </c>
    </row>
    <row r="89" spans="1:14" x14ac:dyDescent="0.5">
      <c r="A89" t="s">
        <v>123</v>
      </c>
      <c r="B89" t="s">
        <v>111</v>
      </c>
      <c r="C89" t="s">
        <v>114</v>
      </c>
      <c r="D89" t="s">
        <v>104</v>
      </c>
      <c r="E89">
        <v>-0.72213853884046098</v>
      </c>
      <c r="F89">
        <v>-0.96118733792219002</v>
      </c>
      <c r="G89">
        <v>-0.48308973975873298</v>
      </c>
      <c r="H89" t="s">
        <v>105</v>
      </c>
      <c r="I89" t="s">
        <v>106</v>
      </c>
      <c r="J89" t="s">
        <v>123</v>
      </c>
      <c r="K89" t="s">
        <v>111</v>
      </c>
      <c r="L89" t="s">
        <v>114</v>
      </c>
      <c r="M89" t="s">
        <v>104</v>
      </c>
      <c r="N89" t="str">
        <f t="shared" si="1"/>
        <v>-0.72 (-0.96, -0.48)</v>
      </c>
    </row>
    <row r="90" spans="1:14" x14ac:dyDescent="0.5">
      <c r="A90" t="s">
        <v>123</v>
      </c>
      <c r="B90" t="s">
        <v>111</v>
      </c>
      <c r="C90" t="s">
        <v>114</v>
      </c>
      <c r="D90" t="s">
        <v>23</v>
      </c>
      <c r="E90">
        <v>8.9406505759694999E-2</v>
      </c>
      <c r="F90">
        <v>1.69455140719817E-2</v>
      </c>
      <c r="G90">
        <v>0.161867497447408</v>
      </c>
      <c r="H90" t="s">
        <v>111</v>
      </c>
      <c r="I90" t="s">
        <v>110</v>
      </c>
      <c r="J90" t="s">
        <v>123</v>
      </c>
      <c r="K90" t="s">
        <v>111</v>
      </c>
      <c r="L90" t="s">
        <v>114</v>
      </c>
      <c r="M90" t="s">
        <v>23</v>
      </c>
      <c r="N90" t="str">
        <f t="shared" si="1"/>
        <v>0.09 (0.02, 0.16)</v>
      </c>
    </row>
    <row r="91" spans="1:14" x14ac:dyDescent="0.5">
      <c r="A91" t="s">
        <v>123</v>
      </c>
      <c r="B91" t="s">
        <v>111</v>
      </c>
      <c r="C91" t="s">
        <v>114</v>
      </c>
      <c r="D91" t="s">
        <v>112</v>
      </c>
      <c r="E91">
        <v>0.26134156789080099</v>
      </c>
      <c r="F91">
        <v>0.20038635528805099</v>
      </c>
      <c r="G91">
        <v>0.32229678049355098</v>
      </c>
      <c r="H91" t="s">
        <v>109</v>
      </c>
      <c r="I91" t="s">
        <v>110</v>
      </c>
      <c r="J91" t="s">
        <v>123</v>
      </c>
      <c r="K91" t="s">
        <v>111</v>
      </c>
      <c r="L91" t="s">
        <v>114</v>
      </c>
      <c r="M91" t="s">
        <v>112</v>
      </c>
      <c r="N91" t="str">
        <f t="shared" si="1"/>
        <v>0.26 (0.2, 0.32)</v>
      </c>
    </row>
  </sheetData>
  <mergeCells count="21">
    <mergeCell ref="R1:AE1"/>
    <mergeCell ref="R13:AE13"/>
    <mergeCell ref="Q18:Z18"/>
    <mergeCell ref="T2:V2"/>
    <mergeCell ref="W2:Z2"/>
    <mergeCell ref="AA2:AE2"/>
    <mergeCell ref="R4:R6"/>
    <mergeCell ref="R7:R9"/>
    <mergeCell ref="R10:R12"/>
    <mergeCell ref="Q44:Z44"/>
    <mergeCell ref="R20:R22"/>
    <mergeCell ref="R23:R25"/>
    <mergeCell ref="R26:R28"/>
    <mergeCell ref="R29:R31"/>
    <mergeCell ref="R32:R34"/>
    <mergeCell ref="R35:R37"/>
    <mergeCell ref="R38:R40"/>
    <mergeCell ref="R41:R43"/>
    <mergeCell ref="Q26:Q34"/>
    <mergeCell ref="Q35:Q43"/>
    <mergeCell ref="Q20:Q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F612-2EAA-47F0-A461-37A3A32210F7}">
  <dimension ref="A1:P37"/>
  <sheetViews>
    <sheetView topLeftCell="G2" zoomScale="129" workbookViewId="0">
      <selection activeCell="N5" sqref="N5:P5"/>
    </sheetView>
  </sheetViews>
  <sheetFormatPr defaultRowHeight="14.35" x14ac:dyDescent="0.5"/>
  <cols>
    <col min="3" max="3" width="13.76171875" bestFit="1" customWidth="1"/>
    <col min="12" max="12" width="10.9375" customWidth="1"/>
    <col min="13" max="16" width="17.703125" customWidth="1"/>
  </cols>
  <sheetData>
    <row r="1" spans="1:16" x14ac:dyDescent="0.5">
      <c r="A1" t="s">
        <v>218</v>
      </c>
      <c r="B1" t="s">
        <v>219</v>
      </c>
      <c r="C1" t="s">
        <v>70</v>
      </c>
      <c r="D1" t="s">
        <v>71</v>
      </c>
      <c r="E1" t="s">
        <v>72</v>
      </c>
      <c r="F1" t="s">
        <v>73</v>
      </c>
    </row>
    <row r="2" spans="1:16" x14ac:dyDescent="0.5">
      <c r="A2" t="s">
        <v>220</v>
      </c>
      <c r="B2" t="s">
        <v>221</v>
      </c>
      <c r="C2" t="s">
        <v>74</v>
      </c>
      <c r="D2">
        <v>-0.33</v>
      </c>
      <c r="E2">
        <v>-0.51200000000000001</v>
      </c>
      <c r="F2">
        <v>-0.11899999999999999</v>
      </c>
      <c r="H2" s="5" t="str">
        <f>_xlfn.CONCAT(D2," (",E2,", ",F2,")")</f>
        <v>-0.33 (-0.512, -0.119)</v>
      </c>
      <c r="L2" s="38" t="s">
        <v>245</v>
      </c>
      <c r="M2" s="38"/>
      <c r="N2" s="38"/>
      <c r="O2" s="38"/>
      <c r="P2" s="38"/>
    </row>
    <row r="3" spans="1:16" x14ac:dyDescent="0.5">
      <c r="A3" t="s">
        <v>220</v>
      </c>
      <c r="B3" t="s">
        <v>221</v>
      </c>
      <c r="C3" t="s">
        <v>75</v>
      </c>
      <c r="D3">
        <v>4.1000000000000002E-2</v>
      </c>
      <c r="E3">
        <v>-0.19900000000000001</v>
      </c>
      <c r="F3">
        <v>0.27500000000000002</v>
      </c>
      <c r="H3" s="5" t="str">
        <f t="shared" ref="H3:H37" si="0">_xlfn.CONCAT(D3," (",E3,", ",F3,")")</f>
        <v>0.041 (-0.199, 0.275)</v>
      </c>
      <c r="L3" s="55" t="s">
        <v>243</v>
      </c>
      <c r="M3" s="57" t="s">
        <v>70</v>
      </c>
      <c r="N3" s="3" t="s">
        <v>89</v>
      </c>
      <c r="O3" s="3" t="s">
        <v>90</v>
      </c>
      <c r="P3" s="3" t="s">
        <v>264</v>
      </c>
    </row>
    <row r="4" spans="1:16" x14ac:dyDescent="0.5">
      <c r="A4" t="s">
        <v>220</v>
      </c>
      <c r="B4" t="s">
        <v>221</v>
      </c>
      <c r="C4" t="s">
        <v>76</v>
      </c>
      <c r="D4">
        <v>0.54800000000000004</v>
      </c>
      <c r="E4">
        <v>0.35499999999999998</v>
      </c>
      <c r="F4">
        <v>0.70499999999999996</v>
      </c>
      <c r="H4" s="5" t="str">
        <f t="shared" si="0"/>
        <v>0.548 (0.355, 0.705)</v>
      </c>
      <c r="L4" s="56"/>
      <c r="M4" s="58"/>
      <c r="N4" s="7" t="s">
        <v>56</v>
      </c>
      <c r="O4" s="7" t="s">
        <v>63</v>
      </c>
      <c r="P4" s="7" t="s">
        <v>80</v>
      </c>
    </row>
    <row r="5" spans="1:16" x14ac:dyDescent="0.5">
      <c r="A5" t="s">
        <v>220</v>
      </c>
      <c r="B5" t="s">
        <v>221</v>
      </c>
      <c r="C5" t="s">
        <v>77</v>
      </c>
      <c r="D5">
        <v>0.218</v>
      </c>
      <c r="E5">
        <v>-5.7000000000000002E-2</v>
      </c>
      <c r="F5">
        <v>0.46500000000000002</v>
      </c>
      <c r="H5" s="5" t="str">
        <f t="shared" si="0"/>
        <v>0.218 (-0.057, 0.465)</v>
      </c>
      <c r="L5" s="55" t="s">
        <v>265</v>
      </c>
      <c r="M5" s="22" t="s">
        <v>74</v>
      </c>
      <c r="N5" s="30" t="s">
        <v>225</v>
      </c>
      <c r="O5" s="5" t="s">
        <v>226</v>
      </c>
      <c r="P5" s="30" t="s">
        <v>227</v>
      </c>
    </row>
    <row r="6" spans="1:16" x14ac:dyDescent="0.5">
      <c r="A6" t="s">
        <v>220</v>
      </c>
      <c r="B6" t="s">
        <v>221</v>
      </c>
      <c r="C6" t="s">
        <v>78</v>
      </c>
      <c r="D6">
        <v>-4.9000000000000002E-2</v>
      </c>
      <c r="E6">
        <v>-0.33200000000000002</v>
      </c>
      <c r="F6">
        <v>0.252</v>
      </c>
      <c r="H6" s="5" t="str">
        <f t="shared" si="0"/>
        <v>-0.049 (-0.332, 0.252)</v>
      </c>
      <c r="L6" s="56"/>
      <c r="M6" s="22" t="s">
        <v>75</v>
      </c>
      <c r="N6" s="5" t="s">
        <v>228</v>
      </c>
      <c r="O6" s="5" t="s">
        <v>229</v>
      </c>
      <c r="P6" s="5" t="s">
        <v>230</v>
      </c>
    </row>
    <row r="7" spans="1:16" x14ac:dyDescent="0.5">
      <c r="A7" t="s">
        <v>220</v>
      </c>
      <c r="B7" t="s">
        <v>221</v>
      </c>
      <c r="C7" t="s">
        <v>79</v>
      </c>
      <c r="D7">
        <v>-0.44800000000000001</v>
      </c>
      <c r="E7">
        <v>-0.65800000000000003</v>
      </c>
      <c r="F7">
        <v>-0.192</v>
      </c>
      <c r="H7" s="5" t="str">
        <f t="shared" si="0"/>
        <v>-0.448 (-0.658, -0.192)</v>
      </c>
      <c r="L7" s="56"/>
      <c r="M7" s="22" t="s">
        <v>76</v>
      </c>
      <c r="N7" s="30" t="s">
        <v>231</v>
      </c>
      <c r="O7" s="30" t="s">
        <v>232</v>
      </c>
      <c r="P7" s="30" t="s">
        <v>233</v>
      </c>
    </row>
    <row r="8" spans="1:16" x14ac:dyDescent="0.5">
      <c r="A8" t="s">
        <v>222</v>
      </c>
      <c r="B8" t="s">
        <v>221</v>
      </c>
      <c r="C8" t="s">
        <v>74</v>
      </c>
      <c r="D8">
        <v>-0.151</v>
      </c>
      <c r="E8">
        <v>-0.39</v>
      </c>
      <c r="F8">
        <v>0.10100000000000001</v>
      </c>
      <c r="H8" s="5" t="str">
        <f t="shared" si="0"/>
        <v>-0.151 (-0.39, 0.101)</v>
      </c>
      <c r="L8" s="56"/>
      <c r="M8" s="22" t="s">
        <v>77</v>
      </c>
      <c r="N8" s="5" t="s">
        <v>234</v>
      </c>
      <c r="O8" s="30" t="s">
        <v>235</v>
      </c>
      <c r="P8" s="30" t="s">
        <v>236</v>
      </c>
    </row>
    <row r="9" spans="1:16" x14ac:dyDescent="0.5">
      <c r="A9" t="s">
        <v>222</v>
      </c>
      <c r="B9" t="s">
        <v>221</v>
      </c>
      <c r="C9" t="s">
        <v>75</v>
      </c>
      <c r="D9">
        <v>6.4000000000000001E-2</v>
      </c>
      <c r="E9">
        <v>-0.193</v>
      </c>
      <c r="F9">
        <v>0.32700000000000001</v>
      </c>
      <c r="H9" s="5" t="str">
        <f t="shared" si="0"/>
        <v>0.064 (-0.193, 0.327)</v>
      </c>
      <c r="L9" s="56"/>
      <c r="M9" s="22" t="s">
        <v>78</v>
      </c>
      <c r="N9" s="5" t="s">
        <v>237</v>
      </c>
      <c r="O9" s="5" t="s">
        <v>238</v>
      </c>
      <c r="P9" s="5" t="s">
        <v>239</v>
      </c>
    </row>
    <row r="10" spans="1:16" x14ac:dyDescent="0.5">
      <c r="A10" t="s">
        <v>222</v>
      </c>
      <c r="B10" t="s">
        <v>221</v>
      </c>
      <c r="C10" t="s">
        <v>76</v>
      </c>
      <c r="D10">
        <v>0.56699999999999995</v>
      </c>
      <c r="E10">
        <v>0.377</v>
      </c>
      <c r="F10">
        <v>0.72199999999999998</v>
      </c>
      <c r="H10" s="5" t="str">
        <f t="shared" si="0"/>
        <v>0.567 (0.377, 0.722)</v>
      </c>
      <c r="L10" s="56"/>
      <c r="M10" s="22" t="s">
        <v>79</v>
      </c>
      <c r="N10" s="30" t="s">
        <v>240</v>
      </c>
      <c r="O10" s="5" t="s">
        <v>241</v>
      </c>
      <c r="P10" s="30" t="s">
        <v>242</v>
      </c>
    </row>
    <row r="11" spans="1:16" x14ac:dyDescent="0.5">
      <c r="A11" t="s">
        <v>222</v>
      </c>
      <c r="B11" t="s">
        <v>221</v>
      </c>
      <c r="C11" t="s">
        <v>77</v>
      </c>
      <c r="D11">
        <v>0.373</v>
      </c>
      <c r="E11">
        <v>7.5999999999999998E-2</v>
      </c>
      <c r="F11">
        <v>0.623</v>
      </c>
      <c r="H11" s="5" t="str">
        <f t="shared" si="0"/>
        <v>0.373 (0.076, 0.623)</v>
      </c>
      <c r="L11" s="29"/>
      <c r="M11" s="29"/>
      <c r="N11" s="29"/>
      <c r="O11" s="29"/>
      <c r="P11" s="29"/>
    </row>
    <row r="12" spans="1:16" x14ac:dyDescent="0.5">
      <c r="A12" t="s">
        <v>222</v>
      </c>
      <c r="B12" t="s">
        <v>221</v>
      </c>
      <c r="C12" t="s">
        <v>78</v>
      </c>
      <c r="D12">
        <v>1.7999999999999999E-2</v>
      </c>
      <c r="E12">
        <v>-0.29499999999999998</v>
      </c>
      <c r="F12">
        <v>0.33500000000000002</v>
      </c>
      <c r="H12" s="5" t="str">
        <f t="shared" si="0"/>
        <v>0.018 (-0.295, 0.335)</v>
      </c>
      <c r="L12" s="56" t="s">
        <v>244</v>
      </c>
      <c r="M12" s="22" t="s">
        <v>74</v>
      </c>
      <c r="N12" s="5" t="s">
        <v>246</v>
      </c>
      <c r="O12" s="5" t="s">
        <v>252</v>
      </c>
      <c r="P12" s="5" t="s">
        <v>258</v>
      </c>
    </row>
    <row r="13" spans="1:16" x14ac:dyDescent="0.5">
      <c r="A13" t="s">
        <v>222</v>
      </c>
      <c r="B13" t="s">
        <v>221</v>
      </c>
      <c r="C13" t="s">
        <v>79</v>
      </c>
      <c r="D13">
        <v>-0.26700000000000002</v>
      </c>
      <c r="E13">
        <v>-0.54100000000000004</v>
      </c>
      <c r="F13">
        <v>3.7999999999999999E-2</v>
      </c>
      <c r="H13" s="5" t="str">
        <f t="shared" si="0"/>
        <v>-0.267 (-0.541, 0.038)</v>
      </c>
      <c r="L13" s="56"/>
      <c r="M13" s="22" t="s">
        <v>75</v>
      </c>
      <c r="N13" s="5" t="s">
        <v>247</v>
      </c>
      <c r="O13" s="5" t="s">
        <v>253</v>
      </c>
      <c r="P13" s="5" t="s">
        <v>259</v>
      </c>
    </row>
    <row r="14" spans="1:16" x14ac:dyDescent="0.5">
      <c r="A14" t="s">
        <v>223</v>
      </c>
      <c r="B14" t="s">
        <v>221</v>
      </c>
      <c r="C14" t="s">
        <v>74</v>
      </c>
      <c r="D14">
        <v>-0.222</v>
      </c>
      <c r="E14">
        <v>-0.373</v>
      </c>
      <c r="F14">
        <v>-6.7000000000000004E-2</v>
      </c>
      <c r="H14" s="5" t="str">
        <f t="shared" si="0"/>
        <v>-0.222 (-0.373, -0.067)</v>
      </c>
      <c r="L14" s="56"/>
      <c r="M14" s="22" t="s">
        <v>76</v>
      </c>
      <c r="N14" s="30" t="s">
        <v>248</v>
      </c>
      <c r="O14" s="30" t="s">
        <v>254</v>
      </c>
      <c r="P14" s="30" t="s">
        <v>260</v>
      </c>
    </row>
    <row r="15" spans="1:16" x14ac:dyDescent="0.5">
      <c r="A15" t="s">
        <v>223</v>
      </c>
      <c r="B15" t="s">
        <v>221</v>
      </c>
      <c r="C15" t="s">
        <v>75</v>
      </c>
      <c r="D15">
        <v>7.4999999999999997E-2</v>
      </c>
      <c r="E15">
        <v>-9.4E-2</v>
      </c>
      <c r="F15">
        <v>0.24399999999999999</v>
      </c>
      <c r="H15" s="5" t="str">
        <f t="shared" si="0"/>
        <v>0.075 (-0.094, 0.244)</v>
      </c>
      <c r="L15" s="56"/>
      <c r="M15" s="22" t="s">
        <v>77</v>
      </c>
      <c r="N15" s="5" t="s">
        <v>249</v>
      </c>
      <c r="O15" s="5" t="s">
        <v>255</v>
      </c>
      <c r="P15" s="30" t="s">
        <v>261</v>
      </c>
    </row>
    <row r="16" spans="1:16" x14ac:dyDescent="0.5">
      <c r="A16" t="s">
        <v>223</v>
      </c>
      <c r="B16" t="s">
        <v>221</v>
      </c>
      <c r="C16" t="s">
        <v>76</v>
      </c>
      <c r="D16">
        <v>0.55800000000000005</v>
      </c>
      <c r="E16">
        <v>0.42399999999999999</v>
      </c>
      <c r="F16">
        <v>0.67</v>
      </c>
      <c r="H16" s="5" t="str">
        <f t="shared" si="0"/>
        <v>0.558 (0.424, 0.67)</v>
      </c>
      <c r="L16" s="56"/>
      <c r="M16" s="22" t="s">
        <v>78</v>
      </c>
      <c r="N16" s="5" t="s">
        <v>250</v>
      </c>
      <c r="O16" s="5" t="s">
        <v>256</v>
      </c>
      <c r="P16" s="5" t="s">
        <v>262</v>
      </c>
    </row>
    <row r="17" spans="1:16" x14ac:dyDescent="0.5">
      <c r="A17" t="s">
        <v>223</v>
      </c>
      <c r="B17" t="s">
        <v>221</v>
      </c>
      <c r="C17" t="s">
        <v>77</v>
      </c>
      <c r="D17">
        <v>0.36</v>
      </c>
      <c r="E17">
        <v>0.16300000000000001</v>
      </c>
      <c r="F17">
        <v>0.53800000000000003</v>
      </c>
      <c r="H17" s="5" t="str">
        <f t="shared" si="0"/>
        <v>0.36 (0.163, 0.538)</v>
      </c>
      <c r="L17" s="59"/>
      <c r="M17" s="21" t="s">
        <v>79</v>
      </c>
      <c r="N17" s="7" t="s">
        <v>251</v>
      </c>
      <c r="O17" s="7" t="s">
        <v>257</v>
      </c>
      <c r="P17" s="31" t="s">
        <v>263</v>
      </c>
    </row>
    <row r="18" spans="1:16" ht="29.35" customHeight="1" x14ac:dyDescent="0.5">
      <c r="A18" t="s">
        <v>223</v>
      </c>
      <c r="B18" t="s">
        <v>221</v>
      </c>
      <c r="C18" t="s">
        <v>78</v>
      </c>
      <c r="D18">
        <v>-3.4000000000000002E-2</v>
      </c>
      <c r="E18">
        <v>-0.248</v>
      </c>
      <c r="F18">
        <v>0.183</v>
      </c>
      <c r="H18" s="5" t="str">
        <f t="shared" si="0"/>
        <v>-0.034 (-0.248, 0.183)</v>
      </c>
      <c r="L18" s="41" t="s">
        <v>266</v>
      </c>
      <c r="M18" s="41"/>
      <c r="N18" s="41"/>
      <c r="O18" s="41"/>
      <c r="P18" s="41"/>
    </row>
    <row r="19" spans="1:16" x14ac:dyDescent="0.5">
      <c r="A19" t="s">
        <v>223</v>
      </c>
      <c r="B19" t="s">
        <v>221</v>
      </c>
      <c r="C19" t="s">
        <v>79</v>
      </c>
      <c r="D19">
        <v>-0.42799999999999999</v>
      </c>
      <c r="E19">
        <v>-0.59299999999999997</v>
      </c>
      <c r="F19">
        <v>-0.24</v>
      </c>
      <c r="H19" s="5" t="str">
        <f t="shared" si="0"/>
        <v>-0.428 (-0.593, -0.24)</v>
      </c>
    </row>
    <row r="20" spans="1:16" x14ac:dyDescent="0.5">
      <c r="A20" t="s">
        <v>220</v>
      </c>
      <c r="B20" t="s">
        <v>224</v>
      </c>
      <c r="C20" t="s">
        <v>74</v>
      </c>
      <c r="D20">
        <v>4.4999999999999998E-2</v>
      </c>
      <c r="E20">
        <v>-0.17599999999999999</v>
      </c>
      <c r="F20">
        <v>0.25800000000000001</v>
      </c>
      <c r="H20" s="5" t="str">
        <f t="shared" si="0"/>
        <v>0.045 (-0.176, 0.258)</v>
      </c>
    </row>
    <row r="21" spans="1:16" x14ac:dyDescent="0.5">
      <c r="A21" t="s">
        <v>220</v>
      </c>
      <c r="B21" t="s">
        <v>224</v>
      </c>
      <c r="C21" t="s">
        <v>75</v>
      </c>
      <c r="D21">
        <v>0.10100000000000001</v>
      </c>
      <c r="E21">
        <v>-0.122</v>
      </c>
      <c r="F21">
        <v>0.314</v>
      </c>
      <c r="H21" s="5" t="str">
        <f t="shared" si="0"/>
        <v>0.101 (-0.122, 0.314)</v>
      </c>
    </row>
    <row r="22" spans="1:16" x14ac:dyDescent="0.5">
      <c r="A22" t="s">
        <v>220</v>
      </c>
      <c r="B22" t="s">
        <v>224</v>
      </c>
      <c r="C22" t="s">
        <v>76</v>
      </c>
      <c r="D22">
        <v>0.80300000000000005</v>
      </c>
      <c r="E22">
        <v>0.70599999999999996</v>
      </c>
      <c r="F22">
        <v>0.876</v>
      </c>
      <c r="H22" s="5" t="str">
        <f t="shared" si="0"/>
        <v>0.803 (0.706, 0.876)</v>
      </c>
    </row>
    <row r="23" spans="1:16" x14ac:dyDescent="0.5">
      <c r="A23" t="s">
        <v>220</v>
      </c>
      <c r="B23" t="s">
        <v>224</v>
      </c>
      <c r="C23" t="s">
        <v>77</v>
      </c>
      <c r="D23">
        <v>0.23799999999999999</v>
      </c>
      <c r="E23">
        <v>-2.7E-2</v>
      </c>
      <c r="F23">
        <v>0.47799999999999998</v>
      </c>
      <c r="H23" s="5" t="str">
        <f t="shared" si="0"/>
        <v>0.238 (-0.027, 0.478)</v>
      </c>
    </row>
    <row r="24" spans="1:16" x14ac:dyDescent="0.5">
      <c r="A24" t="s">
        <v>220</v>
      </c>
      <c r="B24" t="s">
        <v>224</v>
      </c>
      <c r="C24" t="s">
        <v>78</v>
      </c>
      <c r="D24">
        <v>0.105</v>
      </c>
      <c r="E24">
        <v>-0.157</v>
      </c>
      <c r="F24">
        <v>0.36</v>
      </c>
      <c r="H24" s="5" t="str">
        <f t="shared" si="0"/>
        <v>0.105 (-0.157, 0.36)</v>
      </c>
    </row>
    <row r="25" spans="1:16" x14ac:dyDescent="0.5">
      <c r="A25" t="s">
        <v>220</v>
      </c>
      <c r="B25" t="s">
        <v>224</v>
      </c>
      <c r="C25" t="s">
        <v>79</v>
      </c>
      <c r="D25">
        <v>0.219</v>
      </c>
      <c r="E25">
        <v>-4.7E-2</v>
      </c>
      <c r="F25">
        <v>0.46400000000000002</v>
      </c>
      <c r="H25" s="5" t="str">
        <f t="shared" si="0"/>
        <v>0.219 (-0.047, 0.464)</v>
      </c>
    </row>
    <row r="26" spans="1:16" x14ac:dyDescent="0.5">
      <c r="A26" t="s">
        <v>222</v>
      </c>
      <c r="B26" t="s">
        <v>224</v>
      </c>
      <c r="C26" t="s">
        <v>74</v>
      </c>
      <c r="D26">
        <v>6.0000000000000001E-3</v>
      </c>
      <c r="E26">
        <v>-0.24199999999999999</v>
      </c>
      <c r="F26">
        <v>0.248</v>
      </c>
      <c r="H26" s="5" t="str">
        <f t="shared" si="0"/>
        <v>0.006 (-0.242, 0.248)</v>
      </c>
    </row>
    <row r="27" spans="1:16" x14ac:dyDescent="0.5">
      <c r="A27" t="s">
        <v>222</v>
      </c>
      <c r="B27" t="s">
        <v>224</v>
      </c>
      <c r="C27" t="s">
        <v>75</v>
      </c>
      <c r="D27">
        <v>0.15</v>
      </c>
      <c r="E27">
        <v>-0.11700000000000001</v>
      </c>
      <c r="F27">
        <v>0.39</v>
      </c>
      <c r="H27" s="5" t="str">
        <f t="shared" si="0"/>
        <v>0.15 (-0.117, 0.39)</v>
      </c>
    </row>
    <row r="28" spans="1:16" x14ac:dyDescent="0.5">
      <c r="A28" t="s">
        <v>222</v>
      </c>
      <c r="B28" t="s">
        <v>224</v>
      </c>
      <c r="C28" t="s">
        <v>76</v>
      </c>
      <c r="D28">
        <v>0.79200000000000004</v>
      </c>
      <c r="E28">
        <v>0.67100000000000004</v>
      </c>
      <c r="F28">
        <v>0.877</v>
      </c>
      <c r="H28" s="5" t="str">
        <f t="shared" si="0"/>
        <v>0.792 (0.671, 0.877)</v>
      </c>
    </row>
    <row r="29" spans="1:16" x14ac:dyDescent="0.5">
      <c r="A29" t="s">
        <v>222</v>
      </c>
      <c r="B29" t="s">
        <v>224</v>
      </c>
      <c r="C29" t="s">
        <v>77</v>
      </c>
      <c r="D29">
        <v>0.19400000000000001</v>
      </c>
      <c r="E29">
        <v>-0.16200000000000001</v>
      </c>
      <c r="F29">
        <v>0.50700000000000001</v>
      </c>
      <c r="H29" s="5" t="str">
        <f t="shared" si="0"/>
        <v>0.194 (-0.162, 0.507)</v>
      </c>
    </row>
    <row r="30" spans="1:16" x14ac:dyDescent="0.5">
      <c r="A30" t="s">
        <v>222</v>
      </c>
      <c r="B30" t="s">
        <v>224</v>
      </c>
      <c r="C30" t="s">
        <v>78</v>
      </c>
      <c r="D30">
        <v>0.124</v>
      </c>
      <c r="E30">
        <v>-0.22600000000000001</v>
      </c>
      <c r="F30">
        <v>0.46</v>
      </c>
      <c r="H30" s="5" t="str">
        <f t="shared" si="0"/>
        <v>0.124 (-0.226, 0.46)</v>
      </c>
    </row>
    <row r="31" spans="1:16" x14ac:dyDescent="0.5">
      <c r="A31" t="s">
        <v>222</v>
      </c>
      <c r="B31" t="s">
        <v>224</v>
      </c>
      <c r="C31" t="s">
        <v>79</v>
      </c>
      <c r="D31">
        <v>0.17899999999999999</v>
      </c>
      <c r="E31">
        <v>-0.192</v>
      </c>
      <c r="F31">
        <v>0.50900000000000001</v>
      </c>
      <c r="H31" s="5" t="str">
        <f t="shared" si="0"/>
        <v>0.179 (-0.192, 0.509)</v>
      </c>
    </row>
    <row r="32" spans="1:16" x14ac:dyDescent="0.5">
      <c r="A32" t="s">
        <v>223</v>
      </c>
      <c r="B32" t="s">
        <v>224</v>
      </c>
      <c r="C32" t="s">
        <v>74</v>
      </c>
      <c r="D32">
        <v>2.9000000000000001E-2</v>
      </c>
      <c r="E32">
        <v>-0.13</v>
      </c>
      <c r="F32">
        <v>0.185</v>
      </c>
      <c r="H32" s="5" t="str">
        <f t="shared" si="0"/>
        <v>0.029 (-0.13, 0.185)</v>
      </c>
    </row>
    <row r="33" spans="1:8" x14ac:dyDescent="0.5">
      <c r="A33" t="s">
        <v>223</v>
      </c>
      <c r="B33" t="s">
        <v>224</v>
      </c>
      <c r="C33" t="s">
        <v>75</v>
      </c>
      <c r="D33">
        <v>9.9000000000000005E-2</v>
      </c>
      <c r="E33">
        <v>-6.9000000000000006E-2</v>
      </c>
      <c r="F33">
        <v>0.25700000000000001</v>
      </c>
      <c r="H33" s="5" t="str">
        <f t="shared" si="0"/>
        <v>0.099 (-0.069, 0.257)</v>
      </c>
    </row>
    <row r="34" spans="1:8" x14ac:dyDescent="0.5">
      <c r="A34" t="s">
        <v>223</v>
      </c>
      <c r="B34" t="s">
        <v>224</v>
      </c>
      <c r="C34" t="s">
        <v>76</v>
      </c>
      <c r="D34">
        <v>0.79100000000000004</v>
      </c>
      <c r="E34">
        <v>0.71399999999999997</v>
      </c>
      <c r="F34">
        <v>0.85199999999999998</v>
      </c>
      <c r="H34" s="5" t="str">
        <f t="shared" si="0"/>
        <v>0.791 (0.714, 0.852)</v>
      </c>
    </row>
    <row r="35" spans="1:8" x14ac:dyDescent="0.5">
      <c r="A35" t="s">
        <v>223</v>
      </c>
      <c r="B35" t="s">
        <v>224</v>
      </c>
      <c r="C35" t="s">
        <v>77</v>
      </c>
      <c r="D35">
        <v>0.26900000000000002</v>
      </c>
      <c r="E35">
        <v>4.7E-2</v>
      </c>
      <c r="F35">
        <v>0.46400000000000002</v>
      </c>
      <c r="H35" s="5" t="str">
        <f t="shared" si="0"/>
        <v>0.269 (0.047, 0.464)</v>
      </c>
    </row>
    <row r="36" spans="1:8" x14ac:dyDescent="0.5">
      <c r="A36" t="s">
        <v>223</v>
      </c>
      <c r="B36" t="s">
        <v>224</v>
      </c>
      <c r="C36" t="s">
        <v>78</v>
      </c>
      <c r="D36">
        <v>8.4000000000000005E-2</v>
      </c>
      <c r="E36">
        <v>-0.13500000000000001</v>
      </c>
      <c r="F36">
        <v>0.307</v>
      </c>
      <c r="H36" s="5" t="str">
        <f t="shared" si="0"/>
        <v>0.084 (-0.135, 0.307)</v>
      </c>
    </row>
    <row r="37" spans="1:8" x14ac:dyDescent="0.5">
      <c r="A37" t="s">
        <v>223</v>
      </c>
      <c r="B37" t="s">
        <v>224</v>
      </c>
      <c r="C37" t="s">
        <v>79</v>
      </c>
      <c r="D37">
        <v>0.27900000000000003</v>
      </c>
      <c r="E37">
        <v>5.1999999999999998E-2</v>
      </c>
      <c r="F37">
        <v>0.48099999999999998</v>
      </c>
      <c r="H37" s="5" t="str">
        <f t="shared" si="0"/>
        <v>0.279 (0.052, 0.481)</v>
      </c>
    </row>
  </sheetData>
  <mergeCells count="6">
    <mergeCell ref="L18:P18"/>
    <mergeCell ref="L2:P2"/>
    <mergeCell ref="L3:L4"/>
    <mergeCell ref="M3:M4"/>
    <mergeCell ref="L5:L10"/>
    <mergeCell ref="L12:L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0577-EE48-46BC-BB2C-B27FDF10FE2C}">
  <dimension ref="A2:M35"/>
  <sheetViews>
    <sheetView topLeftCell="A5" workbookViewId="0">
      <selection activeCell="B17" sqref="B17:M28"/>
    </sheetView>
  </sheetViews>
  <sheetFormatPr defaultRowHeight="14.35" x14ac:dyDescent="0.5"/>
  <cols>
    <col min="5" max="6" width="12.3515625" bestFit="1" customWidth="1"/>
    <col min="9" max="9" width="19.87890625" bestFit="1" customWidth="1"/>
  </cols>
  <sheetData>
    <row r="2" spans="1:12" x14ac:dyDescent="0.5">
      <c r="A2" t="s">
        <v>102</v>
      </c>
    </row>
    <row r="3" spans="1:12" x14ac:dyDescent="0.5">
      <c r="B3" t="s">
        <v>96</v>
      </c>
      <c r="C3" t="s">
        <v>271</v>
      </c>
      <c r="D3" t="s">
        <v>272</v>
      </c>
      <c r="E3" t="s">
        <v>273</v>
      </c>
      <c r="F3" t="s">
        <v>274</v>
      </c>
      <c r="G3" t="s">
        <v>275</v>
      </c>
      <c r="H3" t="s">
        <v>276</v>
      </c>
      <c r="I3" t="s">
        <v>97</v>
      </c>
      <c r="J3" t="s">
        <v>98</v>
      </c>
      <c r="K3" t="s">
        <v>99</v>
      </c>
      <c r="L3" t="s">
        <v>277</v>
      </c>
    </row>
    <row r="4" spans="1:12" x14ac:dyDescent="0.5">
      <c r="B4" t="s">
        <v>278</v>
      </c>
      <c r="C4">
        <v>-2.0146587997443399</v>
      </c>
      <c r="D4">
        <v>0.95</v>
      </c>
      <c r="E4">
        <v>-3.3646191883592902</v>
      </c>
      <c r="F4">
        <v>-0.73148531212040901</v>
      </c>
      <c r="G4">
        <v>-3.0068876281561598</v>
      </c>
      <c r="H4">
        <v>2.6393731017916901E-3</v>
      </c>
      <c r="I4">
        <v>-1.73485004959734</v>
      </c>
      <c r="J4">
        <v>-2.0196620244816699</v>
      </c>
      <c r="K4">
        <v>-1.47107145656694</v>
      </c>
      <c r="L4" t="s">
        <v>279</v>
      </c>
    </row>
    <row r="5" spans="1:12" x14ac:dyDescent="0.5">
      <c r="B5" t="s">
        <v>280</v>
      </c>
      <c r="C5">
        <v>-4.4521714126401797</v>
      </c>
      <c r="D5">
        <v>0.95</v>
      </c>
      <c r="E5">
        <v>-5.9342448379529404</v>
      </c>
      <c r="F5">
        <v>-3.0655572698545601</v>
      </c>
      <c r="G5">
        <v>-6.1023429524482502</v>
      </c>
      <c r="H5" s="37" t="s">
        <v>289</v>
      </c>
      <c r="I5">
        <v>-0.98193413857148104</v>
      </c>
      <c r="J5">
        <v>-1.3088080069163599</v>
      </c>
      <c r="K5">
        <v>-0.67611398080271101</v>
      </c>
      <c r="L5" t="s">
        <v>279</v>
      </c>
    </row>
    <row r="6" spans="1:12" x14ac:dyDescent="0.5">
      <c r="B6" t="s">
        <v>281</v>
      </c>
      <c r="C6">
        <v>-0.87874483548591398</v>
      </c>
      <c r="D6">
        <v>0.95</v>
      </c>
      <c r="E6">
        <v>-5.3673717781568104</v>
      </c>
      <c r="F6">
        <v>3.5362257126902001</v>
      </c>
      <c r="G6">
        <v>-0.387738635876472</v>
      </c>
      <c r="H6">
        <v>0.698209460932954</v>
      </c>
      <c r="I6">
        <v>-4.8864302309308501E-2</v>
      </c>
      <c r="J6">
        <v>-0.29846306525292698</v>
      </c>
      <c r="K6">
        <v>0.19663865468215699</v>
      </c>
      <c r="L6" t="s">
        <v>279</v>
      </c>
    </row>
    <row r="7" spans="1:12" x14ac:dyDescent="0.5">
      <c r="B7" t="s">
        <v>282</v>
      </c>
      <c r="C7">
        <v>0.41120952423394602</v>
      </c>
      <c r="D7">
        <v>0.95</v>
      </c>
      <c r="E7">
        <v>-0.15114353453379401</v>
      </c>
      <c r="F7">
        <v>1.0073573126997299</v>
      </c>
      <c r="G7">
        <v>1.39132264702605</v>
      </c>
      <c r="H7">
        <v>0.164127609333592</v>
      </c>
      <c r="I7">
        <v>0.31581336546106498</v>
      </c>
      <c r="J7">
        <v>-0.11607987046925</v>
      </c>
      <c r="K7">
        <v>0.77366131958685602</v>
      </c>
      <c r="L7" t="s">
        <v>279</v>
      </c>
    </row>
    <row r="8" spans="1:12" x14ac:dyDescent="0.5">
      <c r="B8" t="s">
        <v>283</v>
      </c>
      <c r="C8">
        <v>0.70689614499577702</v>
      </c>
      <c r="D8">
        <v>0.95</v>
      </c>
      <c r="E8">
        <v>0.26573743344203299</v>
      </c>
      <c r="F8">
        <v>1.1463632808598001</v>
      </c>
      <c r="G8">
        <v>3.14916738528192</v>
      </c>
      <c r="H8">
        <v>1.63736381372403E-3</v>
      </c>
      <c r="I8">
        <v>0.65707931917210605</v>
      </c>
      <c r="J8">
        <v>0.24701021936634801</v>
      </c>
      <c r="K8">
        <v>1.0655760530647</v>
      </c>
      <c r="L8" t="s">
        <v>279</v>
      </c>
    </row>
    <row r="9" spans="1:12" x14ac:dyDescent="0.5">
      <c r="B9" t="s">
        <v>279</v>
      </c>
      <c r="C9" t="s">
        <v>279</v>
      </c>
      <c r="D9" t="s">
        <v>279</v>
      </c>
      <c r="E9" t="s">
        <v>279</v>
      </c>
      <c r="F9" t="s">
        <v>279</v>
      </c>
      <c r="G9" t="s">
        <v>279</v>
      </c>
      <c r="H9" t="s">
        <v>279</v>
      </c>
      <c r="I9" t="s">
        <v>279</v>
      </c>
      <c r="J9" t="s">
        <v>279</v>
      </c>
      <c r="K9" t="s">
        <v>279</v>
      </c>
      <c r="L9" t="s">
        <v>279</v>
      </c>
    </row>
    <row r="10" spans="1:12" x14ac:dyDescent="0.5">
      <c r="B10" t="s">
        <v>284</v>
      </c>
      <c r="C10" t="s">
        <v>279</v>
      </c>
      <c r="D10" t="s">
        <v>279</v>
      </c>
      <c r="E10" t="s">
        <v>279</v>
      </c>
      <c r="F10" t="s">
        <v>279</v>
      </c>
      <c r="G10" t="s">
        <v>279</v>
      </c>
      <c r="H10" t="s">
        <v>279</v>
      </c>
      <c r="I10" t="s">
        <v>279</v>
      </c>
      <c r="J10" t="s">
        <v>279</v>
      </c>
      <c r="K10" t="s">
        <v>279</v>
      </c>
      <c r="L10">
        <v>433.359465419971</v>
      </c>
    </row>
    <row r="11" spans="1:12" x14ac:dyDescent="0.5">
      <c r="B11" t="s">
        <v>285</v>
      </c>
      <c r="C11" t="s">
        <v>279</v>
      </c>
      <c r="D11" t="s">
        <v>279</v>
      </c>
      <c r="E11" t="s">
        <v>279</v>
      </c>
      <c r="F11" t="s">
        <v>279</v>
      </c>
      <c r="G11" t="s">
        <v>279</v>
      </c>
      <c r="H11" t="s">
        <v>279</v>
      </c>
      <c r="I11" t="s">
        <v>279</v>
      </c>
      <c r="J11" t="s">
        <v>279</v>
      </c>
      <c r="K11" t="s">
        <v>279</v>
      </c>
      <c r="L11">
        <v>455.15733476333298</v>
      </c>
    </row>
    <row r="12" spans="1:12" x14ac:dyDescent="0.5">
      <c r="B12" t="s">
        <v>286</v>
      </c>
      <c r="C12" t="s">
        <v>279</v>
      </c>
      <c r="D12" t="s">
        <v>279</v>
      </c>
      <c r="E12" t="s">
        <v>279</v>
      </c>
      <c r="F12" t="s">
        <v>279</v>
      </c>
      <c r="G12" t="s">
        <v>279</v>
      </c>
      <c r="H12" t="s">
        <v>279</v>
      </c>
      <c r="I12" t="s">
        <v>279</v>
      </c>
      <c r="J12" t="s">
        <v>279</v>
      </c>
      <c r="K12" t="s">
        <v>279</v>
      </c>
      <c r="L12">
        <v>0.34206560051384899</v>
      </c>
    </row>
    <row r="13" spans="1:12" x14ac:dyDescent="0.5">
      <c r="B13" t="s">
        <v>287</v>
      </c>
      <c r="C13" t="s">
        <v>279</v>
      </c>
      <c r="D13" t="s">
        <v>279</v>
      </c>
      <c r="E13" t="s">
        <v>279</v>
      </c>
      <c r="F13" t="s">
        <v>279</v>
      </c>
      <c r="G13" t="s">
        <v>279</v>
      </c>
      <c r="H13" t="s">
        <v>279</v>
      </c>
      <c r="I13" t="s">
        <v>279</v>
      </c>
      <c r="J13" t="s">
        <v>279</v>
      </c>
      <c r="K13" t="s">
        <v>279</v>
      </c>
      <c r="L13">
        <v>0.85956223427383505</v>
      </c>
    </row>
    <row r="14" spans="1:12" x14ac:dyDescent="0.5">
      <c r="B14" t="s">
        <v>288</v>
      </c>
      <c r="C14" t="s">
        <v>279</v>
      </c>
      <c r="D14" t="s">
        <v>279</v>
      </c>
      <c r="E14" t="s">
        <v>279</v>
      </c>
      <c r="F14" t="s">
        <v>279</v>
      </c>
      <c r="G14" t="s">
        <v>279</v>
      </c>
      <c r="H14" t="s">
        <v>279</v>
      </c>
      <c r="I14" t="s">
        <v>279</v>
      </c>
      <c r="J14" t="s">
        <v>279</v>
      </c>
      <c r="K14" t="s">
        <v>279</v>
      </c>
      <c r="L14">
        <v>0.36622791126295101</v>
      </c>
    </row>
    <row r="16" spans="1:12" x14ac:dyDescent="0.5">
      <c r="A16" t="s">
        <v>209</v>
      </c>
    </row>
    <row r="17" spans="2:13" x14ac:dyDescent="0.5">
      <c r="B17" t="s">
        <v>96</v>
      </c>
      <c r="C17" t="s">
        <v>271</v>
      </c>
      <c r="D17" t="s">
        <v>272</v>
      </c>
      <c r="E17" t="s">
        <v>273</v>
      </c>
      <c r="F17" t="s">
        <v>274</v>
      </c>
      <c r="G17" t="s">
        <v>290</v>
      </c>
      <c r="H17" t="s">
        <v>291</v>
      </c>
      <c r="I17" t="s">
        <v>276</v>
      </c>
      <c r="J17" t="s">
        <v>97</v>
      </c>
      <c r="K17" t="s">
        <v>98</v>
      </c>
      <c r="L17" t="s">
        <v>99</v>
      </c>
      <c r="M17" t="s">
        <v>277</v>
      </c>
    </row>
    <row r="18" spans="2:13" x14ac:dyDescent="0.5">
      <c r="B18" t="s">
        <v>278</v>
      </c>
      <c r="C18">
        <v>2.9085426618783901</v>
      </c>
      <c r="D18">
        <v>0.95</v>
      </c>
      <c r="E18">
        <v>2.5901246360789698</v>
      </c>
      <c r="F18">
        <v>3.2269606876778099</v>
      </c>
      <c r="G18">
        <v>17.9410316778214</v>
      </c>
      <c r="H18">
        <v>571</v>
      </c>
      <c r="I18" s="37" t="s">
        <v>292</v>
      </c>
      <c r="J18" s="37" t="s">
        <v>293</v>
      </c>
      <c r="K18">
        <v>-7.0489092406770607E-2</v>
      </c>
      <c r="L18">
        <v>7.0489092406771203E-2</v>
      </c>
      <c r="M18" t="s">
        <v>279</v>
      </c>
    </row>
    <row r="19" spans="2:13" x14ac:dyDescent="0.5">
      <c r="B19" t="s">
        <v>280</v>
      </c>
      <c r="C19">
        <v>-0.81349185690563297</v>
      </c>
      <c r="D19">
        <v>0.95</v>
      </c>
      <c r="E19">
        <v>-1.1741276216373899</v>
      </c>
      <c r="F19">
        <v>-0.45285609217387301</v>
      </c>
      <c r="G19">
        <v>-4.4305132119726904</v>
      </c>
      <c r="H19">
        <v>571</v>
      </c>
      <c r="I19" s="37" t="s">
        <v>294</v>
      </c>
      <c r="J19">
        <v>-0.22223739625967801</v>
      </c>
      <c r="K19">
        <v>-0.32075928393654701</v>
      </c>
      <c r="L19">
        <v>-0.123715508582809</v>
      </c>
      <c r="M19" t="s">
        <v>279</v>
      </c>
    </row>
    <row r="20" spans="2:13" x14ac:dyDescent="0.5">
      <c r="B20" t="s">
        <v>281</v>
      </c>
      <c r="C20">
        <v>-0.459978556835969</v>
      </c>
      <c r="D20">
        <v>0.95</v>
      </c>
      <c r="E20">
        <v>-1.48900039074921</v>
      </c>
      <c r="F20">
        <v>0.56904327707727098</v>
      </c>
      <c r="G20">
        <v>-0.877975943923479</v>
      </c>
      <c r="H20">
        <v>571</v>
      </c>
      <c r="I20">
        <v>0.38032604662525499</v>
      </c>
      <c r="J20">
        <v>-3.16513111755026E-2</v>
      </c>
      <c r="K20">
        <v>-0.102458721189594</v>
      </c>
      <c r="L20">
        <v>3.9156098838588602E-2</v>
      </c>
      <c r="M20" t="s">
        <v>279</v>
      </c>
    </row>
    <row r="21" spans="2:13" x14ac:dyDescent="0.5">
      <c r="B21" t="s">
        <v>282</v>
      </c>
      <c r="C21">
        <v>-8.7417294759945099E-2</v>
      </c>
      <c r="D21">
        <v>0.95</v>
      </c>
      <c r="E21">
        <v>-0.205888859850134</v>
      </c>
      <c r="F21">
        <v>3.10542703302433E-2</v>
      </c>
      <c r="G21">
        <v>-1.4492818615008101</v>
      </c>
      <c r="H21">
        <v>571</v>
      </c>
      <c r="I21">
        <v>0.14780785285616599</v>
      </c>
      <c r="J21">
        <v>-8.3004579893168895E-2</v>
      </c>
      <c r="K21">
        <v>-0.19549584968825201</v>
      </c>
      <c r="L21">
        <v>2.9486689901914401E-2</v>
      </c>
      <c r="M21" t="s">
        <v>279</v>
      </c>
    </row>
    <row r="22" spans="2:13" x14ac:dyDescent="0.5">
      <c r="B22" t="s">
        <v>283</v>
      </c>
      <c r="C22">
        <v>0.34889152699299503</v>
      </c>
      <c r="D22">
        <v>0.95</v>
      </c>
      <c r="E22">
        <v>0.24191456301384401</v>
      </c>
      <c r="F22">
        <v>0.45586849097214599</v>
      </c>
      <c r="G22">
        <v>6.4057468869281999</v>
      </c>
      <c r="H22">
        <v>571</v>
      </c>
      <c r="I22" s="37" t="s">
        <v>295</v>
      </c>
      <c r="J22">
        <v>0.40180369020441498</v>
      </c>
      <c r="K22">
        <v>0.278602822404175</v>
      </c>
      <c r="L22">
        <v>0.52500455800465495</v>
      </c>
      <c r="M22" t="s">
        <v>279</v>
      </c>
    </row>
    <row r="23" spans="2:13" x14ac:dyDescent="0.5">
      <c r="B23" t="s">
        <v>279</v>
      </c>
      <c r="C23" t="s">
        <v>279</v>
      </c>
      <c r="D23" t="s">
        <v>279</v>
      </c>
      <c r="E23" t="s">
        <v>279</v>
      </c>
      <c r="F23" t="s">
        <v>279</v>
      </c>
      <c r="G23" t="s">
        <v>279</v>
      </c>
      <c r="H23" t="s">
        <v>279</v>
      </c>
      <c r="I23" t="s">
        <v>279</v>
      </c>
      <c r="J23" t="s">
        <v>279</v>
      </c>
      <c r="K23" t="s">
        <v>279</v>
      </c>
      <c r="L23" t="s">
        <v>279</v>
      </c>
      <c r="M23" t="s">
        <v>279</v>
      </c>
    </row>
    <row r="24" spans="2:13" x14ac:dyDescent="0.5">
      <c r="B24" t="s">
        <v>284</v>
      </c>
      <c r="C24" t="s">
        <v>279</v>
      </c>
      <c r="D24" t="s">
        <v>279</v>
      </c>
      <c r="E24" t="s">
        <v>279</v>
      </c>
      <c r="F24" t="s">
        <v>279</v>
      </c>
      <c r="G24" t="s">
        <v>279</v>
      </c>
      <c r="H24" t="s">
        <v>279</v>
      </c>
      <c r="I24" t="s">
        <v>279</v>
      </c>
      <c r="J24" t="s">
        <v>279</v>
      </c>
      <c r="K24" t="s">
        <v>279</v>
      </c>
      <c r="L24" t="s">
        <v>279</v>
      </c>
      <c r="M24">
        <v>1224.60375781588</v>
      </c>
    </row>
    <row r="25" spans="2:13" x14ac:dyDescent="0.5">
      <c r="B25" t="s">
        <v>285</v>
      </c>
      <c r="C25" t="s">
        <v>279</v>
      </c>
      <c r="D25" t="s">
        <v>279</v>
      </c>
      <c r="E25" t="s">
        <v>279</v>
      </c>
      <c r="F25" t="s">
        <v>279</v>
      </c>
      <c r="G25" t="s">
        <v>279</v>
      </c>
      <c r="H25" t="s">
        <v>279</v>
      </c>
      <c r="I25" t="s">
        <v>279</v>
      </c>
      <c r="J25" t="s">
        <v>279</v>
      </c>
      <c r="K25" t="s">
        <v>279</v>
      </c>
      <c r="L25" t="s">
        <v>279</v>
      </c>
      <c r="M25">
        <v>1250.74040378006</v>
      </c>
    </row>
    <row r="26" spans="2:13" x14ac:dyDescent="0.5">
      <c r="B26" t="s">
        <v>296</v>
      </c>
      <c r="C26" t="s">
        <v>279</v>
      </c>
      <c r="D26" t="s">
        <v>279</v>
      </c>
      <c r="E26" t="s">
        <v>279</v>
      </c>
      <c r="F26" t="s">
        <v>279</v>
      </c>
      <c r="G26" t="s">
        <v>279</v>
      </c>
      <c r="H26" t="s">
        <v>279</v>
      </c>
      <c r="I26" t="s">
        <v>279</v>
      </c>
      <c r="J26" t="s">
        <v>279</v>
      </c>
      <c r="K26" t="s">
        <v>279</v>
      </c>
      <c r="L26" t="s">
        <v>279</v>
      </c>
      <c r="M26">
        <v>0.26329207050533698</v>
      </c>
    </row>
    <row r="27" spans="2:13" x14ac:dyDescent="0.5">
      <c r="B27" t="s">
        <v>297</v>
      </c>
      <c r="C27" t="s">
        <v>279</v>
      </c>
      <c r="D27" t="s">
        <v>279</v>
      </c>
      <c r="E27" t="s">
        <v>279</v>
      </c>
      <c r="F27" t="s">
        <v>279</v>
      </c>
      <c r="G27" t="s">
        <v>279</v>
      </c>
      <c r="H27" t="s">
        <v>279</v>
      </c>
      <c r="I27" t="s">
        <v>279</v>
      </c>
      <c r="J27" t="s">
        <v>279</v>
      </c>
      <c r="K27" t="s">
        <v>279</v>
      </c>
      <c r="L27" t="s">
        <v>279</v>
      </c>
      <c r="M27">
        <v>0.25813124437927998</v>
      </c>
    </row>
    <row r="28" spans="2:13" x14ac:dyDescent="0.5">
      <c r="B28" t="s">
        <v>287</v>
      </c>
      <c r="C28" t="s">
        <v>279</v>
      </c>
      <c r="D28" t="s">
        <v>279</v>
      </c>
      <c r="E28" t="s">
        <v>279</v>
      </c>
      <c r="F28" t="s">
        <v>279</v>
      </c>
      <c r="G28" t="s">
        <v>279</v>
      </c>
      <c r="H28" t="s">
        <v>279</v>
      </c>
      <c r="I28" t="s">
        <v>279</v>
      </c>
      <c r="J28" t="s">
        <v>279</v>
      </c>
      <c r="K28" t="s">
        <v>279</v>
      </c>
      <c r="L28" t="s">
        <v>279</v>
      </c>
      <c r="M28">
        <v>0.69630194825606095</v>
      </c>
    </row>
    <row r="35" spans="8:8" x14ac:dyDescent="0.5">
      <c r="H35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D6E5-B519-4CA2-9221-EBECBC8FA054}">
  <dimension ref="A1"/>
  <sheetViews>
    <sheetView workbookViewId="0">
      <selection activeCell="H36" sqref="H36"/>
    </sheetView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table1</vt:lpstr>
      <vt:lpstr>tableS1</vt:lpstr>
      <vt:lpstr>tableS2</vt:lpstr>
      <vt:lpstr>sensitivityAnalysis1</vt:lpstr>
      <vt:lpstr>sensitivityAnalysis2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SCDO</dc:creator>
  <cp:lastModifiedBy>Castiello de Obeso, Santiago</cp:lastModifiedBy>
  <dcterms:created xsi:type="dcterms:W3CDTF">2015-06-05T18:17:20Z</dcterms:created>
  <dcterms:modified xsi:type="dcterms:W3CDTF">2024-06-12T20:55:41Z</dcterms:modified>
</cp:coreProperties>
</file>