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RG06\Sodimac Colombia S.A\GH - GESTIÓN SALUD\MEDICINA LABORAL_\CARACTERIZACION EL\"/>
    </mc:Choice>
  </mc:AlternateContent>
  <xr:revisionPtr revIDLastSave="0" documentId="11_9B75A6DD42F3B5CCF28BB03C377D3D5BCEB855F1" xr6:coauthVersionLast="47" xr6:coauthVersionMax="47" xr10:uidLastSave="{00000000-0000-0000-0000-000000000000}"/>
  <bookViews>
    <workbookView xWindow="0" yWindow="0" windowWidth="20490" windowHeight="7650" firstSheet="7" activeTab="7" xr2:uid="{00000000-000D-0000-FFFF-FFFF00000000}"/>
  </bookViews>
  <sheets>
    <sheet name="INCIDENCIA" sheetId="1" r:id="rId1"/>
    <sheet name="Hoja1" sheetId="12" state="hidden" r:id="rId2"/>
    <sheet name="TABLAS" sheetId="19" r:id="rId3"/>
    <sheet name="DASHBOARD" sheetId="20" r:id="rId4"/>
    <sheet name="Enfermos" sheetId="11" r:id="rId5"/>
    <sheet name="Hoja3" sheetId="22" state="hidden" r:id="rId6"/>
    <sheet name="Hoja4" sheetId="24" state="hidden" r:id="rId7"/>
    <sheet name="Enfermedades laborales" sheetId="3" r:id="rId8"/>
  </sheets>
  <definedNames>
    <definedName name="_xlnm._FilterDatabase" localSheetId="7" hidden="1">'Enfermedades laborales'!$A$1:$AC$54</definedName>
    <definedName name="_xlnm._FilterDatabase" localSheetId="4" hidden="1">Enfermos!$A$1:$AD$33</definedName>
    <definedName name="_xlnm._FilterDatabase" localSheetId="0" hidden="1">INCIDENCIA!$B$103:$C$103</definedName>
    <definedName name="_xlchart.v1.0" hidden="1">INCIDENCIA!$B$89:$B$100</definedName>
    <definedName name="_xlchart.v1.1" hidden="1">INCIDENCIA!$C$88</definedName>
    <definedName name="_xlchart.v1.2" hidden="1">INCIDENCIA!$C$89:$C$100</definedName>
    <definedName name="_xlnm.Print_Area" localSheetId="3">DASHBOARD!$A$1:$P$37</definedName>
    <definedName name="SegmentaciónDeDatos_Centro_de_Trabajo">#N/A</definedName>
    <definedName name="SegmentaciónDeDatos_Distrito">#N/A</definedName>
  </definedNames>
  <calcPr calcId="191028" iterate="1"/>
  <pivotCaches>
    <pivotCache cacheId="10654" r:id="rId9"/>
    <pivotCache cacheId="10655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I58" i="1"/>
  <c r="I59" i="1"/>
  <c r="I60" i="1"/>
  <c r="I61" i="1"/>
  <c r="I62" i="1"/>
  <c r="I63" i="1"/>
  <c r="D76" i="1" s="1"/>
  <c r="I56" i="1"/>
  <c r="F57" i="1"/>
  <c r="F58" i="1"/>
  <c r="F59" i="1"/>
  <c r="F60" i="1"/>
  <c r="F61" i="1"/>
  <c r="F62" i="1"/>
  <c r="F63" i="1"/>
  <c r="C76" i="1" s="1"/>
  <c r="F56" i="1"/>
  <c r="C101" i="1" l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75" i="1"/>
  <c r="D52" i="1"/>
  <c r="C52" i="1"/>
  <c r="C37" i="1"/>
  <c r="D18" i="1"/>
  <c r="C18" i="1"/>
  <c r="D37" i="22"/>
  <c r="L39" i="19"/>
  <c r="K39" i="19"/>
</calcChain>
</file>

<file path=xl/sharedStrings.xml><?xml version="1.0" encoding="utf-8"?>
<sst xmlns="http://schemas.openxmlformats.org/spreadsheetml/2006/main" count="2060" uniqueCount="329">
  <si>
    <t>Centro de trabajo</t>
  </si>
  <si>
    <t>Personas</t>
  </si>
  <si>
    <t>Diagnósticos</t>
  </si>
  <si>
    <t>SUR</t>
  </si>
  <si>
    <t>CALI SUR</t>
  </si>
  <si>
    <t>MONTERÍA</t>
  </si>
  <si>
    <t>NORTE</t>
  </si>
  <si>
    <t>BARRANQUILLA NORTE</t>
  </si>
  <si>
    <t>CALLE 80</t>
  </si>
  <si>
    <t>CÚCUTA</t>
  </si>
  <si>
    <t>FUNZA</t>
  </si>
  <si>
    <t>SOACHA</t>
  </si>
  <si>
    <t>CALI NORTE</t>
  </si>
  <si>
    <t>VALLEDUPAR</t>
  </si>
  <si>
    <t>OF. APOYO A TIENDAS</t>
  </si>
  <si>
    <t>BARRANQUILLA CENTRO</t>
  </si>
  <si>
    <t>CARTAGENA POPA</t>
  </si>
  <si>
    <t>CARTAGENA SF</t>
  </si>
  <si>
    <t>DORADO</t>
  </si>
  <si>
    <t>TOTAL</t>
  </si>
  <si>
    <t>Total general</t>
  </si>
  <si>
    <t>Año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</si>
  <si>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</si>
  <si>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</si>
  <si>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</si>
  <si>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</si>
  <si>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</si>
  <si>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</si>
  <si>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</si>
  <si>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</si>
  <si>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</si>
  <si>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</si>
  <si>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</si>
  <si>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</si>
  <si>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Indicador</t>
  </si>
  <si>
    <t>Total trabajadores</t>
  </si>
  <si>
    <t>Tasa Incidencia</t>
  </si>
  <si>
    <t>Tasa prevalencia</t>
  </si>
  <si>
    <t>PARCIAL</t>
  </si>
  <si>
    <t>Incidencia</t>
  </si>
  <si>
    <t>Prevalencia</t>
  </si>
  <si>
    <t>Parte afectada</t>
  </si>
  <si>
    <t>Miembros superiores</t>
  </si>
  <si>
    <t>Antebrazo/codo</t>
  </si>
  <si>
    <t>Codo</t>
  </si>
  <si>
    <t>Columna lumbar</t>
  </si>
  <si>
    <t>Hombro</t>
  </si>
  <si>
    <t>Hombro/codo</t>
  </si>
  <si>
    <t>Mano</t>
  </si>
  <si>
    <t>Mano/codo</t>
  </si>
  <si>
    <t>Patologías</t>
  </si>
  <si>
    <t>Total</t>
  </si>
  <si>
    <t>Sindrome del tunel carpiano</t>
  </si>
  <si>
    <t>Epicondilitis lateral</t>
  </si>
  <si>
    <t>Otros trastornos especificados de los discos intervertebrales</t>
  </si>
  <si>
    <t>Trastorno de disco lumbar y otros, con radiculopatia</t>
  </si>
  <si>
    <t>Epicondilitis media</t>
  </si>
  <si>
    <t>Bursitis del hombro</t>
  </si>
  <si>
    <t>Lumbago no especificado</t>
  </si>
  <si>
    <t>Sindrome de manguito rotatorio</t>
  </si>
  <si>
    <t>Tenosinovitis de estiloides radial [de quervain]</t>
  </si>
  <si>
    <t>Sinovitis y tenosinovitis, no especificada</t>
  </si>
  <si>
    <t>Dedo en gatillo</t>
  </si>
  <si>
    <t>Trastornos de adaptacion</t>
  </si>
  <si>
    <t>Cargo actual</t>
  </si>
  <si>
    <t>VENDEDOR</t>
  </si>
  <si>
    <t>OPERADOR LOGISTICO</t>
  </si>
  <si>
    <t>CAJERO</t>
  </si>
  <si>
    <t>ASESOR CENTRO ATENCION AL PROFESIONAL</t>
  </si>
  <si>
    <t>ANALISTA DE CONTRATACIONES Y LICITACIONES</t>
  </si>
  <si>
    <t>ANALISTA DE IMPORTACIONES</t>
  </si>
  <si>
    <t>AUXILIAR PROCESOS ADMINISTRATIVOS</t>
  </si>
  <si>
    <t>PREVENCIONISTA</t>
  </si>
  <si>
    <t>Femenino</t>
  </si>
  <si>
    <t>Masculino</t>
  </si>
  <si>
    <t>Fecha de ingreso</t>
  </si>
  <si>
    <t>1990 - 1994</t>
  </si>
  <si>
    <t>1995 - 1999</t>
  </si>
  <si>
    <t>2000 - 2004</t>
  </si>
  <si>
    <t>2005 - 2009</t>
  </si>
  <si>
    <t>2010 - 2014</t>
  </si>
  <si>
    <t>2015-2020</t>
  </si>
  <si>
    <t>Edad</t>
  </si>
  <si>
    <t>Menor 30 años</t>
  </si>
  <si>
    <t>30-39 años</t>
  </si>
  <si>
    <t>40-49 años</t>
  </si>
  <si>
    <t>50-59 años</t>
  </si>
  <si>
    <t>Mayor 60 años</t>
  </si>
  <si>
    <t>EPS</t>
  </si>
  <si>
    <t>COMPENSAR EPS</t>
  </si>
  <si>
    <t>SALUD TOTAL S.A  EPS</t>
  </si>
  <si>
    <t>FAMISANAR EPS</t>
  </si>
  <si>
    <t>COOMEVA</t>
  </si>
  <si>
    <t>EPS SURA</t>
  </si>
  <si>
    <t>COMFENALCO VALLE E.P.S.</t>
  </si>
  <si>
    <t>EPS SANITAS</t>
  </si>
  <si>
    <t>NUEVA EPS</t>
  </si>
  <si>
    <t>ALIANSALUD EPS</t>
  </si>
  <si>
    <t>SURA E.P.S.</t>
  </si>
  <si>
    <t>SERVICIO OCC DE SALUD S.A - S.O.S.</t>
  </si>
  <si>
    <t>PCL</t>
  </si>
  <si>
    <t>No</t>
  </si>
  <si>
    <t>0% - 5%</t>
  </si>
  <si>
    <t>5,1% - 10%</t>
  </si>
  <si>
    <t>10,1% - 15%</t>
  </si>
  <si>
    <t>15,1% - 20%</t>
  </si>
  <si>
    <t>20,1%-25%</t>
  </si>
  <si>
    <t>25,1%-30%</t>
  </si>
  <si>
    <t>HOMBRES</t>
  </si>
  <si>
    <t>MUJERES</t>
  </si>
  <si>
    <t>Número total días de Incapacidad por Enfermedad Profesional</t>
  </si>
  <si>
    <t>Número de casos nuevos de Enfermedad Profesional</t>
  </si>
  <si>
    <t>Número total de casos antiguos (personal activo) de EP</t>
  </si>
  <si>
    <t>Indicador: LA06</t>
  </si>
  <si>
    <t>Enfermedades Ocupacionales</t>
  </si>
  <si>
    <t>Negocio</t>
  </si>
  <si>
    <t>Hombres</t>
  </si>
  <si>
    <t>Mujeres</t>
  </si>
  <si>
    <t>Etiquetas de fila</t>
  </si>
  <si>
    <t>Cuenta de Centro de Trabajo</t>
  </si>
  <si>
    <t>PERSONAS</t>
  </si>
  <si>
    <t>DIAGNÓSTICOS</t>
  </si>
  <si>
    <t>2023</t>
  </si>
  <si>
    <t>Cuenta de EPS</t>
  </si>
  <si>
    <t>Cuenta de Porcentaje (%) de PCL</t>
  </si>
  <si>
    <t>Cuenta de Sexo</t>
  </si>
  <si>
    <t>Hombre</t>
  </si>
  <si>
    <t>Mujer</t>
  </si>
  <si>
    <t>Cuenta de Antigüedad</t>
  </si>
  <si>
    <t>6-10</t>
  </si>
  <si>
    <t>11-15</t>
  </si>
  <si>
    <t>16-20</t>
  </si>
  <si>
    <t>21-25</t>
  </si>
  <si>
    <t>26-30</t>
  </si>
  <si>
    <t>Cuenta de Edad</t>
  </si>
  <si>
    <t>25-34</t>
  </si>
  <si>
    <t>35-44</t>
  </si>
  <si>
    <t>45-54</t>
  </si>
  <si>
    <t>55-64</t>
  </si>
  <si>
    <t>Cuenta de Parte afectada</t>
  </si>
  <si>
    <t>Columna</t>
  </si>
  <si>
    <t>Cuenta de Cargo al momento calificación</t>
  </si>
  <si>
    <t>LIDER DE DESARROLLO</t>
  </si>
  <si>
    <t>VENDEDOR ESPECIALISTA</t>
  </si>
  <si>
    <t>Cuenta de Diagnóstico CIE10 EL</t>
  </si>
  <si>
    <t>Otras sinovitis y tenosinovitis</t>
  </si>
  <si>
    <t>Sindrome de túnel carpiano</t>
  </si>
  <si>
    <t>Otros trastornos de los discos intervertebrales</t>
  </si>
  <si>
    <t>Otras degeneraciones especificadas del disco intervertebral</t>
  </si>
  <si>
    <t>Lesión de nervio cubital</t>
  </si>
  <si>
    <t>Bursitis subacromial y subcoracoidea derecho</t>
  </si>
  <si>
    <t>Otros desplazamientos especificados de disco intervertebral</t>
  </si>
  <si>
    <t>Cuenta de Zona afectada</t>
  </si>
  <si>
    <t>Antebrazo</t>
  </si>
  <si>
    <t>Psicosocial</t>
  </si>
  <si>
    <t>Cuenta de Distrito</t>
  </si>
  <si>
    <t>DISTRITO 1</t>
  </si>
  <si>
    <t>DISTRITO 2</t>
  </si>
  <si>
    <t>DISTRITO 4</t>
  </si>
  <si>
    <t>DISTRITO 5</t>
  </si>
  <si>
    <t>LOGÍSTICA</t>
  </si>
  <si>
    <t>OAT</t>
  </si>
  <si>
    <t>Etiquetas de columna</t>
  </si>
  <si>
    <t>Centro de Trabajo</t>
  </si>
  <si>
    <t>Distrito</t>
  </si>
  <si>
    <t>Nombre</t>
  </si>
  <si>
    <t>Apellido</t>
  </si>
  <si>
    <t>Cédula</t>
  </si>
  <si>
    <t>Sexo</t>
  </si>
  <si>
    <t>Fecha Ingreso</t>
  </si>
  <si>
    <t>Antigüedad</t>
  </si>
  <si>
    <t>Fecha Nacimiento Colaborador</t>
  </si>
  <si>
    <t>Jornada de Trabajo</t>
  </si>
  <si>
    <t>CIE10 EL</t>
  </si>
  <si>
    <t>Número</t>
  </si>
  <si>
    <t>Diagnóstico CIE10 EL</t>
  </si>
  <si>
    <t>Zona afectada</t>
  </si>
  <si>
    <t>Agrupador Diagnóstico CIE10 EL</t>
  </si>
  <si>
    <t>Cargo al momento calificación</t>
  </si>
  <si>
    <t>Cargo Actual</t>
  </si>
  <si>
    <t>Ha sido calificada la pérdida de capacidad laboral (PCL)</t>
  </si>
  <si>
    <t>Porcentaje (%) de PCL</t>
  </si>
  <si>
    <t>Aplica Latelaridad</t>
  </si>
  <si>
    <t>Tipo Latelaridad</t>
  </si>
  <si>
    <t>Entidad que califica en primera oportunidad</t>
  </si>
  <si>
    <t>Nombre de la ARL que califica en primera oportunidad</t>
  </si>
  <si>
    <t>Fecha de calificación definitiva</t>
  </si>
  <si>
    <t>Entidad que califica de manera definitiva</t>
  </si>
  <si>
    <t>Días de Incapacidad por la EL al momento de Investigación</t>
  </si>
  <si>
    <t>Factores de Riesgo</t>
  </si>
  <si>
    <t>JOSE IGNACIO</t>
  </si>
  <si>
    <t>RODRIGUEZ ROJAS</t>
  </si>
  <si>
    <t>Diurna</t>
  </si>
  <si>
    <t>M511</t>
  </si>
  <si>
    <t>Enfermedades del sistema osteomuscular y del tejido conectivo</t>
  </si>
  <si>
    <t>Si</t>
  </si>
  <si>
    <t>NO</t>
  </si>
  <si>
    <t>ARL</t>
  </si>
  <si>
    <t>ARL LIBERTY</t>
  </si>
  <si>
    <t>Junta Regional de Calificación de Invalidez</t>
  </si>
  <si>
    <t>BIOMECÁNICO</t>
  </si>
  <si>
    <t>DIEGO JAVIER</t>
  </si>
  <si>
    <t>BENAVIDES MIRANDA</t>
  </si>
  <si>
    <t>ARL SURA</t>
  </si>
  <si>
    <t>Junta Nacional de Calificación de Invalidez</t>
  </si>
  <si>
    <t>LILIANA MARIA</t>
  </si>
  <si>
    <t>BUITRAGO CARRERO</t>
  </si>
  <si>
    <t>M658 M771</t>
  </si>
  <si>
    <t>Epicondilitis lateral Otras sinovitis y tenosinovitis</t>
  </si>
  <si>
    <t>Enfermedades del sistema osteomuscular y del tejido conectivo Enfermedades del sistema osteomuscular y del tejido conectivo</t>
  </si>
  <si>
    <t>WILLIAM</t>
  </si>
  <si>
    <t>GUERRERO MARINO</t>
  </si>
  <si>
    <t>M518</t>
  </si>
  <si>
    <t>ALBA MIREYA</t>
  </si>
  <si>
    <t>VELANDIA SUAREZ</t>
  </si>
  <si>
    <t>M653 M658 M770 M771</t>
  </si>
  <si>
    <t>Dedo en gatillo Epicondilitis lateral Epicondilitis media Otras sinovitis y tenosinovitis</t>
  </si>
  <si>
    <t xml:space="preserve">Enfermedades del sistema osteomuscular y del tejido conectivo </t>
  </si>
  <si>
    <t>NESTOR ALBERTO</t>
  </si>
  <si>
    <t>SANCHEZ VILLAFANE</t>
  </si>
  <si>
    <t>MANUEL ENRIQUE</t>
  </si>
  <si>
    <t>CHIVATA ARIAS</t>
  </si>
  <si>
    <t>M51 M545</t>
  </si>
  <si>
    <t>Lumbago no especificado Otros trastornos de los discos intervertebrales</t>
  </si>
  <si>
    <t>BIOMECÁNICO,PSICOSOCIAL</t>
  </si>
  <si>
    <t>HERICA</t>
  </si>
  <si>
    <t>OSPINA MARTINEZ</t>
  </si>
  <si>
    <t>G560 M771</t>
  </si>
  <si>
    <t>Epicondilitis lateral Sindrome del tunel carpiano</t>
  </si>
  <si>
    <t>Enfermedades del sistema nervioso Enfermedades del sistema osteomuscular y del tejido conectivo</t>
  </si>
  <si>
    <t>SI</t>
  </si>
  <si>
    <t>Bilateral</t>
  </si>
  <si>
    <t>BERNARDO</t>
  </si>
  <si>
    <t>SANCHEZ DIAZ</t>
  </si>
  <si>
    <t>F432 M751 M755</t>
  </si>
  <si>
    <t>Bursitis del hombro Sindrome de manguito rotatorio Trastornos de adaptacion</t>
  </si>
  <si>
    <t>Hombro/psicosocial</t>
  </si>
  <si>
    <t>Enfermedades del sistema osteomuscular y del tejido conectivo Enfermedades del sistema osteomuscular y del tejido conectivo Trastornos mentales y del comportamiento</t>
  </si>
  <si>
    <t>Derecha</t>
  </si>
  <si>
    <t>FABIO ENRIQUE</t>
  </si>
  <si>
    <t>VARGAS CARDENAS</t>
  </si>
  <si>
    <t>G560</t>
  </si>
  <si>
    <t>Enfermedades del sistema nervioso</t>
  </si>
  <si>
    <t>PAULO CESAR</t>
  </si>
  <si>
    <t>GAEZ CASTRO</t>
  </si>
  <si>
    <t>MISALFA</t>
  </si>
  <si>
    <t>MIRANDA MENDOZA</t>
  </si>
  <si>
    <t>ARL COLMENA</t>
  </si>
  <si>
    <t>LEONARDO</t>
  </si>
  <si>
    <t>PADILLA AVILES</t>
  </si>
  <si>
    <t>CLAUDIA MILENA</t>
  </si>
  <si>
    <t>ARBOLEDA CASTANO</t>
  </si>
  <si>
    <t>M770 M771</t>
  </si>
  <si>
    <t>Epicondilitis lateral Epicondilitis media</t>
  </si>
  <si>
    <t>JAVIER</t>
  </si>
  <si>
    <t>VILLAMIZAR RAMIREZ</t>
  </si>
  <si>
    <t>JACKELINE DEL CARMEN</t>
  </si>
  <si>
    <t>YEPES HOYOS</t>
  </si>
  <si>
    <t>G560 M654</t>
  </si>
  <si>
    <t>Sindrome del tunel carpiano Tenosinovitis de estiloides radial [de quervain]</t>
  </si>
  <si>
    <t>VIVIANA</t>
  </si>
  <si>
    <t>CASANOVA MILLAN</t>
  </si>
  <si>
    <t>G560 M770</t>
  </si>
  <si>
    <t>Epicondilitis media Sindrome del tunel carpiano</t>
  </si>
  <si>
    <t>MARTHA LUCIA</t>
  </si>
  <si>
    <t>GARZON MONTOYA</t>
  </si>
  <si>
    <t>M654 M771</t>
  </si>
  <si>
    <t>Epicondilitis lateral Tenosinovitis de estiloides radial [de quervain]</t>
  </si>
  <si>
    <t>FREDDY GIOVANNY</t>
  </si>
  <si>
    <t>PUERTO SANABRIA</t>
  </si>
  <si>
    <t>M512</t>
  </si>
  <si>
    <t>JAIR</t>
  </si>
  <si>
    <t>TRESPALACIOS MERCADO</t>
  </si>
  <si>
    <t>M518 M545</t>
  </si>
  <si>
    <t>Lumbago no especificado Otros trastornos especificados de los discos intervertebrales</t>
  </si>
  <si>
    <t>ABELARDO</t>
  </si>
  <si>
    <t>CLAVIJO ALVAREZ</t>
  </si>
  <si>
    <t>M751</t>
  </si>
  <si>
    <t>Izquierda</t>
  </si>
  <si>
    <t>WILSON</t>
  </si>
  <si>
    <t>PEREZ GOMEZ</t>
  </si>
  <si>
    <t>G560 M770 M771</t>
  </si>
  <si>
    <t>Epicondilitis lateral izquierdo Epicondilitis media izquierdo Sindrome del tunel carpiano derecho</t>
  </si>
  <si>
    <t>Enfermedades del sistema nervioso Enfermedades del sistema osteomuscular y del tejido conectivo Enfermedades del sistema osteomuscular y del tejido conectivo</t>
  </si>
  <si>
    <t>GILDARDO</t>
  </si>
  <si>
    <t>CUADROS HOYOS</t>
  </si>
  <si>
    <t xml:space="preserve">M545
M511 </t>
  </si>
  <si>
    <t xml:space="preserve"> Lumbago no especificado
Trastorno de disco lumbar y otros, con radiculopatía (Discopatía lumbar L4-L5)</t>
  </si>
  <si>
    <t>MARIA DE LOS ANGELES</t>
  </si>
  <si>
    <t xml:space="preserve"> LOPEZ SOTO</t>
  </si>
  <si>
    <t>M770</t>
  </si>
  <si>
    <t>Epicondilitis medial bilateral
Síndrome de manguito rotador derecho</t>
  </si>
  <si>
    <t>Nueva EPS</t>
  </si>
  <si>
    <t>DIANA CATERINE</t>
  </si>
  <si>
    <t xml:space="preserve"> ANTE CERON</t>
  </si>
  <si>
    <t>M755</t>
  </si>
  <si>
    <t>GERARDO YECID</t>
  </si>
  <si>
    <t>LEON LOPEZ</t>
  </si>
  <si>
    <t>M545 
M513</t>
  </si>
  <si>
    <t>Lumbago no especificado
Otras degeneraciones especificadas del disco intervertebral</t>
  </si>
  <si>
    <t>YESITH JAVIER</t>
  </si>
  <si>
    <t>REYES OCHOA</t>
  </si>
  <si>
    <t>LADY DILA</t>
  </si>
  <si>
    <t xml:space="preserve">HERNANDEZ DE LA HOZ </t>
  </si>
  <si>
    <t>LIBARDO</t>
  </si>
  <si>
    <t>PEÑA RODRIGUEZ</t>
  </si>
  <si>
    <t>M771</t>
  </si>
  <si>
    <t>MARIA FERNANDA</t>
  </si>
  <si>
    <t>ARROYO GOMEZ</t>
  </si>
  <si>
    <t>JIMMY HARVEY</t>
  </si>
  <si>
    <t>BALMACEDA QUINTERO</t>
  </si>
  <si>
    <t>ENGELBERTH ENRIQUE</t>
  </si>
  <si>
    <t>CACERES VILLARREAL</t>
  </si>
  <si>
    <t>Cuenta de Nombre</t>
  </si>
  <si>
    <t>Cuenta de Agrupador Diagnóstico CIE10 EL</t>
  </si>
  <si>
    <t>Trastornos mentales y del comportamiento</t>
  </si>
  <si>
    <t>Columna1</t>
  </si>
  <si>
    <t>SALUD TOTAL EPS</t>
  </si>
  <si>
    <t>BIOMECÁNICO,CONDICIONES DE SEGURIDAD</t>
  </si>
  <si>
    <t>ANTE CERON</t>
  </si>
  <si>
    <t>M513</t>
  </si>
  <si>
    <t xml:space="preserve">M545 </t>
  </si>
  <si>
    <t>LOPEZ</t>
  </si>
  <si>
    <t>AXA COLPATRIA</t>
  </si>
  <si>
    <t>Derecho</t>
  </si>
  <si>
    <t>G562</t>
  </si>
  <si>
    <t>Vendedor</t>
  </si>
  <si>
    <t>M654 M772</t>
  </si>
  <si>
    <t>M654 M773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</si>
</sst>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%"/>
  </numFmts>
  <fonts count="33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39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24" fillId="0" borderId="0" applyFont="0" applyFill="0" applyBorder="0" applyAlignment="0" applyProtection="0"/>
  </cellStyleXfs>
  <cellXfs count="140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  <xf numFmtId="0" fontId="18" fillId="0" borderId="25" xfId="0" applyFont="1" applyBorder="1"/>
    <xf numFmtId="0" fontId="18" fillId="0" borderId="26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7" xfId="0" applyFont="1" applyBorder="1"/>
    <xf numFmtId="0" fontId="18" fillId="0" borderId="26" xfId="0" applyFont="1" applyBorder="1"/>
    <xf numFmtId="0" fontId="18" fillId="0" borderId="30" xfId="0" applyFont="1" applyBorder="1"/>
    <xf numFmtId="0" fontId="18" fillId="0" borderId="31" xfId="0" applyFont="1" applyBorder="1"/>
    <xf numFmtId="0" fontId="0" fillId="0" borderId="0" xfId="0" applyAlignment="1">
      <alignment horizontal="center"/>
    </xf>
    <xf numFmtId="164" fontId="0" fillId="0" borderId="0" xfId="0" applyNumberFormat="1"/>
    <xf numFmtId="0" fontId="18" fillId="0" borderId="17" xfId="0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19" fillId="34" borderId="33" xfId="0" applyFont="1" applyFill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19" fillId="34" borderId="34" xfId="0" applyFont="1" applyFill="1" applyBorder="1" applyAlignment="1">
      <alignment vertical="center" wrapText="1"/>
    </xf>
    <xf numFmtId="0" fontId="19" fillId="0" borderId="16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6" xfId="0" applyFont="1" applyFill="1" applyBorder="1" applyAlignment="1">
      <alignment horizontal="center" vertical="center"/>
    </xf>
    <xf numFmtId="0" fontId="23" fillId="37" borderId="34" xfId="0" applyFont="1" applyFill="1" applyBorder="1" applyAlignment="1">
      <alignment horizontal="center" vertical="center"/>
    </xf>
    <xf numFmtId="0" fontId="23" fillId="37" borderId="16" xfId="0" applyFont="1" applyFill="1" applyBorder="1" applyAlignment="1">
      <alignment horizontal="center" vertical="center"/>
    </xf>
    <xf numFmtId="0" fontId="23" fillId="38" borderId="16" xfId="0" applyFont="1" applyFill="1" applyBorder="1" applyAlignment="1">
      <alignment horizontal="center" vertical="center"/>
    </xf>
    <xf numFmtId="0" fontId="23" fillId="37" borderId="37" xfId="0" applyFont="1" applyFill="1" applyBorder="1" applyAlignment="1">
      <alignment horizontal="center" vertical="center"/>
    </xf>
    <xf numFmtId="0" fontId="23" fillId="38" borderId="38" xfId="0" applyFont="1" applyFill="1" applyBorder="1" applyAlignment="1">
      <alignment horizontal="center" vertical="center"/>
    </xf>
    <xf numFmtId="0" fontId="18" fillId="38" borderId="27" xfId="0" applyFont="1" applyFill="1" applyBorder="1"/>
    <xf numFmtId="0" fontId="18" fillId="0" borderId="17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41" xfId="0" applyFont="1" applyBorder="1"/>
    <xf numFmtId="1" fontId="18" fillId="0" borderId="21" xfId="0" applyNumberFormat="1" applyFont="1" applyBorder="1"/>
    <xf numFmtId="0" fontId="18" fillId="0" borderId="42" xfId="0" applyFont="1" applyBorder="1"/>
    <xf numFmtId="1" fontId="18" fillId="0" borderId="27" xfId="0" applyNumberFormat="1" applyFont="1" applyBorder="1"/>
    <xf numFmtId="165" fontId="0" fillId="0" borderId="0" xfId="42" applyNumberFormat="1" applyFont="1"/>
    <xf numFmtId="0" fontId="25" fillId="0" borderId="0" xfId="0" applyFont="1"/>
    <xf numFmtId="164" fontId="25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10" fontId="28" fillId="0" borderId="0" xfId="42" applyNumberFormat="1" applyFont="1"/>
    <xf numFmtId="9" fontId="27" fillId="0" borderId="0" xfId="42" applyFont="1"/>
    <xf numFmtId="0" fontId="18" fillId="0" borderId="44" xfId="0" applyFont="1" applyBorder="1"/>
    <xf numFmtId="0" fontId="18" fillId="0" borderId="45" xfId="0" applyFont="1" applyBorder="1"/>
    <xf numFmtId="0" fontId="18" fillId="0" borderId="46" xfId="0" applyFont="1" applyBorder="1"/>
    <xf numFmtId="0" fontId="18" fillId="0" borderId="28" xfId="0" applyFont="1" applyBorder="1"/>
    <xf numFmtId="0" fontId="18" fillId="0" borderId="47" xfId="0" applyFont="1" applyBorder="1"/>
    <xf numFmtId="0" fontId="18" fillId="0" borderId="43" xfId="0" applyFont="1" applyBorder="1"/>
    <xf numFmtId="0" fontId="29" fillId="0" borderId="44" xfId="0" applyFont="1" applyBorder="1"/>
    <xf numFmtId="0" fontId="29" fillId="0" borderId="47" xfId="0" applyFont="1" applyBorder="1"/>
    <xf numFmtId="0" fontId="29" fillId="0" borderId="41" xfId="0" applyFont="1" applyBorder="1" applyAlignment="1">
      <alignment horizontal="left" wrapText="1"/>
    </xf>
    <xf numFmtId="0" fontId="29" fillId="0" borderId="48" xfId="0" applyFont="1" applyBorder="1" applyAlignment="1">
      <alignment horizontal="left" wrapText="1"/>
    </xf>
    <xf numFmtId="0" fontId="29" fillId="0" borderId="49" xfId="0" applyFont="1" applyBorder="1" applyAlignment="1">
      <alignment horizontal="center"/>
    </xf>
    <xf numFmtId="0" fontId="29" fillId="0" borderId="45" xfId="0" applyFont="1" applyBorder="1" applyAlignment="1">
      <alignment horizontal="center"/>
    </xf>
    <xf numFmtId="0" fontId="18" fillId="0" borderId="29" xfId="0" applyFont="1" applyBorder="1"/>
    <xf numFmtId="0" fontId="18" fillId="0" borderId="50" xfId="0" applyFont="1" applyBorder="1"/>
    <xf numFmtId="0" fontId="18" fillId="0" borderId="51" xfId="0" applyFont="1" applyBorder="1"/>
    <xf numFmtId="0" fontId="30" fillId="0" borderId="10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0" fontId="0" fillId="0" borderId="0" xfId="0" applyAlignment="1">
      <alignment wrapText="1"/>
    </xf>
    <xf numFmtId="0" fontId="31" fillId="33" borderId="19" xfId="0" applyFont="1" applyFill="1" applyBorder="1" applyAlignment="1">
      <alignment horizontal="center" vertical="center" wrapText="1"/>
    </xf>
    <xf numFmtId="0" fontId="31" fillId="33" borderId="20" xfId="0" applyFont="1" applyFill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1" fontId="18" fillId="0" borderId="29" xfId="0" applyNumberFormat="1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14" fontId="18" fillId="0" borderId="20" xfId="0" applyNumberFormat="1" applyFont="1" applyBorder="1" applyAlignment="1">
      <alignment horizontal="center" vertical="center" wrapText="1"/>
    </xf>
    <xf numFmtId="1" fontId="18" fillId="0" borderId="20" xfId="0" applyNumberFormat="1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14" fontId="18" fillId="0" borderId="21" xfId="0" applyNumberFormat="1" applyFont="1" applyBorder="1" applyAlignment="1">
      <alignment horizontal="center" vertical="center" wrapText="1"/>
    </xf>
    <xf numFmtId="1" fontId="18" fillId="0" borderId="21" xfId="0" applyNumberFormat="1" applyFont="1" applyBorder="1" applyAlignment="1">
      <alignment horizontal="center" vertical="center" wrapText="1"/>
    </xf>
    <xf numFmtId="14" fontId="18" fillId="0" borderId="29" xfId="0" applyNumberFormat="1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wrapText="1"/>
    </xf>
    <xf numFmtId="0" fontId="18" fillId="0" borderId="20" xfId="0" applyFont="1" applyBorder="1" applyAlignment="1">
      <alignment horizontal="center" wrapText="1"/>
    </xf>
    <xf numFmtId="14" fontId="18" fillId="0" borderId="20" xfId="0" applyNumberFormat="1" applyFont="1" applyBorder="1" applyAlignment="1">
      <alignment horizontal="center" wrapText="1"/>
    </xf>
    <xf numFmtId="1" fontId="18" fillId="0" borderId="20" xfId="0" applyNumberFormat="1" applyFont="1" applyBorder="1" applyAlignment="1">
      <alignment horizontal="center" wrapText="1"/>
    </xf>
    <xf numFmtId="0" fontId="18" fillId="0" borderId="32" xfId="0" applyFont="1" applyBorder="1" applyAlignment="1">
      <alignment horizontal="center" wrapText="1"/>
    </xf>
    <xf numFmtId="0" fontId="18" fillId="0" borderId="21" xfId="0" applyFont="1" applyBorder="1" applyAlignment="1">
      <alignment horizontal="center"/>
    </xf>
    <xf numFmtId="14" fontId="18" fillId="0" borderId="21" xfId="0" applyNumberFormat="1" applyFont="1" applyBorder="1" applyAlignment="1">
      <alignment horizontal="center"/>
    </xf>
    <xf numFmtId="0" fontId="18" fillId="0" borderId="21" xfId="0" applyFont="1" applyBorder="1" applyAlignment="1">
      <alignment horizontal="center" wrapText="1"/>
    </xf>
    <xf numFmtId="1" fontId="18" fillId="0" borderId="21" xfId="0" applyNumberFormat="1" applyFont="1" applyBorder="1" applyAlignment="1">
      <alignment horizontal="center" wrapText="1"/>
    </xf>
    <xf numFmtId="0" fontId="18" fillId="0" borderId="29" xfId="0" applyFont="1" applyBorder="1" applyAlignment="1">
      <alignment horizontal="center" wrapText="1"/>
    </xf>
    <xf numFmtId="14" fontId="18" fillId="0" borderId="29" xfId="0" applyNumberFormat="1" applyFont="1" applyBorder="1"/>
    <xf numFmtId="1" fontId="18" fillId="0" borderId="29" xfId="0" applyNumberFormat="1" applyFont="1" applyBorder="1" applyAlignment="1">
      <alignment horizontal="center" wrapText="1"/>
    </xf>
    <xf numFmtId="2" fontId="18" fillId="0" borderId="0" xfId="0" applyNumberFormat="1" applyFont="1"/>
    <xf numFmtId="0" fontId="18" fillId="0" borderId="0" xfId="0" applyFont="1" applyAlignment="1">
      <alignment horizontal="left"/>
    </xf>
    <xf numFmtId="14" fontId="18" fillId="0" borderId="29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6" fillId="0" borderId="0" xfId="0" pivotButton="1" applyFont="1"/>
    <xf numFmtId="0" fontId="26" fillId="0" borderId="0" xfId="0" applyFont="1" applyAlignment="1">
      <alignment horizontal="left"/>
    </xf>
    <xf numFmtId="0" fontId="32" fillId="0" borderId="2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1" fontId="32" fillId="0" borderId="21" xfId="0" applyNumberFormat="1" applyFont="1" applyBorder="1" applyAlignment="1">
      <alignment horizontal="center" vertical="center" wrapText="1"/>
    </xf>
    <xf numFmtId="14" fontId="32" fillId="0" borderId="21" xfId="0" applyNumberFormat="1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14" fontId="18" fillId="0" borderId="21" xfId="0" applyNumberFormat="1" applyFont="1" applyBorder="1" applyAlignment="1">
      <alignment horizontal="center" wrapText="1"/>
    </xf>
    <xf numFmtId="14" fontId="18" fillId="0" borderId="29" xfId="0" applyNumberFormat="1" applyFont="1" applyBorder="1" applyAlignment="1">
      <alignment horizontal="center" wrapText="1"/>
    </xf>
    <xf numFmtId="14" fontId="18" fillId="0" borderId="20" xfId="0" applyNumberFormat="1" applyFont="1" applyBorder="1" applyAlignment="1">
      <alignment horizontal="center" vertical="center"/>
    </xf>
    <xf numFmtId="49" fontId="32" fillId="0" borderId="21" xfId="0" applyNumberFormat="1" applyFont="1" applyBorder="1" applyAlignment="1">
      <alignment horizontal="center" wrapText="1"/>
    </xf>
    <xf numFmtId="0" fontId="18" fillId="0" borderId="20" xfId="0" applyFont="1" applyBorder="1" applyAlignment="1">
      <alignment horizontal="center" vertical="center"/>
    </xf>
    <xf numFmtId="0" fontId="18" fillId="0" borderId="20" xfId="0" applyFont="1" applyBorder="1"/>
    <xf numFmtId="0" fontId="18" fillId="0" borderId="20" xfId="0" applyFont="1" applyBorder="1" applyAlignment="1">
      <alignment vertical="center"/>
    </xf>
    <xf numFmtId="14" fontId="18" fillId="0" borderId="20" xfId="0" applyNumberFormat="1" applyFont="1" applyBorder="1"/>
    <xf numFmtId="14" fontId="18" fillId="0" borderId="20" xfId="0" applyNumberFormat="1" applyFont="1" applyBorder="1" applyAlignment="1">
      <alignment vertical="center"/>
    </xf>
    <xf numFmtId="0" fontId="18" fillId="0" borderId="49" xfId="0" applyFont="1" applyBorder="1" applyAlignment="1">
      <alignment horizontal="center"/>
    </xf>
    <xf numFmtId="1" fontId="18" fillId="0" borderId="41" xfId="0" applyNumberFormat="1" applyFont="1" applyBorder="1" applyAlignment="1">
      <alignment horizontal="left"/>
    </xf>
    <xf numFmtId="1" fontId="18" fillId="0" borderId="48" xfId="0" applyNumberFormat="1" applyFont="1" applyBorder="1" applyAlignment="1">
      <alignment horizontal="left"/>
    </xf>
    <xf numFmtId="9" fontId="0" fillId="0" borderId="0" xfId="0" applyNumberFormat="1"/>
    <xf numFmtId="0" fontId="0" fillId="38" borderId="0" xfId="0" applyFill="1"/>
    <xf numFmtId="1" fontId="18" fillId="0" borderId="23" xfId="0" applyNumberFormat="1" applyFont="1" applyBorder="1"/>
    <xf numFmtId="1" fontId="18" fillId="0" borderId="29" xfId="0" applyNumberFormat="1" applyFont="1" applyBorder="1"/>
    <xf numFmtId="1" fontId="18" fillId="0" borderId="44" xfId="0" applyNumberFormat="1" applyFont="1" applyBorder="1"/>
    <xf numFmtId="1" fontId="18" fillId="0" borderId="47" xfId="0" applyNumberFormat="1" applyFont="1" applyBorder="1"/>
    <xf numFmtId="1" fontId="18" fillId="0" borderId="0" xfId="0" applyNumberFormat="1" applyFont="1"/>
    <xf numFmtId="0" fontId="31" fillId="33" borderId="52" xfId="0" applyFont="1" applyFill="1" applyBorder="1" applyAlignment="1">
      <alignment horizontal="center" vertical="center" wrapText="1"/>
    </xf>
    <xf numFmtId="164" fontId="26" fillId="0" borderId="0" xfId="0" applyNumberFormat="1" applyFont="1" applyAlignment="1">
      <alignment horizontal="left"/>
    </xf>
    <xf numFmtId="0" fontId="24" fillId="0" borderId="0" xfId="0" pivotButton="1" applyFont="1"/>
    <xf numFmtId="0" fontId="24" fillId="0" borderId="0" xfId="0" applyFont="1"/>
    <xf numFmtId="0" fontId="24" fillId="0" borderId="0" xfId="0" applyFont="1" applyAlignment="1">
      <alignment horizontal="left"/>
    </xf>
    <xf numFmtId="0" fontId="18" fillId="0" borderId="17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2" fillId="36" borderId="39" xfId="0" applyFont="1" applyFill="1" applyBorder="1" applyAlignment="1">
      <alignment horizontal="center" vertical="center"/>
    </xf>
    <xf numFmtId="0" fontId="22" fillId="36" borderId="3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86"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66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" formatCode="0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" formatCode="0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66" formatCode="d/mm/yyyy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" formatCode="0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66" formatCode="d/mm/yyyy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Calibri"/>
        <scheme val="minor"/>
      </font>
      <fill>
        <patternFill patternType="solid">
          <fgColor rgb="FF000000"/>
          <bgColor rgb="FF4396C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66" formatCode="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66" formatCode="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Calibri"/>
        <scheme val="minor"/>
      </font>
      <fill>
        <patternFill patternType="solid">
          <fgColor rgb="FF000000"/>
          <bgColor rgb="FF4396C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numFmt numFmtId="165" formatCode="0.0%"/>
    </dxf>
    <dxf>
      <numFmt numFmtId="13" formatCode="0%"/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name val="Miso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1" defaultTableStyle="TableStyleMedium2" defaultPivotStyle="PivotStyleLight16">
    <tableStyle name="Estilo de tabla 1" pivot="0" count="0" xr9:uid="{00000000-0011-0000-FFFF-FFFF00000000}"/>
  </tableStyles>
  <colors>
    <mruColors>
      <color rgb="FFCE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PERSONAS POR CENTRO DE TRABAJO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INCIDENCIA!$C$1</c:f>
              <c:strCache>
                <c:ptCount val="1"/>
                <c:pt idx="0">
                  <c:v>Personas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INCIDENCIA!$B$2:$B$17</c:f>
              <c:strCache>
                <c:ptCount val="16"/>
                <c:pt idx="0">
                  <c:v>SUR</c:v>
                </c:pt>
                <c:pt idx="1">
                  <c:v>CALI SUR</c:v>
                </c:pt>
                <c:pt idx="2">
                  <c:v>MONTERÍA</c:v>
                </c:pt>
                <c:pt idx="3">
                  <c:v>NORTE</c:v>
                </c:pt>
                <c:pt idx="4">
                  <c:v>BARRANQUILLA NORTE</c:v>
                </c:pt>
                <c:pt idx="5">
                  <c:v>CALLE 80</c:v>
                </c:pt>
                <c:pt idx="6">
                  <c:v>CÚCUTA</c:v>
                </c:pt>
                <c:pt idx="7">
                  <c:v>FUNZA</c:v>
                </c:pt>
                <c:pt idx="8">
                  <c:v>SOACHA</c:v>
                </c:pt>
                <c:pt idx="9">
                  <c:v>CALI NORTE</c:v>
                </c:pt>
                <c:pt idx="10">
                  <c:v>VALLEDUPAR</c:v>
                </c:pt>
                <c:pt idx="11">
                  <c:v>OF. APOYO A TIENDAS</c:v>
                </c:pt>
                <c:pt idx="12">
                  <c:v>BARRANQUILLA CENTRO</c:v>
                </c:pt>
                <c:pt idx="13">
                  <c:v>CARTAGENA POPA</c:v>
                </c:pt>
                <c:pt idx="14">
                  <c:v>CARTAGENA SF</c:v>
                </c:pt>
                <c:pt idx="15">
                  <c:v>DORADO</c:v>
                </c:pt>
              </c:strCache>
            </c:strRef>
          </c:cat>
          <c:val>
            <c:numRef>
              <c:f>INCIDENCIA!$C$2:$C$17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7-47D6-A97F-6B1AA760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62640"/>
        <c:axId val="412163472"/>
      </c:barChart>
      <c:catAx>
        <c:axId val="4121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3472"/>
        <c:crosses val="autoZero"/>
        <c:auto val="1"/>
        <c:lblAlgn val="ctr"/>
        <c:lblOffset val="100"/>
        <c:noMultiLvlLbl val="0"/>
      </c:catAx>
      <c:valAx>
        <c:axId val="4121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TABLAS!$B$86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AC-44F4-8ECF-EB2A7515C5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AC-44F4-8ECF-EB2A7515C5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TABLAS!$A$87:$A$89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TABLAS!$B$87:$B$89</c:f>
              <c:numCache>
                <c:formatCode>General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C-4FB9-B281-4E728A4D1D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ANTIGÜEDAD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TABLAS!$B$93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TABLAS!$A$94:$A$99</c:f>
              <c:strCache>
                <c:ptCount val="5"/>
                <c:pt idx="0">
                  <c:v>6-10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</c:strCache>
            </c:strRef>
          </c:cat>
          <c:val>
            <c:numRef>
              <c:f>TABLAS!$B$94:$B$99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2-412A-AC94-0B49956B85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2511071"/>
        <c:axId val="1812518975"/>
      </c:lineChart>
      <c:catAx>
        <c:axId val="18125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18975"/>
        <c:crosses val="autoZero"/>
        <c:auto val="1"/>
        <c:lblAlgn val="ctr"/>
        <c:lblOffset val="100"/>
        <c:noMultiLvlLbl val="0"/>
      </c:catAx>
      <c:valAx>
        <c:axId val="1812518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25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TABLAS!$B$104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TABLAS!$A$105:$A$109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TABLAS!$B$105:$B$109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E-4010-BA4E-E6B4DC5B2A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2534783"/>
        <c:axId val="1812526463"/>
      </c:lineChart>
      <c:catAx>
        <c:axId val="18125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26463"/>
        <c:crosses val="autoZero"/>
        <c:auto val="1"/>
        <c:lblAlgn val="ctr"/>
        <c:lblOffset val="100"/>
        <c:noMultiLvlLbl val="0"/>
      </c:catAx>
      <c:valAx>
        <c:axId val="1812526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25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PARTE AFECTADA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TABLAS!$B$114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F0-4892-986D-58625FD0D6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F0-4892-986D-58625FD0D6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TABLAS!$A$115:$A$117</c:f>
              <c:strCache>
                <c:ptCount val="2"/>
                <c:pt idx="0">
                  <c:v>Columna</c:v>
                </c:pt>
                <c:pt idx="1">
                  <c:v>Miembros superiores</c:v>
                </c:pt>
              </c:strCache>
            </c:strRef>
          </c:cat>
          <c:val>
            <c:numRef>
              <c:f>TABLAS!$B$115:$B$117</c:f>
              <c:numCache>
                <c:formatCode>General</c:formatCode>
                <c:ptCount val="2"/>
                <c:pt idx="0">
                  <c:v>14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C-4892-917D-66290C20A2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CARGO DE CALIFICACIÓN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TABLAS!$B$123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TABLAS!$A$124:$A$131</c:f>
              <c:strCache>
                <c:ptCount val="7"/>
                <c:pt idx="0">
                  <c:v>VENDEDOR</c:v>
                </c:pt>
                <c:pt idx="1">
                  <c:v>CAJERO</c:v>
                </c:pt>
                <c:pt idx="2">
                  <c:v>OPERADOR LOGISTICO</c:v>
                </c:pt>
                <c:pt idx="3">
                  <c:v>ASESOR CENTRO ATENCION AL PROFESIONAL</c:v>
                </c:pt>
                <c:pt idx="4">
                  <c:v>LIDER DE DESARROLLO</c:v>
                </c:pt>
                <c:pt idx="5">
                  <c:v>VENDEDOR ESPECIALISTA</c:v>
                </c:pt>
                <c:pt idx="6">
                  <c:v>PREVENCIONISTA</c:v>
                </c:pt>
              </c:strCache>
            </c:strRef>
          </c:cat>
          <c:val>
            <c:numRef>
              <c:f>TABLAS!$B$124:$B$131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F-40C7-87D1-584BE47C7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12486111"/>
        <c:axId val="1812488607"/>
      </c:barChart>
      <c:catAx>
        <c:axId val="181248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88607"/>
        <c:crosses val="autoZero"/>
        <c:auto val="1"/>
        <c:lblAlgn val="ctr"/>
        <c:lblOffset val="100"/>
        <c:noMultiLvlLbl val="0"/>
      </c:catAx>
      <c:valAx>
        <c:axId val="1812488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248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TABLAS!$B$137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TABLAS!$A$138:$A$156</c:f>
              <c:strCache>
                <c:ptCount val="18"/>
                <c:pt idx="0">
                  <c:v>Trastorno de disco lumbar y otros, con radiculopatia</c:v>
                </c:pt>
                <c:pt idx="1">
                  <c:v>Sindrome del tunel carpiano</c:v>
                </c:pt>
                <c:pt idx="2">
                  <c:v>Epicondilitis lateral</c:v>
                </c:pt>
                <c:pt idx="3">
                  <c:v>Epicondilitis media</c:v>
                </c:pt>
                <c:pt idx="4">
                  <c:v>Sindrome de manguito rotatorio</c:v>
                </c:pt>
                <c:pt idx="5">
                  <c:v>Lumbago no especificado</c:v>
                </c:pt>
                <c:pt idx="6">
                  <c:v>Otros trastornos especificados de los discos intervertebrales</c:v>
                </c:pt>
                <c:pt idx="7">
                  <c:v>Otras sinovitis y tenosinovitis</c:v>
                </c:pt>
                <c:pt idx="8">
                  <c:v>Tenosinovitis de estiloides radial [de quervain]</c:v>
                </c:pt>
                <c:pt idx="9">
                  <c:v>Sindrome de túnel carpiano</c:v>
                </c:pt>
                <c:pt idx="10">
                  <c:v>Trastornos de adaptacion</c:v>
                </c:pt>
                <c:pt idx="11">
                  <c:v>Otros trastornos de los discos intervertebrales</c:v>
                </c:pt>
                <c:pt idx="12">
                  <c:v>Otras degeneraciones especificadas del disco intervertebral</c:v>
                </c:pt>
                <c:pt idx="13">
                  <c:v>Dedo en gatillo</c:v>
                </c:pt>
                <c:pt idx="14">
                  <c:v>Lesión de nervio cubital</c:v>
                </c:pt>
                <c:pt idx="15">
                  <c:v>Bursitis subacromial y subcoracoidea derecho</c:v>
                </c:pt>
                <c:pt idx="16">
                  <c:v>Bursitis del hombro</c:v>
                </c:pt>
                <c:pt idx="17">
                  <c:v>Otros desplazamientos especificados de disco intervertebral</c:v>
                </c:pt>
              </c:strCache>
            </c:strRef>
          </c:cat>
          <c:val>
            <c:numRef>
              <c:f>TABLAS!$B$138:$B$156</c:f>
              <c:numCache>
                <c:formatCode>General</c:formatCode>
                <c:ptCount val="18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6-4CBA-9315-02DAB0434B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12473631"/>
        <c:axId val="1812487359"/>
      </c:barChart>
      <c:catAx>
        <c:axId val="181247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87359"/>
        <c:crosses val="autoZero"/>
        <c:auto val="1"/>
        <c:lblAlgn val="ctr"/>
        <c:lblOffset val="100"/>
        <c:noMultiLvlLbl val="0"/>
      </c:catAx>
      <c:valAx>
        <c:axId val="1812487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247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SEGMENTO CORPORAL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TABLAS!$B$158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TABLAS!$A$159:$A$165</c:f>
              <c:strCache>
                <c:ptCount val="6"/>
                <c:pt idx="0">
                  <c:v>Columna lumbar</c:v>
                </c:pt>
                <c:pt idx="1">
                  <c:v>Codo</c:v>
                </c:pt>
                <c:pt idx="2">
                  <c:v>Mano</c:v>
                </c:pt>
                <c:pt idx="3">
                  <c:v>Hombro</c:v>
                </c:pt>
                <c:pt idx="4">
                  <c:v>Antebrazo</c:v>
                </c:pt>
                <c:pt idx="5">
                  <c:v>Psicosocial</c:v>
                </c:pt>
              </c:strCache>
            </c:strRef>
          </c:cat>
          <c:val>
            <c:numRef>
              <c:f>TABLAS!$B$159:$B$165</c:f>
              <c:numCache>
                <c:formatCode>General</c:formatCode>
                <c:ptCount val="6"/>
                <c:pt idx="0">
                  <c:v>18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A-4DA8-9572-54BDB59BC4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37238383"/>
        <c:axId val="1637227567"/>
      </c:barChart>
      <c:catAx>
        <c:axId val="163723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27567"/>
        <c:crosses val="autoZero"/>
        <c:auto val="1"/>
        <c:lblAlgn val="ctr"/>
        <c:lblOffset val="100"/>
        <c:noMultiLvlLbl val="0"/>
      </c:catAx>
      <c:valAx>
        <c:axId val="1637227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723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TABLAS!$B$169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74-4EB0-A2AF-2B0F575EB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74-4EB0-A2AF-2B0F575EB0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74-4EB0-A2AF-2B0F575EB0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74-4EB0-A2AF-2B0F575EB0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74-4EB0-A2AF-2B0F575EB0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74-4EB0-A2AF-2B0F575EB0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TABLAS!$A$170:$A$176</c:f>
              <c:strCache>
                <c:ptCount val="6"/>
                <c:pt idx="0">
                  <c:v>DISTRITO 1</c:v>
                </c:pt>
                <c:pt idx="1">
                  <c:v>DISTRITO 2</c:v>
                </c:pt>
                <c:pt idx="2">
                  <c:v>DISTRITO 4</c:v>
                </c:pt>
                <c:pt idx="3">
                  <c:v>DISTRITO 5</c:v>
                </c:pt>
                <c:pt idx="4">
                  <c:v>LOGÍSTICA</c:v>
                </c:pt>
                <c:pt idx="5">
                  <c:v>OAT</c:v>
                </c:pt>
              </c:strCache>
            </c:strRef>
          </c:cat>
          <c:val>
            <c:numRef>
              <c:f>TABLAS!$B$170:$B$176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E-409B-8107-7D88273F7F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CARGO AL MOMENTO DE CALIFICACIÓN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TABLAS!$B$185:$B$186</c:f>
              <c:strCache>
                <c:ptCount val="1"/>
                <c:pt idx="0">
                  <c:v>Columna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TABLAS!$A$187:$A$194</c:f>
              <c:strCache>
                <c:ptCount val="7"/>
                <c:pt idx="0">
                  <c:v>VENDEDOR</c:v>
                </c:pt>
                <c:pt idx="1">
                  <c:v>CAJERO</c:v>
                </c:pt>
                <c:pt idx="2">
                  <c:v>OPERADOR LOGISTICO</c:v>
                </c:pt>
                <c:pt idx="3">
                  <c:v>ASESOR CENTRO ATENCION AL PROFESIONAL</c:v>
                </c:pt>
                <c:pt idx="4">
                  <c:v>LIDER DE DESARROLLO</c:v>
                </c:pt>
                <c:pt idx="5">
                  <c:v>VENDEDOR ESPECIALISTA</c:v>
                </c:pt>
                <c:pt idx="6">
                  <c:v>PREVENCIONISTA</c:v>
                </c:pt>
              </c:strCache>
            </c:strRef>
          </c:cat>
          <c:val>
            <c:numRef>
              <c:f>TABLAS!$B$187:$B$194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F-4352-83FD-6B584F230530}"/>
            </c:ext>
          </c:extLst>
        </c:ser>
        <c:ser>
          <c:idx val="1"/>
          <c:order val="1"/>
          <c:tx>
            <c:strRef>
              <c:f>TABLAS!$C$185:$C$186</c:f>
              <c:strCache>
                <c:ptCount val="1"/>
                <c:pt idx="0">
                  <c:v>Miembros superiores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TABLAS!$A$187:$A$194</c:f>
              <c:strCache>
                <c:ptCount val="7"/>
                <c:pt idx="0">
                  <c:v>VENDEDOR</c:v>
                </c:pt>
                <c:pt idx="1">
                  <c:v>CAJERO</c:v>
                </c:pt>
                <c:pt idx="2">
                  <c:v>OPERADOR LOGISTICO</c:v>
                </c:pt>
                <c:pt idx="3">
                  <c:v>ASESOR CENTRO ATENCION AL PROFESIONAL</c:v>
                </c:pt>
                <c:pt idx="4">
                  <c:v>LIDER DE DESARROLLO</c:v>
                </c:pt>
                <c:pt idx="5">
                  <c:v>VENDEDOR ESPECIALISTA</c:v>
                </c:pt>
                <c:pt idx="6">
                  <c:v>PREVENCIONISTA</c:v>
                </c:pt>
              </c:strCache>
            </c:strRef>
          </c:cat>
          <c:val>
            <c:numRef>
              <c:f>TABLAS!$C$187:$C$194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F-4352-83FD-6B584F2305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35315312"/>
        <c:axId val="535321968"/>
      </c:barChart>
      <c:catAx>
        <c:axId val="5353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21968"/>
        <c:crosses val="autoZero"/>
        <c:auto val="1"/>
        <c:lblAlgn val="ctr"/>
        <c:lblOffset val="100"/>
        <c:noMultiLvlLbl val="0"/>
      </c:catAx>
      <c:valAx>
        <c:axId val="535321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53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CENTRO DE TRABAJO</a:t>
            </a:r>
          </a:p>
        </c:rich>
      </c:tx>
      <c:layout>
        <c:manualLayout>
          <c:xMode val="edge"/>
          <c:yMode val="edge"/>
          <c:x val="0.36400968850571686"/>
          <c:y val="3.5936696031807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TABLAS!$A$4:$A$20</c:f>
              <c:strCache>
                <c:ptCount val="16"/>
                <c:pt idx="0">
                  <c:v>SUR</c:v>
                </c:pt>
                <c:pt idx="1">
                  <c:v>CALI SUR</c:v>
                </c:pt>
                <c:pt idx="2">
                  <c:v>NORTE</c:v>
                </c:pt>
                <c:pt idx="3">
                  <c:v>BARRANQUILLA NORTE</c:v>
                </c:pt>
                <c:pt idx="4">
                  <c:v>CÚCUTA</c:v>
                </c:pt>
                <c:pt idx="5">
                  <c:v>CARTAGENA POPA</c:v>
                </c:pt>
                <c:pt idx="6">
                  <c:v>CALLE 80</c:v>
                </c:pt>
                <c:pt idx="7">
                  <c:v>MONTERÍA</c:v>
                </c:pt>
                <c:pt idx="8">
                  <c:v>VALLEDUPAR</c:v>
                </c:pt>
                <c:pt idx="9">
                  <c:v>SOACHA</c:v>
                </c:pt>
                <c:pt idx="10">
                  <c:v>OF. APOYO A TIENDAS</c:v>
                </c:pt>
                <c:pt idx="11">
                  <c:v>FUNZA</c:v>
                </c:pt>
                <c:pt idx="12">
                  <c:v>BARRANQUILLA CENTRO</c:v>
                </c:pt>
                <c:pt idx="13">
                  <c:v>CARTAGENA SF</c:v>
                </c:pt>
                <c:pt idx="14">
                  <c:v>DORADO</c:v>
                </c:pt>
                <c:pt idx="15">
                  <c:v>CALI NORTE</c:v>
                </c:pt>
              </c:strCache>
            </c:strRef>
          </c:cat>
          <c:val>
            <c:numRef>
              <c:f>TABLAS!$B$4:$B$20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9-4D70-B973-6003857BE3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37231311"/>
        <c:axId val="1637235887"/>
      </c:barChart>
      <c:catAx>
        <c:axId val="16372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35887"/>
        <c:crosses val="autoZero"/>
        <c:auto val="1"/>
        <c:lblAlgn val="ctr"/>
        <c:lblOffset val="100"/>
        <c:noMultiLvlLbl val="0"/>
      </c:catAx>
      <c:valAx>
        <c:axId val="1637235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723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DIAGNÓSTICO POR CENTRO DE TRABAJO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INCIDENCIA!$C$20</c:f>
              <c:strCache>
                <c:ptCount val="1"/>
                <c:pt idx="0">
                  <c:v>Diagnósticos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INCIDENCIA!$B$21:$B$36</c:f>
              <c:strCache>
                <c:ptCount val="16"/>
                <c:pt idx="0">
                  <c:v>MONTERÍA</c:v>
                </c:pt>
                <c:pt idx="1">
                  <c:v>CALLE 80</c:v>
                </c:pt>
                <c:pt idx="2">
                  <c:v>NORTE</c:v>
                </c:pt>
                <c:pt idx="3">
                  <c:v>SUR</c:v>
                </c:pt>
                <c:pt idx="4">
                  <c:v>CALI SUR</c:v>
                </c:pt>
                <c:pt idx="5">
                  <c:v>BARRANQUILLA NORTE</c:v>
                </c:pt>
                <c:pt idx="6">
                  <c:v>CÚCUTA</c:v>
                </c:pt>
                <c:pt idx="7">
                  <c:v>OF. APOYO A TIENDAS</c:v>
                </c:pt>
                <c:pt idx="8">
                  <c:v>BARRANQUILLA CENTRO</c:v>
                </c:pt>
                <c:pt idx="9">
                  <c:v>SOACHA</c:v>
                </c:pt>
                <c:pt idx="10">
                  <c:v>FUNZA</c:v>
                </c:pt>
                <c:pt idx="11">
                  <c:v>CALI NORTE</c:v>
                </c:pt>
                <c:pt idx="12">
                  <c:v>VALLEDUPAR</c:v>
                </c:pt>
                <c:pt idx="13">
                  <c:v>CARTAGENA SF</c:v>
                </c:pt>
                <c:pt idx="14">
                  <c:v>DORADO</c:v>
                </c:pt>
                <c:pt idx="15">
                  <c:v>CARTAGENA POPA</c:v>
                </c:pt>
              </c:strCache>
            </c:strRef>
          </c:cat>
          <c:val>
            <c:numRef>
              <c:f>INCIDENCIA!$C$21:$C$36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5-4D09-B40B-4BD376E1D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007680"/>
        <c:axId val="786008512"/>
      </c:barChart>
      <c:catAx>
        <c:axId val="7860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8512"/>
        <c:crosses val="autoZero"/>
        <c:auto val="1"/>
        <c:lblAlgn val="ctr"/>
        <c:lblOffset val="100"/>
        <c:noMultiLvlLbl val="0"/>
      </c:catAx>
      <c:valAx>
        <c:axId val="7860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TABLAS!$B$169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05-4BD8-AA75-E632014CD2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05-4BD8-AA75-E632014CD2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05-4BD8-AA75-E632014CD2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05-4BD8-AA75-E632014CD2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05-4BD8-AA75-E632014CD2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05-4BD8-AA75-E632014CD2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TABLAS!$A$170:$A$176</c:f>
              <c:strCache>
                <c:ptCount val="6"/>
                <c:pt idx="0">
                  <c:v>DISTRITO 1</c:v>
                </c:pt>
                <c:pt idx="1">
                  <c:v>DISTRITO 2</c:v>
                </c:pt>
                <c:pt idx="2">
                  <c:v>DISTRITO 4</c:v>
                </c:pt>
                <c:pt idx="3">
                  <c:v>DISTRITO 5</c:v>
                </c:pt>
                <c:pt idx="4">
                  <c:v>LOGÍSTICA</c:v>
                </c:pt>
                <c:pt idx="5">
                  <c:v>OAT</c:v>
                </c:pt>
              </c:strCache>
            </c:strRef>
          </c:cat>
          <c:val>
            <c:numRef>
              <c:f>TABLAS!$B$170:$B$176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05-4BD8-AA75-E632014CD2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TABLAS!$A$45:$A$55</c:f>
              <c:strCache>
                <c:ptCount val="10"/>
                <c:pt idx="0">
                  <c:v>SALUD TOTAL S.A  EPS</c:v>
                </c:pt>
                <c:pt idx="1">
                  <c:v>FAMISANAR EPS</c:v>
                </c:pt>
                <c:pt idx="2">
                  <c:v>EPS SURA</c:v>
                </c:pt>
                <c:pt idx="3">
                  <c:v>COMPENSAR EPS</c:v>
                </c:pt>
                <c:pt idx="4">
                  <c:v>COOMEVA</c:v>
                </c:pt>
                <c:pt idx="5">
                  <c:v>EPS SANITAS</c:v>
                </c:pt>
                <c:pt idx="6">
                  <c:v>ALIANSALUD EPS</c:v>
                </c:pt>
                <c:pt idx="7">
                  <c:v>COMFENALCO VALLE E.P.S.</c:v>
                </c:pt>
                <c:pt idx="8">
                  <c:v>NUEVA EPS</c:v>
                </c:pt>
                <c:pt idx="9">
                  <c:v>SERVICIO OCC DE SALUD S.A - S.O.S.</c:v>
                </c:pt>
              </c:strCache>
            </c:strRef>
          </c:cat>
          <c:val>
            <c:numRef>
              <c:f>TABLAS!$B$45:$B$55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4-4924-AA69-A5FBED8016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12508991"/>
        <c:axId val="1812499423"/>
      </c:barChart>
      <c:catAx>
        <c:axId val="181250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99423"/>
        <c:crosses val="autoZero"/>
        <c:auto val="1"/>
        <c:lblAlgn val="ctr"/>
        <c:lblOffset val="100"/>
        <c:noMultiLvlLbl val="0"/>
      </c:catAx>
      <c:valAx>
        <c:axId val="1812499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25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TABLAS!$B$86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67-48E5-BA35-FE9499BF1C9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67-48E5-BA35-FE9499BF1C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TABLAS!$A$87:$A$89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TABLAS!$B$87:$B$89</c:f>
              <c:numCache>
                <c:formatCode>General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7-48E5-BA35-FE9499BF1C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ANTIGÜEDAD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TABLAS!$A$94:$A$99</c:f>
              <c:strCache>
                <c:ptCount val="5"/>
                <c:pt idx="0">
                  <c:v>6-10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</c:strCache>
            </c:strRef>
          </c:cat>
          <c:val>
            <c:numRef>
              <c:f>TABLAS!$B$94:$B$99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D-439B-8AF9-ADF1BA3AB6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12511071"/>
        <c:axId val="1812518975"/>
      </c:barChart>
      <c:catAx>
        <c:axId val="18125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18975"/>
        <c:crosses val="autoZero"/>
        <c:auto val="1"/>
        <c:lblAlgn val="ctr"/>
        <c:lblOffset val="100"/>
        <c:noMultiLvlLbl val="0"/>
      </c:catAx>
      <c:valAx>
        <c:axId val="1812518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25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TABLAS!$B$104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BB-4F03-9AED-AB00046BC73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BB-4F03-9AED-AB00046BC73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BB-4F03-9AED-AB00046BC73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BB-4F03-9AED-AB00046BC7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TABLAS!$A$105:$A$109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TABLAS!$B$105:$B$109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1-4E63-AD97-FD019C23EC8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PARTE AFECTADA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TABLAS!$B$114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2A-4531-8656-8A7B8658B5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2A-4531-8656-8A7B8658B5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TABLAS!$A$115:$A$117</c:f>
              <c:strCache>
                <c:ptCount val="2"/>
                <c:pt idx="0">
                  <c:v>Columna</c:v>
                </c:pt>
                <c:pt idx="1">
                  <c:v>Miembros superiores</c:v>
                </c:pt>
              </c:strCache>
            </c:strRef>
          </c:cat>
          <c:val>
            <c:numRef>
              <c:f>TABLAS!$B$115:$B$117</c:f>
              <c:numCache>
                <c:formatCode>General</c:formatCode>
                <c:ptCount val="2"/>
                <c:pt idx="0">
                  <c:v>14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A-4531-8656-8A7B8658B59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SEGMENTO CORPORAL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TABLAS!$B$158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TABLAS!$A$159:$A$165</c:f>
              <c:strCache>
                <c:ptCount val="6"/>
                <c:pt idx="0">
                  <c:v>Columna lumbar</c:v>
                </c:pt>
                <c:pt idx="1">
                  <c:v>Codo</c:v>
                </c:pt>
                <c:pt idx="2">
                  <c:v>Mano</c:v>
                </c:pt>
                <c:pt idx="3">
                  <c:v>Hombro</c:v>
                </c:pt>
                <c:pt idx="4">
                  <c:v>Antebrazo</c:v>
                </c:pt>
                <c:pt idx="5">
                  <c:v>Psicosocial</c:v>
                </c:pt>
              </c:strCache>
            </c:strRef>
          </c:cat>
          <c:val>
            <c:numRef>
              <c:f>TABLAS!$B$159:$B$165</c:f>
              <c:numCache>
                <c:formatCode>General</c:formatCode>
                <c:ptCount val="6"/>
                <c:pt idx="0">
                  <c:v>18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B-4464-842D-4C9A45720D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37238383"/>
        <c:axId val="1637227567"/>
      </c:barChart>
      <c:catAx>
        <c:axId val="163723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27567"/>
        <c:crosses val="autoZero"/>
        <c:auto val="1"/>
        <c:lblAlgn val="ctr"/>
        <c:lblOffset val="100"/>
        <c:noMultiLvlLbl val="0"/>
      </c:catAx>
      <c:valAx>
        <c:axId val="1637227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723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DIAGNÓSTICO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TABLAS!$B$137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TABLAS!$A$138:$A$156</c:f>
              <c:strCache>
                <c:ptCount val="18"/>
                <c:pt idx="0">
                  <c:v>Trastorno de disco lumbar y otros, con radiculopatia</c:v>
                </c:pt>
                <c:pt idx="1">
                  <c:v>Sindrome del tunel carpiano</c:v>
                </c:pt>
                <c:pt idx="2">
                  <c:v>Epicondilitis lateral</c:v>
                </c:pt>
                <c:pt idx="3">
                  <c:v>Epicondilitis media</c:v>
                </c:pt>
                <c:pt idx="4">
                  <c:v>Sindrome de manguito rotatorio</c:v>
                </c:pt>
                <c:pt idx="5">
                  <c:v>Lumbago no especificado</c:v>
                </c:pt>
                <c:pt idx="6">
                  <c:v>Otros trastornos especificados de los discos intervertebrales</c:v>
                </c:pt>
                <c:pt idx="7">
                  <c:v>Otras sinovitis y tenosinovitis</c:v>
                </c:pt>
                <c:pt idx="8">
                  <c:v>Tenosinovitis de estiloides radial [de quervain]</c:v>
                </c:pt>
                <c:pt idx="9">
                  <c:v>Sindrome de túnel carpiano</c:v>
                </c:pt>
                <c:pt idx="10">
                  <c:v>Trastornos de adaptacion</c:v>
                </c:pt>
                <c:pt idx="11">
                  <c:v>Otros trastornos de los discos intervertebrales</c:v>
                </c:pt>
                <c:pt idx="12">
                  <c:v>Otras degeneraciones especificadas del disco intervertebral</c:v>
                </c:pt>
                <c:pt idx="13">
                  <c:v>Dedo en gatillo</c:v>
                </c:pt>
                <c:pt idx="14">
                  <c:v>Lesión de nervio cubital</c:v>
                </c:pt>
                <c:pt idx="15">
                  <c:v>Bursitis subacromial y subcoracoidea derecho</c:v>
                </c:pt>
                <c:pt idx="16">
                  <c:v>Bursitis del hombro</c:v>
                </c:pt>
                <c:pt idx="17">
                  <c:v>Otros desplazamientos especificados de disco intervertebral</c:v>
                </c:pt>
              </c:strCache>
            </c:strRef>
          </c:cat>
          <c:val>
            <c:numRef>
              <c:f>TABLAS!$B$138:$B$156</c:f>
              <c:numCache>
                <c:formatCode>General</c:formatCode>
                <c:ptCount val="18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057-BF93-E75E1A078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12473631"/>
        <c:axId val="1812487359"/>
      </c:barChart>
      <c:catAx>
        <c:axId val="181247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87359"/>
        <c:crosses val="autoZero"/>
        <c:auto val="1"/>
        <c:lblAlgn val="ctr"/>
        <c:lblOffset val="100"/>
        <c:noMultiLvlLbl val="0"/>
      </c:catAx>
      <c:valAx>
        <c:axId val="1812487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247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 b="1"/>
              <a:t>AÑO DE CALIFICACIÓN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TABLAS!$B$25</c:f>
              <c:strCache>
                <c:ptCount val="1"/>
                <c:pt idx="0">
                  <c:v>PERSONAS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TABLAS!$A$26:$A$39</c:f>
              <c:strCache>
                <c:ptCount val="13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strCache>
            </c:strRef>
          </c:cat>
          <c:val>
            <c:numRef>
              <c:f>TABLAS!$B$26:$B$39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1-4058-9738-9E081FC3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223823"/>
        <c:axId val="1637239215"/>
      </c:barChart>
      <c:lineChart>
        <c:grouping val="standard"/>
        <c:varyColors val="0"/>
        <c:ser>
          <c:idx val="1"/>
          <c:order val="1"/>
          <c:tx>
            <c:strRef>
              <c:f>TABLAS!$C$25</c:f>
              <c:strCache>
                <c:ptCount val="1"/>
                <c:pt idx="0">
                  <c:v>DIAGNÓSTICOS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TABLAS!$A$26:$A$39</c:f>
              <c:strCache>
                <c:ptCount val="13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strCache>
            </c:strRef>
          </c:cat>
          <c:val>
            <c:numRef>
              <c:f>TABLAS!$C$26:$C$39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1-4058-9738-9E081FC3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223823"/>
        <c:axId val="1637239215"/>
      </c:lineChart>
      <c:catAx>
        <c:axId val="1637223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7239215"/>
        <c:crosses val="autoZero"/>
        <c:auto val="1"/>
        <c:lblAlgn val="ctr"/>
        <c:lblOffset val="100"/>
        <c:noMultiLvlLbl val="0"/>
      </c:catAx>
      <c:valAx>
        <c:axId val="1637239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722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COMPORTAMIENTO ENFERMEDADES LABORALES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INCIDENCIA!$C$68</c:f>
              <c:strCache>
                <c:ptCount val="1"/>
                <c:pt idx="0">
                  <c:v>Incidencia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INCIDENCIA!$B$69:$B$76</c:f>
              <c:numCache>
                <c:formatCode>0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INCIDENCIA!$C$69:$C$76</c:f>
              <c:numCache>
                <c:formatCode>0</c:formatCode>
                <c:ptCount val="8"/>
                <c:pt idx="0">
                  <c:v>35.38153084090105</c:v>
                </c:pt>
                <c:pt idx="1">
                  <c:v>12.094823415578132</c:v>
                </c:pt>
                <c:pt idx="2">
                  <c:v>101.36276607726096</c:v>
                </c:pt>
                <c:pt idx="3">
                  <c:v>54.112554112554115</c:v>
                </c:pt>
                <c:pt idx="4">
                  <c:v>65.160729800173769</c:v>
                </c:pt>
                <c:pt idx="5">
                  <c:v>66.859817249832858</c:v>
                </c:pt>
                <c:pt idx="6">
                  <c:v>79.527380140877071</c:v>
                </c:pt>
                <c:pt idx="7">
                  <c:v>45.444217223358329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5-4482-A00D-0C20C0088EBA}"/>
            </c:ext>
          </c:extLst>
        </c:ser>
        <c:ser>
          <c:idx val="2"/>
          <c:order val="2"/>
          <c:tx>
            <c:strRef>
              <c:f>INCIDENCIA!$D$68</c:f>
              <c:strCache>
                <c:ptCount val="1"/>
                <c:pt idx="0">
                  <c:v>Prevalencia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INCIDENCIA!$B$69:$B$76</c:f>
              <c:numCache>
                <c:formatCode>0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INCIDENCIA!$D$69:$D$76</c:f>
              <c:numCache>
                <c:formatCode>0</c:formatCode>
                <c:ptCount val="8"/>
                <c:pt idx="0">
                  <c:v>389.19683924991159</c:v>
                </c:pt>
                <c:pt idx="1">
                  <c:v>435.41364296081275</c:v>
                </c:pt>
                <c:pt idx="2">
                  <c:v>416.71359387318392</c:v>
                </c:pt>
                <c:pt idx="3">
                  <c:v>497.83549783549785</c:v>
                </c:pt>
                <c:pt idx="4">
                  <c:v>553.86620330147696</c:v>
                </c:pt>
                <c:pt idx="5">
                  <c:v>635.16826387341212</c:v>
                </c:pt>
                <c:pt idx="6">
                  <c:v>613.49693251533745</c:v>
                </c:pt>
                <c:pt idx="7">
                  <c:v>602.13587820949783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5-4482-A00D-0C20C0088E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762192"/>
        <c:axId val="572763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INCIDENCIA!$B$68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7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INCIDENCIA!$B$69:$B$76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INCIDENCIA!$B$69:$B$76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A55-4482-A00D-0C20C0088EBA}"/>
                  </c:ext>
                </c:extLst>
              </c15:ser>
            </c15:filteredLineSeries>
          </c:ext>
        </c:extLst>
      </c:lineChart>
      <c:catAx>
        <c:axId val="572762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3440"/>
        <c:crosses val="autoZero"/>
        <c:auto val="1"/>
        <c:lblAlgn val="ctr"/>
        <c:lblOffset val="100"/>
        <c:noMultiLvlLbl val="0"/>
      </c:catAx>
      <c:valAx>
        <c:axId val="57276344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727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COMPORTAMIENTO CALIFICACIÓN DE ENFERMEDAD LABORAL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INCIDENCIA!$C$39</c:f>
              <c:strCache>
                <c:ptCount val="1"/>
                <c:pt idx="0">
                  <c:v>Personas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INCIDENCIA!$B$40:$B$51</c:f>
              <c:strCache>
                <c:ptCount val="12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INCIDENCIA!$C$40:$C$51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3-44D0-8445-9BBA20912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60511"/>
        <c:axId val="907852607"/>
      </c:barChart>
      <c:lineChart>
        <c:grouping val="standard"/>
        <c:varyColors val="0"/>
        <c:ser>
          <c:idx val="1"/>
          <c:order val="1"/>
          <c:tx>
            <c:strRef>
              <c:f>INCIDENCIA!$D$39</c:f>
              <c:strCache>
                <c:ptCount val="1"/>
                <c:pt idx="0">
                  <c:v>Diagnósticos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INCIDENCIA!$B$40:$B$51</c:f>
              <c:strCache>
                <c:ptCount val="12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INCIDENCIA!$D$40:$D$51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7-4CB1-A0E3-47CF47C4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860511"/>
        <c:axId val="907852607"/>
      </c:lineChart>
      <c:catAx>
        <c:axId val="9078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52607"/>
        <c:crosses val="autoZero"/>
        <c:auto val="1"/>
        <c:lblAlgn val="ctr"/>
        <c:lblOffset val="100"/>
        <c:noMultiLvlLbl val="0"/>
      </c:catAx>
      <c:valAx>
        <c:axId val="90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60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CARGO AL MOMENTO DE CALIFICACIÓN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TABLAS!$B$185:$B$186</c:f>
              <c:strCache>
                <c:ptCount val="1"/>
                <c:pt idx="0">
                  <c:v>Columna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TABLAS!$A$187:$A$194</c:f>
              <c:strCache>
                <c:ptCount val="7"/>
                <c:pt idx="0">
                  <c:v>VENDEDOR</c:v>
                </c:pt>
                <c:pt idx="1">
                  <c:v>CAJERO</c:v>
                </c:pt>
                <c:pt idx="2">
                  <c:v>OPERADOR LOGISTICO</c:v>
                </c:pt>
                <c:pt idx="3">
                  <c:v>ASESOR CENTRO ATENCION AL PROFESIONAL</c:v>
                </c:pt>
                <c:pt idx="4">
                  <c:v>LIDER DE DESARROLLO</c:v>
                </c:pt>
                <c:pt idx="5">
                  <c:v>VENDEDOR ESPECIALISTA</c:v>
                </c:pt>
                <c:pt idx="6">
                  <c:v>PREVENCIONISTA</c:v>
                </c:pt>
              </c:strCache>
            </c:strRef>
          </c:cat>
          <c:val>
            <c:numRef>
              <c:f>TABLAS!$B$187:$B$194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2-4BA6-808F-F9548F737891}"/>
            </c:ext>
          </c:extLst>
        </c:ser>
        <c:ser>
          <c:idx val="1"/>
          <c:order val="1"/>
          <c:tx>
            <c:strRef>
              <c:f>TABLAS!$C$185:$C$186</c:f>
              <c:strCache>
                <c:ptCount val="1"/>
                <c:pt idx="0">
                  <c:v>Miembros superiores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TABLAS!$A$187:$A$194</c:f>
              <c:strCache>
                <c:ptCount val="7"/>
                <c:pt idx="0">
                  <c:v>VENDEDOR</c:v>
                </c:pt>
                <c:pt idx="1">
                  <c:v>CAJERO</c:v>
                </c:pt>
                <c:pt idx="2">
                  <c:v>OPERADOR LOGISTICO</c:v>
                </c:pt>
                <c:pt idx="3">
                  <c:v>ASESOR CENTRO ATENCION AL PROFESIONAL</c:v>
                </c:pt>
                <c:pt idx="4">
                  <c:v>LIDER DE DESARROLLO</c:v>
                </c:pt>
                <c:pt idx="5">
                  <c:v>VENDEDOR ESPECIALISTA</c:v>
                </c:pt>
                <c:pt idx="6">
                  <c:v>PREVENCIONISTA</c:v>
                </c:pt>
              </c:strCache>
            </c:strRef>
          </c:cat>
          <c:val>
            <c:numRef>
              <c:f>TABLAS!$C$187:$C$194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2-4BA6-808F-F9548F7378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35315312"/>
        <c:axId val="535321968"/>
      </c:barChart>
      <c:catAx>
        <c:axId val="5353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21968"/>
        <c:crosses val="autoZero"/>
        <c:auto val="1"/>
        <c:lblAlgn val="ctr"/>
        <c:lblOffset val="100"/>
        <c:noMultiLvlLbl val="0"/>
      </c:catAx>
      <c:valAx>
        <c:axId val="535321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53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Sistema afectado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E9-476A-9A16-3577802C19CC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9-476A-9A16-3577802C19CC}"/>
              </c:ext>
            </c:extLst>
          </c:dPt>
          <c:dLbls>
            <c:dLbl>
              <c:idx val="0"/>
              <c:layout>
                <c:manualLayout>
                  <c:x val="-2.9174321959755029E-3"/>
                  <c:y val="-0.30793161271507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E9-476A-9A16-3577802C19CC}"/>
                </c:ext>
              </c:extLst>
            </c:dLbl>
            <c:dLbl>
              <c:idx val="1"/>
              <c:layout>
                <c:manualLayout>
                  <c:x val="-2.0643044619422573E-3"/>
                  <c:y val="0.174601195683872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9-476A-9A16-3577802C1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INCIDENCIA!$G$80:$G$81</c:f>
              <c:strCache>
                <c:ptCount val="2"/>
                <c:pt idx="0">
                  <c:v>Miembros superiores</c:v>
                </c:pt>
                <c:pt idx="1">
                  <c:v>Columna lumbar</c:v>
                </c:pt>
              </c:strCache>
            </c:strRef>
          </c:cat>
          <c:val>
            <c:numRef>
              <c:f>INCIDENCIA!$H$80:$H$81</c:f>
              <c:numCache>
                <c:formatCode>General</c:formatCode>
                <c:ptCount val="2"/>
                <c:pt idx="0">
                  <c:v>35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9-476A-9A16-3577802C19C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INCIDENCIA!$C$103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5-4099-BA79-DB236609EC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5-4099-BA79-DB236609EC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5-4099-BA79-DB236609EC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15-4099-BA79-DB236609EC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15-4099-BA79-DB236609EC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15-4099-BA79-DB236609EC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15-4099-BA79-DB236609EC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15-4099-BA79-DB236609EC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INCIDENCIA!$B$104:$B$111</c:f>
              <c:strCache>
                <c:ptCount val="8"/>
                <c:pt idx="0">
                  <c:v>VENDEDOR</c:v>
                </c:pt>
                <c:pt idx="1">
                  <c:v>OPERADOR LOGISTICO</c:v>
                </c:pt>
                <c:pt idx="2">
                  <c:v>CAJERO</c:v>
                </c:pt>
                <c:pt idx="3">
                  <c:v>ASESOR CENTRO ATENCION AL PROFESIONAL</c:v>
                </c:pt>
                <c:pt idx="4">
                  <c:v>ANALISTA DE CONTRATACIONES Y LICITACIONES</c:v>
                </c:pt>
                <c:pt idx="5">
                  <c:v>ANALISTA DE IMPORTACIONES</c:v>
                </c:pt>
                <c:pt idx="6">
                  <c:v>AUXILIAR PROCESOS ADMINISTRATIVOS</c:v>
                </c:pt>
                <c:pt idx="7">
                  <c:v>PREVENCIONISTA</c:v>
                </c:pt>
              </c:strCache>
            </c:strRef>
          </c:cat>
          <c:val>
            <c:numRef>
              <c:f>INCIDENCIA!$C$104:$C$111</c:f>
              <c:numCache>
                <c:formatCode>General</c:formatCode>
                <c:ptCount val="8"/>
                <c:pt idx="0">
                  <c:v>15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75A-85FE-51FF0E7DC3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COMPORTAMIENTO ENFERMEDADES LABORALES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INCIDENCIA!$C$68</c:f>
              <c:strCache>
                <c:ptCount val="1"/>
                <c:pt idx="0">
                  <c:v>Incidencia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INCIDENCIA!$B$69:$B$76</c:f>
              <c:numCache>
                <c:formatCode>0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INCIDENCIA!$C$69:$C$76</c:f>
              <c:numCache>
                <c:formatCode>0</c:formatCode>
                <c:ptCount val="8"/>
                <c:pt idx="0">
                  <c:v>35.38153084090105</c:v>
                </c:pt>
                <c:pt idx="1">
                  <c:v>12.094823415578132</c:v>
                </c:pt>
                <c:pt idx="2">
                  <c:v>101.36276607726096</c:v>
                </c:pt>
                <c:pt idx="3">
                  <c:v>54.112554112554115</c:v>
                </c:pt>
                <c:pt idx="4">
                  <c:v>65.160729800173769</c:v>
                </c:pt>
                <c:pt idx="5">
                  <c:v>66.859817249832858</c:v>
                </c:pt>
                <c:pt idx="6">
                  <c:v>79.527380140877071</c:v>
                </c:pt>
                <c:pt idx="7">
                  <c:v>45.444217223358329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A-4A6D-81B9-B8C725C02695}"/>
            </c:ext>
          </c:extLst>
        </c:ser>
        <c:ser>
          <c:idx val="2"/>
          <c:order val="2"/>
          <c:tx>
            <c:strRef>
              <c:f>INCIDENCIA!$D$68</c:f>
              <c:strCache>
                <c:ptCount val="1"/>
                <c:pt idx="0">
                  <c:v>Prevalencia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INCIDENCIA!$B$69:$B$76</c:f>
              <c:numCache>
                <c:formatCode>0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INCIDENCIA!$D$69:$D$76</c:f>
              <c:numCache>
                <c:formatCode>0</c:formatCode>
                <c:ptCount val="8"/>
                <c:pt idx="0">
                  <c:v>389.19683924991159</c:v>
                </c:pt>
                <c:pt idx="1">
                  <c:v>435.41364296081275</c:v>
                </c:pt>
                <c:pt idx="2">
                  <c:v>416.71359387318392</c:v>
                </c:pt>
                <c:pt idx="3">
                  <c:v>497.83549783549785</c:v>
                </c:pt>
                <c:pt idx="4">
                  <c:v>553.86620330147696</c:v>
                </c:pt>
                <c:pt idx="5">
                  <c:v>635.16826387341212</c:v>
                </c:pt>
                <c:pt idx="6">
                  <c:v>613.49693251533745</c:v>
                </c:pt>
                <c:pt idx="7">
                  <c:v>602.13587820949783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A-4A6D-81B9-B8C725C026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762192"/>
        <c:axId val="572763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INCIDENCIA!$B$68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7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INCIDENCIA!$B$69:$B$76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INCIDENCIA!$B$69:$B$76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4A-4A6D-81B9-B8C725C02695}"/>
                  </c:ext>
                </c:extLst>
              </c15:ser>
            </c15:filteredLineSeries>
          </c:ext>
        </c:extLst>
      </c:lineChart>
      <c:catAx>
        <c:axId val="572762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3440"/>
        <c:crosses val="autoZero"/>
        <c:auto val="1"/>
        <c:lblAlgn val="ctr"/>
        <c:lblOffset val="100"/>
        <c:noMultiLvlLbl val="0"/>
      </c:catAx>
      <c:valAx>
        <c:axId val="57276344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727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CENTRO DE TRABAJO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TABLAS!$A$4:$A$20</c:f>
              <c:strCache>
                <c:ptCount val="16"/>
                <c:pt idx="0">
                  <c:v>SUR</c:v>
                </c:pt>
                <c:pt idx="1">
                  <c:v>CALI SUR</c:v>
                </c:pt>
                <c:pt idx="2">
                  <c:v>NORTE</c:v>
                </c:pt>
                <c:pt idx="3">
                  <c:v>BARRANQUILLA NORTE</c:v>
                </c:pt>
                <c:pt idx="4">
                  <c:v>CÚCUTA</c:v>
                </c:pt>
                <c:pt idx="5">
                  <c:v>CARTAGENA POPA</c:v>
                </c:pt>
                <c:pt idx="6">
                  <c:v>CALLE 80</c:v>
                </c:pt>
                <c:pt idx="7">
                  <c:v>MONTERÍA</c:v>
                </c:pt>
                <c:pt idx="8">
                  <c:v>VALLEDUPAR</c:v>
                </c:pt>
                <c:pt idx="9">
                  <c:v>SOACHA</c:v>
                </c:pt>
                <c:pt idx="10">
                  <c:v>OF. APOYO A TIENDAS</c:v>
                </c:pt>
                <c:pt idx="11">
                  <c:v>FUNZA</c:v>
                </c:pt>
                <c:pt idx="12">
                  <c:v>BARRANQUILLA CENTRO</c:v>
                </c:pt>
                <c:pt idx="13">
                  <c:v>CARTAGENA SF</c:v>
                </c:pt>
                <c:pt idx="14">
                  <c:v>DORADO</c:v>
                </c:pt>
                <c:pt idx="15">
                  <c:v>CALI NORTE</c:v>
                </c:pt>
              </c:strCache>
            </c:strRef>
          </c:cat>
          <c:val>
            <c:numRef>
              <c:f>TABLAS!$B$4:$B$20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2-42AB-9093-8883C78FF1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37231311"/>
        <c:axId val="1637235887"/>
      </c:barChart>
      <c:catAx>
        <c:axId val="16372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35887"/>
        <c:crosses val="autoZero"/>
        <c:auto val="1"/>
        <c:lblAlgn val="ctr"/>
        <c:lblOffset val="100"/>
        <c:noMultiLvlLbl val="0"/>
      </c:catAx>
      <c:valAx>
        <c:axId val="1637235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723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/>
              <a:t>AÑO DE CALIFICACIÓN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TABLAS!$B$25</c:f>
              <c:strCache>
                <c:ptCount val="1"/>
                <c:pt idx="0">
                  <c:v>PERSONAS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TABLAS!$A$26:$A$39</c:f>
              <c:strCache>
                <c:ptCount val="13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strCache>
            </c:strRef>
          </c:cat>
          <c:val>
            <c:numRef>
              <c:f>TABLAS!$B$26:$B$39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F-4C77-872D-0232A5F3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223823"/>
        <c:axId val="1637239215"/>
      </c:barChart>
      <c:lineChart>
        <c:grouping val="standard"/>
        <c:varyColors val="0"/>
        <c:ser>
          <c:idx val="1"/>
          <c:order val="1"/>
          <c:tx>
            <c:strRef>
              <c:f>TABLAS!$C$25</c:f>
              <c:strCache>
                <c:ptCount val="1"/>
                <c:pt idx="0">
                  <c:v>DIAGNÓSTICOS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TABLAS!$A$26:$A$39</c:f>
              <c:strCache>
                <c:ptCount val="13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strCache>
            </c:strRef>
          </c:cat>
          <c:val>
            <c:numRef>
              <c:f>TABLAS!$C$26:$C$39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6-40FF-B2D7-9225E3C5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223823"/>
        <c:axId val="1637239215"/>
      </c:lineChart>
      <c:catAx>
        <c:axId val="1637223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7239215"/>
        <c:crosses val="autoZero"/>
        <c:auto val="1"/>
        <c:lblAlgn val="ctr"/>
        <c:lblOffset val="100"/>
        <c:noMultiLvlLbl val="0"/>
      </c:catAx>
      <c:valAx>
        <c:axId val="1637239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722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[ENFERMEDADES LABORALES CONSOLIDADO 12-2023.xlsx]TABLAS!TablaDinámica4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TABLAS!$A$45:$A$55</c:f>
              <c:strCache>
                <c:ptCount val="10"/>
                <c:pt idx="0">
                  <c:v>SALUD TOTAL S.A  EPS</c:v>
                </c:pt>
                <c:pt idx="1">
                  <c:v>FAMISANAR EPS</c:v>
                </c:pt>
                <c:pt idx="2">
                  <c:v>EPS SURA</c:v>
                </c:pt>
                <c:pt idx="3">
                  <c:v>COMPENSAR EPS</c:v>
                </c:pt>
                <c:pt idx="4">
                  <c:v>COOMEVA</c:v>
                </c:pt>
                <c:pt idx="5">
                  <c:v>EPS SANITAS</c:v>
                </c:pt>
                <c:pt idx="6">
                  <c:v>ALIANSALUD EPS</c:v>
                </c:pt>
                <c:pt idx="7">
                  <c:v>COMFENALCO VALLE E.P.S.</c:v>
                </c:pt>
                <c:pt idx="8">
                  <c:v>NUEVA EPS</c:v>
                </c:pt>
                <c:pt idx="9">
                  <c:v>SERVICIO OCC DE SALUD S.A - S.O.S.</c:v>
                </c:pt>
              </c:strCache>
            </c:strRef>
          </c:cat>
          <c:val>
            <c:numRef>
              <c:f>TABLAS!$B$45:$B$55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7-495E-B054-45CAE70402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12508991"/>
        <c:axId val="1812499423"/>
      </c:barChart>
      <c:catAx>
        <c:axId val="181250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99423"/>
        <c:crosses val="autoZero"/>
        <c:auto val="1"/>
        <c:lblAlgn val="ctr"/>
        <c:lblOffset val="100"/>
        <c:noMultiLvlLbl val="0"/>
      </c:catAx>
      <c:valAx>
        <c:axId val="1812499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25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PATOLOGÍAS CALIFICADAS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CO"/>
            <a:t>PATOLOGÍAS CALIFICADAS</a:t>
          </a:r>
        </a:p>
      </cx:txPr>
    </cx:title>
    <cx:plotArea>
      <cx:plotAreaRegion>
        <cx:series layoutId="treemap" uniqueId="{D2067C5B-AF1C-4DD3-9E46-975A0F291597}">
          <cx:tx>
            <cx:txData>
              <cx:f>_xlchart.v1.1</cx:f>
              <cx:v>Total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0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29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8.xml"/><Relationship Id="rId5" Type="http://schemas.openxmlformats.org/officeDocument/2006/relationships/chart" Target="../charts/chart23.xml"/><Relationship Id="rId10" Type="http://schemas.openxmlformats.org/officeDocument/2006/relationships/image" Target="../media/image1.png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1</xdr:row>
      <xdr:rowOff>6350</xdr:rowOff>
    </xdr:from>
    <xdr:to>
      <xdr:col>9</xdr:col>
      <xdr:colOff>88900</xdr:colOff>
      <xdr:row>13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20</xdr:row>
      <xdr:rowOff>0</xdr:rowOff>
    </xdr:from>
    <xdr:to>
      <xdr:col>9</xdr:col>
      <xdr:colOff>733425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38</xdr:row>
      <xdr:rowOff>76200</xdr:rowOff>
    </xdr:from>
    <xdr:to>
      <xdr:col>10</xdr:col>
      <xdr:colOff>231775</xdr:colOff>
      <xdr:row>49</xdr:row>
      <xdr:rowOff>155576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276225</xdr:colOff>
      <xdr:row>77</xdr:row>
      <xdr:rowOff>114300</xdr:rowOff>
    </xdr:from>
    <xdr:to>
      <xdr:col>12</xdr:col>
      <xdr:colOff>485775</xdr:colOff>
      <xdr:row>90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</xdr:colOff>
      <xdr:row>90</xdr:row>
      <xdr:rowOff>155575</xdr:rowOff>
    </xdr:from>
    <xdr:to>
      <xdr:col>10</xdr:col>
      <xdr:colOff>450850</xdr:colOff>
      <xdr:row>102</xdr:row>
      <xdr:rowOff>73025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5</xdr:col>
      <xdr:colOff>6350</xdr:colOff>
      <xdr:row>98</xdr:row>
      <xdr:rowOff>149225</xdr:rowOff>
    </xdr:from>
    <xdr:to>
      <xdr:col>10</xdr:col>
      <xdr:colOff>450850</xdr:colOff>
      <xdr:row>113</xdr:row>
      <xdr:rowOff>98425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581025</xdr:colOff>
      <xdr:row>65</xdr:row>
      <xdr:rowOff>152400</xdr:rowOff>
    </xdr:from>
    <xdr:to>
      <xdr:col>9</xdr:col>
      <xdr:colOff>314325</xdr:colOff>
      <xdr:row>77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1355724</xdr:colOff>
      <xdr:row>1</xdr:row>
      <xdr:rowOff>50800</xdr:rowOff>
    </xdr:from>
    <xdr:to>
      <xdr:col>9</xdr:col>
      <xdr:colOff>600075</xdr:colOff>
      <xdr:row>13</xdr:row>
      <xdr:rowOff>73025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23</xdr:row>
      <xdr:rowOff>47625</xdr:rowOff>
    </xdr:from>
    <xdr:to>
      <xdr:col>10</xdr:col>
      <xdr:colOff>28575</xdr:colOff>
      <xdr:row>35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304799</xdr:colOff>
      <xdr:row>42</xdr:row>
      <xdr:rowOff>34925</xdr:rowOff>
    </xdr:from>
    <xdr:to>
      <xdr:col>6</xdr:col>
      <xdr:colOff>679450</xdr:colOff>
      <xdr:row>54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6349</xdr:colOff>
      <xdr:row>80</xdr:row>
      <xdr:rowOff>12700</xdr:rowOff>
    </xdr:from>
    <xdr:to>
      <xdr:col>5</xdr:col>
      <xdr:colOff>647700</xdr:colOff>
      <xdr:row>88</xdr:row>
      <xdr:rowOff>120650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19049</xdr:colOff>
      <xdr:row>89</xdr:row>
      <xdr:rowOff>15875</xdr:rowOff>
    </xdr:from>
    <xdr:to>
      <xdr:col>7</xdr:col>
      <xdr:colOff>88900</xdr:colOff>
      <xdr:row>99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12699</xdr:colOff>
      <xdr:row>99</xdr:row>
      <xdr:rowOff>123825</xdr:rowOff>
    </xdr:from>
    <xdr:to>
      <xdr:col>6</xdr:col>
      <xdr:colOff>298450</xdr:colOff>
      <xdr:row>109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812799</xdr:colOff>
      <xdr:row>109</xdr:row>
      <xdr:rowOff>155575</xdr:rowOff>
    </xdr:from>
    <xdr:to>
      <xdr:col>6</xdr:col>
      <xdr:colOff>279400</xdr:colOff>
      <xdr:row>121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123825</xdr:colOff>
      <xdr:row>121</xdr:row>
      <xdr:rowOff>98425</xdr:rowOff>
    </xdr:from>
    <xdr:to>
      <xdr:col>7</xdr:col>
      <xdr:colOff>412750</xdr:colOff>
      <xdr:row>133</xdr:row>
      <xdr:rowOff>69850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400050</xdr:colOff>
      <xdr:row>135</xdr:row>
      <xdr:rowOff>180975</xdr:rowOff>
    </xdr:from>
    <xdr:to>
      <xdr:col>7</xdr:col>
      <xdr:colOff>396874</xdr:colOff>
      <xdr:row>148</xdr:row>
      <xdr:rowOff>158750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431800</xdr:colOff>
      <xdr:row>154</xdr:row>
      <xdr:rowOff>50800</xdr:rowOff>
    </xdr:from>
    <xdr:to>
      <xdr:col>6</xdr:col>
      <xdr:colOff>708024</xdr:colOff>
      <xdr:row>164</xdr:row>
      <xdr:rowOff>171450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438150</xdr:colOff>
      <xdr:row>165</xdr:row>
      <xdr:rowOff>155575</xdr:rowOff>
    </xdr:from>
    <xdr:to>
      <xdr:col>6</xdr:col>
      <xdr:colOff>730250</xdr:colOff>
      <xdr:row>176</xdr:row>
      <xdr:rowOff>63500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252412</xdr:colOff>
      <xdr:row>179</xdr:row>
      <xdr:rowOff>95250</xdr:rowOff>
    </xdr:from>
    <xdr:to>
      <xdr:col>11</xdr:col>
      <xdr:colOff>576262</xdr:colOff>
      <xdr:row>193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15</xdr:col>
      <xdr:colOff>723900</xdr:colOff>
      <xdr:row>5</xdr:row>
      <xdr:rowOff>1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1" y="0"/>
          <a:ext cx="12153899" cy="920751"/>
        </a:xfrm>
        <a:prstGeom prst="rect">
          <a:avLst/>
        </a:prstGeom>
        <a:solidFill>
          <a:srgbClr val="CEE1F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192087</xdr:colOff>
      <xdr:row>1</xdr:row>
      <xdr:rowOff>17462</xdr:rowOff>
    </xdr:from>
    <xdr:to>
      <xdr:col>11</xdr:col>
      <xdr:colOff>561975</xdr:colOff>
      <xdr:row>3</xdr:row>
      <xdr:rowOff>155575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478087" y="207962"/>
          <a:ext cx="6465888" cy="51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400">
              <a:solidFill>
                <a:sysClr val="windowText" lastClr="000000"/>
              </a:solidFill>
              <a:latin typeface="Britannic Bold" panose="020B0903060703020204" pitchFamily="34" charset="0"/>
            </a:rPr>
            <a:t>CARACTERIZACIÓN DE ENFERMEDAD LABORAL</a:t>
          </a:r>
        </a:p>
      </xdr:txBody>
    </xdr:sp>
    <xdr:clientData/>
  </xdr:twoCellAnchor>
  <xdr:twoCellAnchor>
    <xdr:from>
      <xdr:col>0</xdr:col>
      <xdr:colOff>1</xdr:colOff>
      <xdr:row>5</xdr:row>
      <xdr:rowOff>1</xdr:rowOff>
    </xdr:from>
    <xdr:to>
      <xdr:col>4</xdr:col>
      <xdr:colOff>742951</xdr:colOff>
      <xdr:row>15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5</xdr:row>
      <xdr:rowOff>0</xdr:rowOff>
    </xdr:from>
    <xdr:to>
      <xdr:col>13</xdr:col>
      <xdr:colOff>406400</xdr:colOff>
      <xdr:row>15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558800</xdr:colOff>
      <xdr:row>15</xdr:row>
      <xdr:rowOff>3176</xdr:rowOff>
    </xdr:from>
    <xdr:to>
      <xdr:col>13</xdr:col>
      <xdr:colOff>412751</xdr:colOff>
      <xdr:row>24</xdr:row>
      <xdr:rowOff>161926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180976</xdr:rowOff>
    </xdr:from>
    <xdr:to>
      <xdr:col>2</xdr:col>
      <xdr:colOff>641351</xdr:colOff>
      <xdr:row>24</xdr:row>
      <xdr:rowOff>149225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647701</xdr:colOff>
      <xdr:row>14</xdr:row>
      <xdr:rowOff>180975</xdr:rowOff>
    </xdr:from>
    <xdr:to>
      <xdr:col>6</xdr:col>
      <xdr:colOff>368301</xdr:colOff>
      <xdr:row>24</xdr:row>
      <xdr:rowOff>149225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14</xdr:row>
      <xdr:rowOff>187326</xdr:rowOff>
    </xdr:from>
    <xdr:to>
      <xdr:col>9</xdr:col>
      <xdr:colOff>565149</xdr:colOff>
      <xdr:row>24</xdr:row>
      <xdr:rowOff>155575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</xdr:colOff>
      <xdr:row>24</xdr:row>
      <xdr:rowOff>155576</xdr:rowOff>
    </xdr:from>
    <xdr:to>
      <xdr:col>2</xdr:col>
      <xdr:colOff>333375</xdr:colOff>
      <xdr:row>34</xdr:row>
      <xdr:rowOff>104775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333375</xdr:colOff>
      <xdr:row>24</xdr:row>
      <xdr:rowOff>149225</xdr:rowOff>
    </xdr:from>
    <xdr:to>
      <xdr:col>6</xdr:col>
      <xdr:colOff>228600</xdr:colOff>
      <xdr:row>34</xdr:row>
      <xdr:rowOff>111125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117473</xdr:colOff>
      <xdr:row>24</xdr:row>
      <xdr:rowOff>149226</xdr:rowOff>
    </xdr:from>
    <xdr:to>
      <xdr:col>10</xdr:col>
      <xdr:colOff>104775</xdr:colOff>
      <xdr:row>34</xdr:row>
      <xdr:rowOff>111126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419100</xdr:colOff>
      <xdr:row>5</xdr:row>
      <xdr:rowOff>0</xdr:rowOff>
    </xdr:from>
    <xdr:to>
      <xdr:col>15</xdr:col>
      <xdr:colOff>723900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istrito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5100" y="952500"/>
              <a:ext cx="1828800" cy="1914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419100</xdr:colOff>
      <xdr:row>14</xdr:row>
      <xdr:rowOff>187325</xdr:rowOff>
    </xdr:from>
    <xdr:to>
      <xdr:col>15</xdr:col>
      <xdr:colOff>723900</xdr:colOff>
      <xdr:row>34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entro de Trabajo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ntro de Trabaj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5100" y="2854325"/>
              <a:ext cx="1828800" cy="373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120650</xdr:colOff>
      <xdr:row>0</xdr:row>
      <xdr:rowOff>107950</xdr:rowOff>
    </xdr:from>
    <xdr:to>
      <xdr:col>13</xdr:col>
      <xdr:colOff>171450</xdr:colOff>
      <xdr:row>4</xdr:row>
      <xdr:rowOff>76200</xdr:rowOff>
    </xdr:to>
    <xdr:sp macro="" textlink="">
      <xdr:nvSpPr>
        <xdr:cNvPr id="17" name="Hexágon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9264650" y="107950"/>
          <a:ext cx="812800" cy="704850"/>
        </a:xfrm>
        <a:prstGeom prst="hexagon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247650</xdr:colOff>
      <xdr:row>0</xdr:row>
      <xdr:rowOff>107950</xdr:rowOff>
    </xdr:from>
    <xdr:to>
      <xdr:col>14</xdr:col>
      <xdr:colOff>298450</xdr:colOff>
      <xdr:row>4</xdr:row>
      <xdr:rowOff>76200</xdr:rowOff>
    </xdr:to>
    <xdr:sp macro="" textlink="">
      <xdr:nvSpPr>
        <xdr:cNvPr id="18" name="Hexágon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0153650" y="107950"/>
          <a:ext cx="812800" cy="704850"/>
        </a:xfrm>
        <a:prstGeom prst="hexagon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266700</xdr:colOff>
      <xdr:row>0</xdr:row>
      <xdr:rowOff>107950</xdr:rowOff>
    </xdr:from>
    <xdr:to>
      <xdr:col>13</xdr:col>
      <xdr:colOff>6350</xdr:colOff>
      <xdr:row>2</xdr:row>
      <xdr:rowOff>95250</xdr:rowOff>
    </xdr:to>
    <xdr:sp macro="" textlink="TABLAS!K39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9410700" y="107950"/>
          <a:ext cx="50165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04E0685-930F-4FEE-92E4-BAC430047EA7}" type="TxLink">
            <a:rPr lang="en-US" sz="1400" b="0" i="0" u="none" strike="noStrike">
              <a:solidFill>
                <a:schemeClr val="bg1"/>
              </a:solidFill>
              <a:latin typeface="Hand Of Sean (Demo)" pitchFamily="2" charset="0"/>
              <a:ea typeface="+mn-ea"/>
              <a:cs typeface="Calibri"/>
            </a:rPr>
            <a:pPr marL="0" indent="0" algn="ctr"/>
            <a:t>32</a:t>
          </a:fld>
          <a:endParaRPr lang="en-US" sz="1400" b="0" i="0" u="none" strike="noStrike">
            <a:solidFill>
              <a:schemeClr val="bg1"/>
            </a:solidFill>
            <a:latin typeface="Hand Of Sean (Demo)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247650</xdr:colOff>
      <xdr:row>0</xdr:row>
      <xdr:rowOff>133350</xdr:rowOff>
    </xdr:from>
    <xdr:to>
      <xdr:col>14</xdr:col>
      <xdr:colOff>292100</xdr:colOff>
      <xdr:row>2</xdr:row>
      <xdr:rowOff>120650</xdr:rowOff>
    </xdr:to>
    <xdr:sp macro="" textlink="TABLAS!L3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10153650" y="133350"/>
          <a:ext cx="80645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078CD38-1FC3-48FC-8BFD-2FF622BDEE83}" type="TxLink">
            <a:rPr lang="en-US" sz="1400" b="0" i="0" u="none" strike="noStrike">
              <a:solidFill>
                <a:schemeClr val="bg1"/>
              </a:solidFill>
              <a:latin typeface="Hand Of Sean (Demo)" pitchFamily="2" charset="0"/>
              <a:ea typeface="+mn-ea"/>
              <a:cs typeface="Calibri"/>
            </a:rPr>
            <a:pPr marL="0" indent="0" algn="ctr"/>
            <a:t>53</a:t>
          </a:fld>
          <a:endParaRPr lang="es-CO" sz="1400" b="0" i="0" u="none" strike="noStrike">
            <a:solidFill>
              <a:schemeClr val="bg1"/>
            </a:solidFill>
            <a:latin typeface="Hand Of Sean (Demo)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120650</xdr:colOff>
      <xdr:row>2</xdr:row>
      <xdr:rowOff>95250</xdr:rowOff>
    </xdr:from>
    <xdr:to>
      <xdr:col>13</xdr:col>
      <xdr:colOff>171450</xdr:colOff>
      <xdr:row>4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9264650" y="463550"/>
          <a:ext cx="81280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800">
              <a:solidFill>
                <a:schemeClr val="bg1"/>
              </a:solidFill>
            </a:rPr>
            <a:t>PERSONAS CALIFICADAS</a:t>
          </a:r>
        </a:p>
      </xdr:txBody>
    </xdr:sp>
    <xdr:clientData/>
  </xdr:twoCellAnchor>
  <xdr:twoCellAnchor>
    <xdr:from>
      <xdr:col>13</xdr:col>
      <xdr:colOff>38100</xdr:colOff>
      <xdr:row>2</xdr:row>
      <xdr:rowOff>95250</xdr:rowOff>
    </xdr:from>
    <xdr:to>
      <xdr:col>14</xdr:col>
      <xdr:colOff>520700</xdr:colOff>
      <xdr:row>4</xdr:row>
      <xdr:rowOff>76200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9944100" y="463550"/>
          <a:ext cx="124460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800">
              <a:solidFill>
                <a:schemeClr val="bg1"/>
              </a:solidFill>
            </a:rPr>
            <a:t>DIAGNÓSTICOS</a:t>
          </a:r>
        </a:p>
      </xdr:txBody>
    </xdr:sp>
    <xdr:clientData/>
  </xdr:twoCellAnchor>
  <xdr:twoCellAnchor>
    <xdr:from>
      <xdr:col>0</xdr:col>
      <xdr:colOff>230188</xdr:colOff>
      <xdr:row>1</xdr:row>
      <xdr:rowOff>69851</xdr:rowOff>
    </xdr:from>
    <xdr:to>
      <xdr:col>3</xdr:col>
      <xdr:colOff>85725</xdr:colOff>
      <xdr:row>3</xdr:row>
      <xdr:rowOff>10807</xdr:rowOff>
    </xdr:to>
    <xdr:pic>
      <xdr:nvPicPr>
        <xdr:cNvPr id="24" name="Imagen 1" descr="Descripción: cid:image001.png@01D028D7.08551DE0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188" y="260351"/>
          <a:ext cx="2141537" cy="3219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393700</xdr:colOff>
      <xdr:row>0</xdr:row>
      <xdr:rowOff>114300</xdr:rowOff>
    </xdr:from>
    <xdr:to>
      <xdr:col>15</xdr:col>
      <xdr:colOff>444500</xdr:colOff>
      <xdr:row>4</xdr:row>
      <xdr:rowOff>82550</xdr:rowOff>
    </xdr:to>
    <xdr:sp macro="" textlink="">
      <xdr:nvSpPr>
        <xdr:cNvPr id="26" name="Hexágon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1061700" y="114300"/>
          <a:ext cx="812800" cy="704850"/>
        </a:xfrm>
        <a:prstGeom prst="hexagon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450850</xdr:colOff>
      <xdr:row>1</xdr:row>
      <xdr:rowOff>31750</xdr:rowOff>
    </xdr:from>
    <xdr:to>
      <xdr:col>15</xdr:col>
      <xdr:colOff>368300</xdr:colOff>
      <xdr:row>2</xdr:row>
      <xdr:rowOff>63500</xdr:rowOff>
    </xdr:to>
    <xdr:sp macro="" textlink="TABLAS!A80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11118850" y="215900"/>
          <a:ext cx="6794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663A874-970E-4EF3-9F88-237047CACEAE}" type="TxLink">
            <a:rPr lang="en-US" sz="1400" b="0" i="0" u="none" strike="noStrike">
              <a:solidFill>
                <a:schemeClr val="bg1"/>
              </a:solidFill>
              <a:latin typeface="Hand Of Sean (Demo)" pitchFamily="2" charset="0"/>
              <a:ea typeface="+mn-ea"/>
              <a:cs typeface="Calibri"/>
            </a:rPr>
            <a:pPr marL="0" indent="0" algn="ctr"/>
            <a:t>23,8</a:t>
          </a:fld>
          <a:endParaRPr lang="es-CO" sz="1400" b="0" i="0" u="none" strike="noStrike">
            <a:solidFill>
              <a:schemeClr val="bg1"/>
            </a:solidFill>
            <a:latin typeface="Hand Of Sean (Demo)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495300</xdr:colOff>
      <xdr:row>2</xdr:row>
      <xdr:rowOff>114300</xdr:rowOff>
    </xdr:from>
    <xdr:to>
      <xdr:col>15</xdr:col>
      <xdr:colOff>381000</xdr:colOff>
      <xdr:row>4</xdr:row>
      <xdr:rowOff>95250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163300" y="482600"/>
          <a:ext cx="64770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800">
              <a:solidFill>
                <a:schemeClr val="bg1"/>
              </a:solidFill>
            </a:rPr>
            <a:t>PCL</a:t>
          </a:r>
          <a:r>
            <a:rPr lang="es-CO" sz="800" baseline="0">
              <a:solidFill>
                <a:schemeClr val="bg1"/>
              </a:solidFill>
            </a:rPr>
            <a:t> MÁS ALTA</a:t>
          </a:r>
        </a:p>
      </xdr:txBody>
    </xdr:sp>
    <xdr:clientData/>
  </xdr:twoCellAnchor>
  <xdr:twoCellAnchor>
    <xdr:from>
      <xdr:col>4</xdr:col>
      <xdr:colOff>730250</xdr:colOff>
      <xdr:row>5</xdr:row>
      <xdr:rowOff>1</xdr:rowOff>
    </xdr:from>
    <xdr:to>
      <xdr:col>9</xdr:col>
      <xdr:colOff>676275</xdr:colOff>
      <xdr:row>15</xdr:row>
      <xdr:rowOff>19050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95249</xdr:colOff>
      <xdr:row>24</xdr:row>
      <xdr:rowOff>152401</xdr:rowOff>
    </xdr:from>
    <xdr:to>
      <xdr:col>13</xdr:col>
      <xdr:colOff>419100</xdr:colOff>
      <xdr:row>34</xdr:row>
      <xdr:rowOff>114301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34</xdr:row>
      <xdr:rowOff>104775</xdr:rowOff>
    </xdr:from>
    <xdr:to>
      <xdr:col>4</xdr:col>
      <xdr:colOff>28575</xdr:colOff>
      <xdr:row>44</xdr:row>
      <xdr:rowOff>85725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iana Andrea Hermida Gutierrez" refreshedDate="45273.677342013892" createdVersion="6" refreshedVersion="6" minRefreshableVersion="3" recordCount="53" xr:uid="{00000000-000A-0000-FFFF-FFFF02000000}">
  <cacheSource type="worksheet">
    <worksheetSource name="DiagnósticosL"/>
  </cacheSource>
  <cacheFields count="31">
    <cacheField name="Centro de Trabajo" numFmtId="0">
      <sharedItems/>
    </cacheField>
    <cacheField name="Nombre" numFmtId="0">
      <sharedItems count="37">
        <s v="ABELARDO"/>
        <s v="ALBA MIREYA"/>
        <s v="ENGELBERTH ENRIQUE"/>
        <s v="BERNARDO"/>
        <s v="CLAUDIA MILENA"/>
        <s v="DIANA CATERINE"/>
        <s v="DIEGO JAVIER"/>
        <s v="FABIO ENRIQUE"/>
        <s v="FREDDY GIOVANNY"/>
        <s v="GERARDO YECID"/>
        <s v="GILDARDO"/>
        <s v="HERICA"/>
        <s v="JACKELINE DEL CARMEN"/>
        <s v="JAIR"/>
        <s v="JAVIER"/>
        <s v="JIMMY HARVEY"/>
        <s v="JOSE IGNACIO"/>
        <s v="LADY DILA"/>
        <s v="LEONARDO"/>
        <s v="LIBARDO"/>
        <s v="LILIANA MARIA"/>
        <s v="MANUEL ENRIQUE"/>
        <s v="MARIA DE LOS ANGELES"/>
        <s v="MARIA FERNANDA"/>
        <s v="MARTHA LUCIA"/>
        <s v="MISALFA"/>
        <s v="NESTOR ALBERTO"/>
        <s v="PAULO CESAR"/>
        <s v="VIVIANA"/>
        <s v="WILLIAM"/>
        <s v="WILSON"/>
        <s v="YESITH JAVIER"/>
        <s v="LEIDY FERNANDA" u="1"/>
        <s v="ALEXANDRA" u="1"/>
        <s v="ANTE CERON" u="1"/>
        <s v="LEON LOPEZ" u="1"/>
        <s v="ANDRES FELIPE" u="1"/>
      </sharedItems>
    </cacheField>
    <cacheField name="Apellido" numFmtId="0">
      <sharedItems/>
    </cacheField>
    <cacheField name="Cédula" numFmtId="0">
      <sharedItems containsSemiMixedTypes="0" containsString="0" containsNumber="1" containsInteger="1" minValue="5472197" maxValue="1090368525"/>
    </cacheField>
    <cacheField name="Sexo" numFmtId="0">
      <sharedItems/>
    </cacheField>
    <cacheField name="Fecha Ingreso" numFmtId="14">
      <sharedItems containsSemiMixedTypes="0" containsNonDate="0" containsDate="1" containsString="0" minDate="1992-09-03T00:00:00" maxDate="2018-01-21T00:00:00"/>
    </cacheField>
    <cacheField name="Antigüedad" numFmtId="0">
      <sharedItems containsSemiMixedTypes="0" containsString="0" containsNumber="1" containsInteger="1" minValue="9" maxValue="29"/>
    </cacheField>
    <cacheField name="Fecha Nacimiento Colaborador" numFmtId="14">
      <sharedItems containsSemiMixedTypes="0" containsNonDate="0" containsDate="1" containsString="0" minDate="1961-08-01T00:00:00" maxDate="1993-05-16T00:00:00"/>
    </cacheField>
    <cacheField name="Edad" numFmtId="0">
      <sharedItems containsSemiMixedTypes="0" containsString="0" containsNumber="1" containsInteger="1" minValue="28" maxValue="60"/>
    </cacheField>
    <cacheField name="EPS" numFmtId="0">
      <sharedItems/>
    </cacheField>
    <cacheField name="Jornada de Trabajo" numFmtId="0">
      <sharedItems/>
    </cacheField>
    <cacheField name="CIE10 EL" numFmtId="0">
      <sharedItems/>
    </cacheField>
    <cacheField name="Número" numFmtId="0">
      <sharedItems containsSemiMixedTypes="0" containsString="0" containsNumber="1" containsInteger="1" minValue="1" maxValue="4"/>
    </cacheField>
    <cacheField name="Diagnóstico CIE10 EL" numFmtId="0">
      <sharedItems count="22">
        <s v="Sindrome de manguito rotatorio"/>
        <s v="Dedo en gatillo"/>
        <s v="Epicondilitis lateral"/>
        <s v="Epicondilitis media"/>
        <s v="Otras sinovitis y tenosinovitis"/>
        <s v="Trastorno de disco lumbar y otros, con radiculopatia"/>
        <s v="Bursitis del hombro"/>
        <s v="Trastornos de adaptacion"/>
        <s v="Bursitis subacromial y subcoracoidea derecho"/>
        <s v="Sindrome del tunel carpiano"/>
        <s v="Otros desplazamientos especificados de disco intervertebral"/>
        <s v="Otras degeneraciones especificadas del disco intervertebral"/>
        <s v="Lumbago no especificado"/>
        <s v="Tenosinovitis de estiloides radial [de quervain]"/>
        <s v="Otros trastornos especificados de los discos intervertebrales"/>
        <s v="Sindrome de túnel carpiano"/>
        <s v="Otros trastornos de los discos intervertebrales"/>
        <s v="Lesión de nervio cubital"/>
        <s v="Trastorno de disco lumbar y otros, con radiculopatía (Discopatía lumbar L4-L5)" u="1"/>
        <s v=" Lumbago no especificado" u="1"/>
        <s v="Epicondilitis media bilateral" u="1"/>
        <s v="Trastorno de disco lumbar y otros, con radiculopatía" u="1"/>
      </sharedItems>
    </cacheField>
    <cacheField name="Parte afectada" numFmtId="0">
      <sharedItems/>
    </cacheField>
    <cacheField name="Zona afectada" numFmtId="0">
      <sharedItems containsBlank="1" count="11">
        <s v="Hombro"/>
        <s v="Mano"/>
        <s v="Codo"/>
        <s v="Antebrazo"/>
        <s v="Columna lumbar"/>
        <s v="Psicosocial"/>
        <m u="1"/>
        <s v="Hombro/codo" u="1"/>
        <s v="Antebrazo/codo" u="1"/>
        <s v="Mano/codo" u="1"/>
        <s v="Hombro/psicosocial" u="1"/>
      </sharedItems>
    </cacheField>
    <cacheField name="Agrupador Diagnóstico CIE10 EL" numFmtId="0">
      <sharedItems count="3">
        <s v="Enfermedades del sistema osteomuscular y del tejido conectivo"/>
        <s v="Trastornos mentales y del comportamiento"/>
        <s v="Enfermedades del sistema nervioso"/>
      </sharedItems>
    </cacheField>
    <cacheField name="Cargo al momento calificación" numFmtId="0">
      <sharedItems/>
    </cacheField>
    <cacheField name="Cargo Actual" numFmtId="0">
      <sharedItems/>
    </cacheField>
    <cacheField name="Ha sido calificada la pérdida de capacidad laboral (PCL)" numFmtId="0">
      <sharedItems containsBlank="1"/>
    </cacheField>
    <cacheField name="Porcentaje (%) de PCL" numFmtId="0">
      <sharedItems containsMixedTypes="1" containsNumber="1" minValue="0" maxValue="26.76"/>
    </cacheField>
    <cacheField name="Aplica Latelaridad" numFmtId="0">
      <sharedItems containsBlank="1"/>
    </cacheField>
    <cacheField name="Tipo Latelaridad" numFmtId="0">
      <sharedItems containsBlank="1"/>
    </cacheField>
    <cacheField name="Entidad que califica en primera oportunidad" numFmtId="0">
      <sharedItems containsBlank="1"/>
    </cacheField>
    <cacheField name="Nombre de la ARL que califica en primera oportunidad" numFmtId="0">
      <sharedItems containsBlank="1"/>
    </cacheField>
    <cacheField name="Fecha de calificación definitiva" numFmtId="14">
      <sharedItems containsSemiMixedTypes="0" containsNonDate="0" containsDate="1" containsString="0" minDate="2010-06-18T00:00:00" maxDate="2023-12-07T00:00:00" count="36">
        <d v="2020-07-30T00:00:00"/>
        <d v="2013-12-09T00:00:00"/>
        <d v="2023-12-06T00:00:00"/>
        <d v="2015-11-13T00:00:00"/>
        <d v="2018-04-27T00:00:00"/>
        <d v="2021-12-02T00:00:00"/>
        <d v="2010-08-11T00:00:00"/>
        <d v="2016-01-25T00:00:00"/>
        <d v="2019-07-31T00:00:00"/>
        <d v="2022-04-26T00:00:00"/>
        <d v="2021-06-25T00:00:00"/>
        <d v="2015-10-07T00:00:00"/>
        <d v="2018-10-10T00:00:00"/>
        <d v="2019-08-22T00:00:00"/>
        <d v="2018-06-25T00:00:00"/>
        <d v="2023-08-02T00:00:00"/>
        <d v="2010-06-18T00:00:00"/>
        <d v="2022-08-25T00:00:00"/>
        <d v="2017-12-21T00:00:00"/>
        <d v="2022-10-13T00:00:00"/>
        <d v="2012-10-18T00:00:00"/>
        <d v="2015-04-21T00:00:00"/>
        <d v="2021-08-25T00:00:00"/>
        <d v="2023-05-04T00:00:00"/>
        <d v="2023-01-26T00:00:00"/>
        <d v="2022-12-07T00:00:00"/>
        <d v="2019-03-12T00:00:00"/>
        <d v="2019-03-13T00:00:00"/>
        <d v="2019-03-14T00:00:00"/>
        <d v="2016-07-05T00:00:00"/>
        <d v="2014-10-06T00:00:00"/>
        <d v="2016-03-11T00:00:00"/>
        <d v="2018-11-21T00:00:00"/>
        <d v="2013-11-22T00:00:00"/>
        <d v="2021-02-18T00:00:00"/>
        <d v="2022-07-07T00:00:00"/>
      </sharedItems>
      <fieldGroup par="30" base="25">
        <rangePr groupBy="months" startDate="2010-06-18T00:00:00" endDate="2023-12-07T00:00:00"/>
        <groupItems count="14">
          <s v="&lt;18/06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12/2023"/>
        </groupItems>
      </fieldGroup>
    </cacheField>
    <cacheField name="Entidad que califica de manera definitiva" numFmtId="0">
      <sharedItems containsBlank="1"/>
    </cacheField>
    <cacheField name="Días de Incapacidad por la EL al momento de Investigación" numFmtId="0">
      <sharedItems containsString="0" containsBlank="1" containsNumber="1" containsInteger="1" minValue="3" maxValue="394"/>
    </cacheField>
    <cacheField name="Factores de Riesgo" numFmtId="0">
      <sharedItems containsBlank="1"/>
    </cacheField>
    <cacheField name="Columna1" numFmtId="0">
      <sharedItems containsNonDate="0" containsString="0" containsBlank="1"/>
    </cacheField>
    <cacheField name="Años" numFmtId="0" databaseField="0">
      <fieldGroup base="25">
        <rangePr groupBy="years" startDate="2010-06-18T00:00:00" endDate="2023-12-07T00:00:00"/>
        <groupItems count="16">
          <s v="&lt;18/06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7/12/2023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81.47986712963" createdVersion="6" refreshedVersion="8" minRefreshableVersion="3" recordCount="32" xr:uid="{00000000-000A-0000-FFFF-FFFF03000000}">
  <cacheSource type="worksheet">
    <worksheetSource name="EnfermosL"/>
  </cacheSource>
  <cacheFields count="31">
    <cacheField name="Centro de Trabajo" numFmtId="0">
      <sharedItems count="17">
        <s v="SUR"/>
        <s v="FUNZA"/>
        <s v="CALLE 80"/>
        <s v="DORADO"/>
        <s v="CARTAGENA POPA"/>
        <s v="SOACHA"/>
        <s v="CALI NORTE"/>
        <s v="CÚCUTA"/>
        <s v="NORTE"/>
        <s v="CALI SUR"/>
        <s v="MONTERÍA"/>
        <s v="CARTAGENA SF"/>
        <s v="BARRANQUILLA NORTE"/>
        <s v="BARRANQUILLA CENTRO"/>
        <s v="OF. APOYO A TIENDAS"/>
        <s v="VALLEDUPAR"/>
        <s v="TINTAL" u="1"/>
      </sharedItems>
    </cacheField>
    <cacheField name="Distrito" numFmtId="0">
      <sharedItems containsBlank="1" count="7">
        <s v="DISTRITO 5"/>
        <s v="LOGÍSTICA"/>
        <s v="DISTRITO 4"/>
        <s v="DISTRITO 1"/>
        <s v="DISTRITO 2"/>
        <s v="OAT"/>
        <m u="1"/>
      </sharedItems>
    </cacheField>
    <cacheField name="Nombre" numFmtId="0">
      <sharedItems/>
    </cacheField>
    <cacheField name="Apellido" numFmtId="0">
      <sharedItems/>
    </cacheField>
    <cacheField name="Cédula" numFmtId="0">
      <sharedItems containsSemiMixedTypes="0" containsString="0" containsNumber="1" containsInteger="1" minValue="5472197" maxValue="1090368525"/>
    </cacheField>
    <cacheField name="Sexo" numFmtId="0">
      <sharedItems count="2">
        <s v="Hombre"/>
        <s v="Mujer"/>
      </sharedItems>
    </cacheField>
    <cacheField name="Fecha Ingreso" numFmtId="14">
      <sharedItems containsSemiMixedTypes="0" containsNonDate="0" containsDate="1" containsString="0" minDate="1992-09-03T00:00:00" maxDate="2018-01-21T00:00:00"/>
    </cacheField>
    <cacheField name="Antigüedad" numFmtId="0">
      <sharedItems containsSemiMixedTypes="0" containsString="0" containsNumber="1" containsInteger="1" minValue="9" maxValue="29" count="13">
        <n v="29"/>
        <n v="24"/>
        <n v="14"/>
        <n v="26"/>
        <n v="15"/>
        <n v="13"/>
        <n v="10"/>
        <n v="21"/>
        <n v="17"/>
        <n v="12"/>
        <n v="9"/>
        <n v="11"/>
        <n v="27"/>
      </sharedItems>
      <fieldGroup base="7">
        <rangePr autoStart="0" autoEnd="0" startNum="1" endNum="30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echa Nacimiento Colaborador" numFmtId="14">
      <sharedItems containsSemiMixedTypes="0" containsNonDate="0" containsDate="1" containsString="0" minDate="1961-08-01T00:00:00" maxDate="1993-05-16T00:00:00"/>
    </cacheField>
    <cacheField name="Edad" numFmtId="0">
      <sharedItems containsSemiMixedTypes="0" containsString="0" containsNumber="1" containsInteger="1" minValue="28" maxValue="62" count="16">
        <n v="56"/>
        <n v="58"/>
        <n v="41"/>
        <n v="53"/>
        <n v="45"/>
        <n v="54"/>
        <n v="46"/>
        <n v="35"/>
        <n v="39"/>
        <n v="44"/>
        <n v="55"/>
        <n v="62"/>
        <n v="38"/>
        <n v="28"/>
        <n v="40"/>
        <n v="43"/>
      </sharedItems>
      <fieldGroup base="9">
        <rangePr autoStart="0" startNum="25" endNum="62" groupInterval="10"/>
        <groupItems count="6">
          <s v="&lt;25"/>
          <s v="25-34"/>
          <s v="35-44"/>
          <s v="45-54"/>
          <s v="55-64"/>
          <s v="&gt;65"/>
        </groupItems>
      </fieldGroup>
    </cacheField>
    <cacheField name="EPS" numFmtId="1">
      <sharedItems count="12">
        <s v="FAMISANAR EPS"/>
        <s v="COMPENSAR EPS"/>
        <s v="EPS SURA"/>
        <s v="ALIANSALUD EPS"/>
        <s v="COOMEVA"/>
        <s v="EPS SANITAS"/>
        <s v="NUEVA EPS"/>
        <s v="SALUD TOTAL S.A  EPS"/>
        <s v="SERVICIO OCC DE SALUD S.A - S.O.S."/>
        <s v="COMFENALCO VALLE E.P.S."/>
        <s v="SURA E.P.S." u="1"/>
        <s v="SALUD TOTAL EPS" u="1"/>
      </sharedItems>
    </cacheField>
    <cacheField name="Jornada de Trabajo" numFmtId="0">
      <sharedItems/>
    </cacheField>
    <cacheField name="CIE10 EL" numFmtId="0">
      <sharedItems/>
    </cacheField>
    <cacheField name="Número" numFmtId="0">
      <sharedItems containsSemiMixedTypes="0" containsString="0" containsNumber="1" containsInteger="1" minValue="1" maxValue="4"/>
    </cacheField>
    <cacheField name="Diagnóstico CIE10 EL" numFmtId="0">
      <sharedItems/>
    </cacheField>
    <cacheField name="Parte afectada" numFmtId="0">
      <sharedItems count="2">
        <s v="Columna"/>
        <s v="Miembros superiores"/>
      </sharedItems>
    </cacheField>
    <cacheField name="Zona afectada" numFmtId="0">
      <sharedItems/>
    </cacheField>
    <cacheField name="Agrupador Diagnóstico CIE10 EL" numFmtId="0">
      <sharedItems/>
    </cacheField>
    <cacheField name="Cargo al momento calificación" numFmtId="0">
      <sharedItems count="9">
        <s v="ASESOR CENTRO ATENCION AL PROFESIONAL"/>
        <s v="OPERADOR LOGISTICO"/>
        <s v="VENDEDOR"/>
        <s v="CAJERO"/>
        <s v="VENDEDOR ESPECIALISTA"/>
        <s v="PREVENCIONISTA"/>
        <s v="LIDER DE DESARROLLO"/>
        <s v="AUXILIAR POSVENTA" u="1"/>
        <s v="ANALISTA DE CONTRATACIONES Y LICITACIONES" u="1"/>
      </sharedItems>
    </cacheField>
    <cacheField name="Cargo Actual" numFmtId="0">
      <sharedItems/>
    </cacheField>
    <cacheField name="Ha sido calificada la pérdida de capacidad laboral (PCL)" numFmtId="0">
      <sharedItems/>
    </cacheField>
    <cacheField name="Porcentaje (%) de PCL" numFmtId="0">
      <sharedItems containsMixedTypes="1" containsNumber="1" minValue="0" maxValue="26.76" count="30">
        <n v="12"/>
        <n v="9.4"/>
        <n v="13.5"/>
        <n v="10.5"/>
        <n v="13.9"/>
        <n v="14.2"/>
        <n v="13.3"/>
        <n v="23.76"/>
        <n v="25.76"/>
        <n v="10.4"/>
        <n v="11.7"/>
        <n v="0"/>
        <n v="20.9"/>
        <n v="18.2"/>
        <n v="11.9"/>
        <n v="19.41"/>
        <s v="No"/>
        <n v="12.1"/>
        <n v="14.8"/>
        <n v="18.7"/>
        <n v="12.33"/>
        <n v="12.6" u="1"/>
        <n v="12.3" u="1"/>
        <n v="26.76" u="1"/>
        <n v="11.08" u="1"/>
        <n v="15.2" u="1"/>
        <n v="21.59" u="1"/>
        <n v="19.73" u="1"/>
        <n v="9.33" u="1"/>
        <n v="10.3" u="1"/>
      </sharedItems>
    </cacheField>
    <cacheField name="Aplica Latelaridad" numFmtId="0">
      <sharedItems containsBlank="1"/>
    </cacheField>
    <cacheField name="Tipo Latelaridad" numFmtId="0">
      <sharedItems containsBlank="1"/>
    </cacheField>
    <cacheField name="Entidad que califica en primera oportunidad" numFmtId="0">
      <sharedItems containsBlank="1"/>
    </cacheField>
    <cacheField name="Nombre de la ARL que califica en primera oportunidad" numFmtId="0">
      <sharedItems containsBlank="1"/>
    </cacheField>
    <cacheField name="Fecha de calificación definitiva" numFmtId="14">
      <sharedItems containsSemiMixedTypes="0" containsNonDate="0" containsDate="1" containsString="0" minDate="2010-06-18T00:00:00" maxDate="2023-12-07T00:00:00" count="32">
        <d v="2010-06-18T00:00:00"/>
        <d v="2010-08-11T00:00:00"/>
        <d v="2012-10-18T00:00:00"/>
        <d v="2013-11-22T00:00:00"/>
        <d v="2013-12-09T00:00:00"/>
        <d v="2014-10-06T00:00:00"/>
        <d v="2015-04-21T00:00:00"/>
        <d v="2015-10-07T00:00:00"/>
        <d v="2015-11-13T00:00:00"/>
        <d v="2016-01-25T00:00:00"/>
        <d v="2016-03-11T00:00:00"/>
        <d v="2016-07-05T00:00:00"/>
        <d v="2017-12-21T00:00:00"/>
        <d v="2018-04-27T00:00:00"/>
        <d v="2018-06-25T00:00:00"/>
        <d v="2018-10-10T00:00:00"/>
        <d v="2018-11-21T00:00:00"/>
        <d v="2019-03-12T00:00:00"/>
        <d v="2019-07-31T00:00:00"/>
        <d v="2019-08-22T00:00:00"/>
        <d v="2020-07-30T00:00:00"/>
        <d v="2021-02-18T00:00:00"/>
        <d v="2021-06-25T00:00:00"/>
        <d v="2021-08-25T00:00:00"/>
        <d v="2021-12-02T00:00:00"/>
        <d v="2022-04-26T00:00:00"/>
        <d v="2022-07-07T00:00:00"/>
        <d v="2022-08-25T00:00:00"/>
        <d v="2022-10-13T00:00:00"/>
        <d v="2022-12-07T00:00:00"/>
        <d v="2023-08-02T00:00:00"/>
        <d v="2023-12-06T00:00:00"/>
      </sharedItems>
      <fieldGroup par="30" base="26">
        <rangePr groupBy="months" startDate="2010-06-18T00:00:00" endDate="2023-12-07T00:00:00"/>
        <groupItems count="14">
          <s v="&lt;18/06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12/2023"/>
        </groupItems>
      </fieldGroup>
    </cacheField>
    <cacheField name="Entidad que califica de manera definitiva" numFmtId="0">
      <sharedItems containsBlank="1"/>
    </cacheField>
    <cacheField name="Días de Incapacidad por la EL al momento de Investigación" numFmtId="0">
      <sharedItems containsString="0" containsBlank="1" containsNumber="1" containsInteger="1" minValue="3" maxValue="394"/>
    </cacheField>
    <cacheField name="Factores de Riesgo" numFmtId="0">
      <sharedItems/>
    </cacheField>
    <cacheField name="Años" numFmtId="0" databaseField="0">
      <fieldGroup base="26">
        <rangePr groupBy="years" startDate="2010-06-18T00:00:00" endDate="2023-12-07T00:00:00"/>
        <groupItems count="16">
          <s v="&lt;18/06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7/12/2023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s v="SUR"/>
    <x v="0"/>
    <s v="CLAVIJO ALVAREZ"/>
    <n v="19491499"/>
    <s v="Hombre"/>
    <d v="2006-02-17T00:00:00"/>
    <n v="15"/>
    <d v="1961-08-01T00:00:00"/>
    <n v="60"/>
    <s v="FAMISANAR EPS"/>
    <s v="Diurna"/>
    <s v="M751"/>
    <n v="1"/>
    <x v="0"/>
    <s v="Miembros superiores"/>
    <x v="0"/>
    <x v="0"/>
    <s v="OPERADOR LOGISTICO"/>
    <s v="OPERADOR LOGISTICO"/>
    <s v="No"/>
    <s v="No"/>
    <s v="SI"/>
    <s v="Izquierda"/>
    <s v="EPS"/>
    <m/>
    <x v="0"/>
    <s v="Junta Nacional de Calificación de Invalidez"/>
    <m/>
    <m/>
    <m/>
  </r>
  <r>
    <s v="CALLE 80"/>
    <x v="1"/>
    <s v="VELANDIA SUAREZ"/>
    <n v="52362839"/>
    <s v="Mujer"/>
    <d v="2006-05-15T00:00:00"/>
    <n v="15"/>
    <d v="1976-01-13T00:00:00"/>
    <n v="45"/>
    <s v="FAMISANAR EPS"/>
    <s v="Diurna"/>
    <s v="M653 M658 M770 M771"/>
    <n v="4"/>
    <x v="1"/>
    <s v="Miembros superiores"/>
    <x v="1"/>
    <x v="0"/>
    <s v="VENDEDOR"/>
    <s v="VENDEDOR"/>
    <s v="Si"/>
    <n v="13.9"/>
    <s v="NO"/>
    <m/>
    <s v="ARL"/>
    <s v="ARL SURA"/>
    <x v="1"/>
    <s v="Junta Nacional de Calificación de Invalidez"/>
    <n v="128"/>
    <s v="BIOMECÁNICO"/>
    <m/>
  </r>
  <r>
    <s v="CALLE 80"/>
    <x v="1"/>
    <s v="VELANDIA SUAREZ"/>
    <n v="52362839"/>
    <s v="Mujer"/>
    <d v="2006-05-15T00:00:00"/>
    <n v="15"/>
    <d v="1976-01-13T00:00:00"/>
    <n v="45"/>
    <s v="FAMISANAR EPS"/>
    <s v="Diurna"/>
    <s v="M653 M658 M770 M771"/>
    <n v="4"/>
    <x v="2"/>
    <s v="Miembros superiores"/>
    <x v="2"/>
    <x v="0"/>
    <s v="VENDEDOR"/>
    <s v="VENDEDOR"/>
    <s v="Si"/>
    <n v="13.9"/>
    <s v="NO"/>
    <m/>
    <s v="ARL"/>
    <s v="ARL SURA"/>
    <x v="1"/>
    <s v="Junta Nacional de Calificación de Invalidez"/>
    <n v="128"/>
    <s v="BIOMECÁNICO"/>
    <m/>
  </r>
  <r>
    <s v="CALLE 80"/>
    <x v="1"/>
    <s v="VELANDIA SUAREZ"/>
    <n v="52362839"/>
    <s v="Mujer"/>
    <d v="2006-05-15T00:00:00"/>
    <n v="15"/>
    <d v="1976-01-13T00:00:00"/>
    <n v="45"/>
    <s v="FAMISANAR EPS"/>
    <s v="Diurna"/>
    <s v="M653 M658 M770 M771"/>
    <n v="4"/>
    <x v="3"/>
    <s v="Miembros superiores"/>
    <x v="2"/>
    <x v="0"/>
    <s v="VENDEDOR"/>
    <s v="VENDEDOR"/>
    <s v="Si"/>
    <n v="13.9"/>
    <s v="NO"/>
    <m/>
    <s v="ARL"/>
    <s v="ARL SURA"/>
    <x v="1"/>
    <s v="Junta Nacional de Calificación de Invalidez"/>
    <n v="128"/>
    <s v="BIOMECÁNICO"/>
    <m/>
  </r>
  <r>
    <s v="CALLE 80"/>
    <x v="1"/>
    <s v="VELANDIA SUAREZ"/>
    <n v="52362839"/>
    <s v="Mujer"/>
    <d v="2006-05-15T00:00:00"/>
    <n v="15"/>
    <d v="1976-01-13T00:00:00"/>
    <n v="45"/>
    <s v="FAMISANAR EPS"/>
    <s v="Diurna"/>
    <s v="M653 M658 M770 M771"/>
    <n v="4"/>
    <x v="4"/>
    <s v="Miembros superiores"/>
    <x v="3"/>
    <x v="0"/>
    <s v="VENDEDOR"/>
    <s v="VENDEDOR"/>
    <s v="Si"/>
    <n v="13.9"/>
    <s v="NO"/>
    <m/>
    <s v="ARL"/>
    <s v="ARL SURA"/>
    <x v="1"/>
    <s v="Junta Nacional de Calificación de Invalidez"/>
    <n v="128"/>
    <s v="BIOMECÁNICO"/>
    <m/>
  </r>
  <r>
    <s v="CARTAGENA POPA"/>
    <x v="2"/>
    <s v="CACERES VILLARREAL"/>
    <n v="9145817"/>
    <s v="Hombre"/>
    <d v="2008-01-02T00:00:00"/>
    <n v="15"/>
    <d v="1980-08-21T00:00:00"/>
    <n v="43"/>
    <s v="SALUD TOTAL EPS"/>
    <s v="Diurna"/>
    <s v="M511"/>
    <n v="1"/>
    <x v="5"/>
    <s v="Columna"/>
    <x v="4"/>
    <x v="0"/>
    <s v="OPERADOR LOGISTICO"/>
    <s v="OPERADOR LOGISTICO"/>
    <s v="No"/>
    <s v="No"/>
    <s v="NO"/>
    <m/>
    <s v="EPS"/>
    <m/>
    <x v="2"/>
    <s v="Junta Nacional de Calificación de Invalidez"/>
    <n v="5"/>
    <s v="BIOMECÁNICO"/>
    <m/>
  </r>
  <r>
    <s v="CÚCUTA"/>
    <x v="3"/>
    <s v="SANCHEZ DIAZ"/>
    <n v="1090368525"/>
    <s v="Hombre"/>
    <d v="2011-11-05T00:00:00"/>
    <n v="10"/>
    <d v="1986-05-24T00:00:00"/>
    <n v="35"/>
    <s v="COOMEVA"/>
    <s v="Diurna"/>
    <s v="F432 M751 M755"/>
    <n v="3"/>
    <x v="6"/>
    <s v="Miembros superiores"/>
    <x v="0"/>
    <x v="0"/>
    <s v="OPERADOR LOGISTICO"/>
    <s v="OPERADOR LOGISTICO"/>
    <s v="Si"/>
    <n v="21.59"/>
    <s v="SI"/>
    <s v="Derecha"/>
    <s v="ARL"/>
    <s v="ARL SURA"/>
    <x v="3"/>
    <s v="Junta Nacional de Calificación de Invalidez"/>
    <n v="84"/>
    <s v="BIOMECÁNICO,CONDICIONES DE SEGURIDAD"/>
    <m/>
  </r>
  <r>
    <s v="CÚCUTA"/>
    <x v="3"/>
    <s v="SANCHEZ DIAZ"/>
    <n v="1090368525"/>
    <s v="Hombre"/>
    <d v="2011-11-05T00:00:00"/>
    <n v="10"/>
    <d v="1986-05-24T00:00:00"/>
    <n v="35"/>
    <s v="COOMEVA"/>
    <s v="Diurna"/>
    <s v="F432 M751 M755"/>
    <n v="3"/>
    <x v="0"/>
    <s v="Miembros superiores"/>
    <x v="0"/>
    <x v="0"/>
    <s v="OPERADOR LOGISTICO"/>
    <s v="OPERADOR LOGISTICO"/>
    <s v="Si"/>
    <n v="21.59"/>
    <s v="SI"/>
    <s v="Derecha"/>
    <s v="ARL"/>
    <s v="ARL SURA"/>
    <x v="3"/>
    <s v="Junta Nacional de Calificación de Invalidez"/>
    <n v="84"/>
    <s v="BIOMECÁNICO,CONDICIONES DE SEGURIDAD"/>
    <m/>
  </r>
  <r>
    <s v="CÚCUTA"/>
    <x v="3"/>
    <s v="SANCHEZ DIAZ"/>
    <n v="1090368525"/>
    <s v="Hombre"/>
    <d v="2011-11-05T00:00:00"/>
    <n v="10"/>
    <d v="1986-05-24T00:00:00"/>
    <n v="35"/>
    <s v="COOMEVA"/>
    <s v="Diurna"/>
    <s v="F432 M751 M755"/>
    <n v="3"/>
    <x v="7"/>
    <s v="Miembros superiores"/>
    <x v="5"/>
    <x v="1"/>
    <s v="OPERADOR LOGISTICO"/>
    <s v="OPERADOR LOGISTICO"/>
    <s v="Si"/>
    <n v="21.59"/>
    <s v="SI"/>
    <s v="Derecha"/>
    <s v="ARL"/>
    <s v="ARL SURA"/>
    <x v="3"/>
    <s v="Junta Nacional de Calificación de Invalidez"/>
    <n v="84"/>
    <s v="BIOMECÁNICO,CONDICIONES DE SEGURIDAD"/>
    <m/>
  </r>
  <r>
    <s v="CALI SUR"/>
    <x v="4"/>
    <s v="ARBOLEDA CASTANO"/>
    <n v="66998740"/>
    <s v="Mujer"/>
    <d v="2004-06-10T00:00:00"/>
    <n v="17"/>
    <d v="1977-05-31T00:00:00"/>
    <n v="44"/>
    <s v="SERVICIO OCC DE SALUD S.A - S.O.S."/>
    <s v="Diurna"/>
    <s v="M770 M771"/>
    <n v="2"/>
    <x v="2"/>
    <s v="Miembros superiores"/>
    <x v="2"/>
    <x v="0"/>
    <s v="CAJERO"/>
    <s v="OPERADOR LOGISTICO"/>
    <s v="No"/>
    <s v="No"/>
    <s v="SI"/>
    <s v="Derecha"/>
    <s v="ARL"/>
    <s v="ARL COLMENA"/>
    <x v="4"/>
    <s v="Junta Regional de Calificación de Invalidez"/>
    <m/>
    <s v="BIOMECÁNICO"/>
    <m/>
  </r>
  <r>
    <s v="CALI SUR"/>
    <x v="4"/>
    <s v="ARBOLEDA CASTANO"/>
    <n v="66998740"/>
    <s v="Mujer"/>
    <d v="2004-06-10T00:00:00"/>
    <n v="17"/>
    <d v="1977-05-31T00:00:00"/>
    <n v="44"/>
    <s v="SERVICIO OCC DE SALUD S.A - S.O.S."/>
    <s v="Diurna"/>
    <s v="M770 M771"/>
    <n v="2"/>
    <x v="3"/>
    <s v="Miembros superiores"/>
    <x v="2"/>
    <x v="0"/>
    <s v="CAJERO"/>
    <s v="OPERADOR LOGISTICO"/>
    <s v="No"/>
    <s v="No"/>
    <s v="SI"/>
    <s v="Derecha"/>
    <s v="ARL"/>
    <s v="ARL COLMENA"/>
    <x v="4"/>
    <s v="Junta Regional de Calificación de Invalidez"/>
    <m/>
    <s v="BIOMECÁNICO"/>
    <m/>
  </r>
  <r>
    <s v="CALI SUR"/>
    <x v="5"/>
    <s v="ANTE CERON"/>
    <n v="1061759121"/>
    <s v="Mujer"/>
    <d v="2011-10-01T00:00:00"/>
    <n v="10"/>
    <d v="1993-05-15T00:00:00"/>
    <n v="28"/>
    <s v="COMFENALCO VALLE E.P.S."/>
    <s v="Diurna"/>
    <s v="M755"/>
    <n v="1"/>
    <x v="8"/>
    <s v="Miembros superiores"/>
    <x v="0"/>
    <x v="0"/>
    <s v="CAJERO"/>
    <s v="CAJERO"/>
    <s v="No"/>
    <s v="No"/>
    <s v="SI"/>
    <s v="Derecha"/>
    <s v="EPS"/>
    <m/>
    <x v="5"/>
    <s v="Junta Nacional de Calificación de Invalidez"/>
    <m/>
    <m/>
    <m/>
  </r>
  <r>
    <s v="FUNZA"/>
    <x v="6"/>
    <s v="BENAVIDES MIRANDA"/>
    <n v="79284783"/>
    <s v="Hombre"/>
    <d v="1997-07-15T00:00:00"/>
    <n v="24"/>
    <d v="1963-07-12T00:00:00"/>
    <n v="58"/>
    <s v="COMPENSAR EPS"/>
    <s v="Diurna"/>
    <s v="M511"/>
    <n v="1"/>
    <x v="5"/>
    <s v="Columna"/>
    <x v="4"/>
    <x v="0"/>
    <s v="OPERADOR LOGISTICO"/>
    <s v="AUXILIAR PROCESOS ADMINISTRATIVOS"/>
    <s v="Si"/>
    <n v="11.08"/>
    <s v="NO"/>
    <m/>
    <s v="ARL"/>
    <s v="ARL SURA"/>
    <x v="6"/>
    <s v="Junta Nacional de Calificación de Invalidez"/>
    <n v="7"/>
    <s v="BIOMECÁNICO"/>
    <m/>
  </r>
  <r>
    <s v="NORTE"/>
    <x v="7"/>
    <s v="VARGAS CARDENAS"/>
    <n v="93205033"/>
    <s v="Hombre"/>
    <d v="2000-05-15T00:00:00"/>
    <n v="21"/>
    <d v="1975-05-27T00:00:00"/>
    <n v="46"/>
    <s v="EPS SANITAS"/>
    <s v="Diurna"/>
    <s v="G560"/>
    <n v="1"/>
    <x v="9"/>
    <s v="Miembros superiores"/>
    <x v="1"/>
    <x v="2"/>
    <s v="VENDEDOR"/>
    <s v="VENDEDOR"/>
    <s v="Si"/>
    <n v="10.4"/>
    <s v="SI"/>
    <s v="Derecha"/>
    <s v="ARL"/>
    <s v="ARL LIBERTY"/>
    <x v="7"/>
    <s v="Junta Nacional de Calificación de Invalidez"/>
    <n v="31"/>
    <s v="BIOMECÁNICO"/>
    <m/>
  </r>
  <r>
    <s v="SUR"/>
    <x v="8"/>
    <s v="PUERTO SANABRIA"/>
    <n v="79883732"/>
    <s v="Hombre"/>
    <d v="2007-11-19T00:00:00"/>
    <n v="14"/>
    <d v="1980-10-18T00:00:00"/>
    <n v="41"/>
    <s v="EPS SANITAS"/>
    <s v="Diurna"/>
    <s v="M512"/>
    <n v="1"/>
    <x v="10"/>
    <s v="Columna"/>
    <x v="4"/>
    <x v="0"/>
    <s v="CAJERO"/>
    <s v="CAJERO"/>
    <s v="No"/>
    <s v="No"/>
    <s v="NO"/>
    <m/>
    <s v="EPS"/>
    <m/>
    <x v="8"/>
    <s v="Junta Nacional de Calificación de Invalidez"/>
    <n v="44"/>
    <s v="BIOMECÁNICO"/>
    <m/>
  </r>
  <r>
    <s v="NORTE"/>
    <x v="9"/>
    <s v="LEON LOPEZ"/>
    <n v="79428137"/>
    <s v="Hombre"/>
    <d v="2007-11-06T00:00:00"/>
    <n v="14"/>
    <d v="1967-04-03T00:00:00"/>
    <n v="55"/>
    <s v="SURA E.P.S."/>
    <s v="Diurna"/>
    <s v="M513"/>
    <n v="2"/>
    <x v="11"/>
    <s v="Columna"/>
    <x v="4"/>
    <x v="0"/>
    <s v="VENDEDOR"/>
    <s v="VENDEDOR"/>
    <s v="No"/>
    <s v="No"/>
    <s v="NO"/>
    <m/>
    <s v="EPS"/>
    <m/>
    <x v="9"/>
    <s v="Junta Nacional de Calificación de Invalidez"/>
    <n v="5"/>
    <s v="BIOMECÁNICO"/>
    <m/>
  </r>
  <r>
    <s v="NORTE"/>
    <x v="9"/>
    <s v="LEON LOPEZ"/>
    <n v="79428137"/>
    <s v="Hombre"/>
    <d v="2007-11-06T00:00:00"/>
    <n v="14"/>
    <d v="1967-04-03T00:00:00"/>
    <n v="55"/>
    <s v="SURA E.P.S."/>
    <s v="Diurna"/>
    <s v="M545 "/>
    <n v="2"/>
    <x v="12"/>
    <s v="Columna"/>
    <x v="4"/>
    <x v="0"/>
    <s v="VENDEDOR"/>
    <s v="VENDEDOR"/>
    <s v="No"/>
    <s v="No"/>
    <s v="NO"/>
    <m/>
    <s v="EPS"/>
    <m/>
    <x v="9"/>
    <s v="Junta Nacional de Calificación de Invalidez"/>
    <n v="5"/>
    <s v="BIOMECÁNICO"/>
    <m/>
  </r>
  <r>
    <s v="MONTERÍA"/>
    <x v="10"/>
    <s v="CUADROS HOYOS"/>
    <n v="11001324"/>
    <s v="Hombre"/>
    <d v="2011-10-10T00:00:00"/>
    <n v="10"/>
    <d v="1976-12-25T00:00:00"/>
    <n v="45"/>
    <s v="SALUD TOTAL S.A  EPS"/>
    <s v="Diurna"/>
    <s v="M545_x000a_M511 "/>
    <n v="2"/>
    <x v="5"/>
    <s v="Columna"/>
    <x v="4"/>
    <x v="0"/>
    <s v="OPERADOR LOGISTICO"/>
    <s v="OPERADOR LOGISTICO"/>
    <s v="No"/>
    <s v="No"/>
    <s v="NO"/>
    <m/>
    <s v="EPS"/>
    <s v="ARL COLMENA"/>
    <x v="10"/>
    <s v="Junta Nacional de Calificación de Invalidez"/>
    <m/>
    <m/>
    <m/>
  </r>
  <r>
    <s v="MONTERÍA"/>
    <x v="10"/>
    <s v="CUADROS HOYOS"/>
    <n v="11001324"/>
    <s v="Hombre"/>
    <d v="2011-10-10T00:00:00"/>
    <n v="10"/>
    <d v="1976-12-25T00:00:00"/>
    <n v="45"/>
    <s v="SALUD TOTAL S.A  EPS"/>
    <s v="Diurna"/>
    <s v="M545_x000a_M511 "/>
    <n v="2"/>
    <x v="12"/>
    <s v="Columna"/>
    <x v="4"/>
    <x v="0"/>
    <s v="OPERADOR LOGISTICO"/>
    <s v="OPERADOR LOGISTICO"/>
    <s v="No"/>
    <s v="No"/>
    <s v="NO"/>
    <m/>
    <s v="EPS"/>
    <s v="ARL COLMENA"/>
    <x v="10"/>
    <s v="Junta Nacional de Calificación de Invalidez"/>
    <m/>
    <m/>
    <m/>
  </r>
  <r>
    <s v="CALI NORTE"/>
    <x v="11"/>
    <s v="OSPINA MARTINEZ"/>
    <n v="66878495"/>
    <s v="Mujer"/>
    <d v="2007-05-22T00:00:00"/>
    <n v="14"/>
    <d v="1975-08-02T00:00:00"/>
    <n v="46"/>
    <s v="EPS SURA"/>
    <s v="Diurna"/>
    <s v="G560 M771"/>
    <n v="2"/>
    <x v="2"/>
    <s v="Miembros superiores"/>
    <x v="2"/>
    <x v="2"/>
    <s v="CAJERO"/>
    <s v="VENDEDOR"/>
    <s v="Si"/>
    <n v="26.76"/>
    <s v="SI"/>
    <s v="Bilateral"/>
    <s v="ARL"/>
    <s v="ARL SURA"/>
    <x v="11"/>
    <s v="Junta Regional de Calificación de Invalidez"/>
    <n v="37"/>
    <s v="BIOMECÁNICO"/>
    <m/>
  </r>
  <r>
    <s v="CALI NORTE"/>
    <x v="11"/>
    <s v="OSPINA MARTINEZ"/>
    <n v="66878495"/>
    <s v="Mujer"/>
    <d v="2007-05-22T00:00:00"/>
    <n v="14"/>
    <d v="1975-08-02T00:00:00"/>
    <n v="46"/>
    <s v="EPS SURA"/>
    <s v="Diurna"/>
    <s v="G560 M771"/>
    <n v="2"/>
    <x v="9"/>
    <s v="Miembros superiores"/>
    <x v="1"/>
    <x v="0"/>
    <s v="CAJERO"/>
    <s v="VENDEDOR"/>
    <s v="Si"/>
    <n v="26.76"/>
    <s v="SI"/>
    <s v="Bilateral"/>
    <s v="ARL"/>
    <s v="ARL SURA"/>
    <x v="11"/>
    <s v="Junta Regional de Calificación de Invalidez"/>
    <n v="37"/>
    <s v="BIOMECÁNICO"/>
    <m/>
  </r>
  <r>
    <s v="BARRANQUILLA NORTE"/>
    <x v="12"/>
    <s v="YEPES HOYOS"/>
    <n v="22518586"/>
    <s v="Mujer"/>
    <d v="2007-07-12T00:00:00"/>
    <n v="14"/>
    <d v="1980-01-29T00:00:00"/>
    <n v="41"/>
    <s v="COOMEVA"/>
    <s v="Diurna"/>
    <s v="G560 M654"/>
    <n v="2"/>
    <x v="9"/>
    <s v="Miembros superiores"/>
    <x v="1"/>
    <x v="2"/>
    <s v="CAJERO"/>
    <s v="VENDEDOR"/>
    <s v="No"/>
    <s v="No"/>
    <s v="SI"/>
    <s v="Bilateral"/>
    <m/>
    <m/>
    <x v="12"/>
    <m/>
    <n v="46"/>
    <s v="BIOMECÁNICO"/>
    <m/>
  </r>
  <r>
    <s v="BARRANQUILLA NORTE"/>
    <x v="12"/>
    <s v="YEPES HOYOS"/>
    <n v="22518586"/>
    <s v="Mujer"/>
    <d v="2007-07-12T00:00:00"/>
    <n v="14"/>
    <d v="1980-01-29T00:00:00"/>
    <n v="41"/>
    <s v="COOMEVA"/>
    <s v="Diurna"/>
    <s v="G560 M654"/>
    <n v="2"/>
    <x v="13"/>
    <s v="Miembros superiores"/>
    <x v="1"/>
    <x v="0"/>
    <s v="CAJERO"/>
    <s v="VENDEDOR"/>
    <s v="No"/>
    <s v="No"/>
    <s v="SI"/>
    <s v="Bilateral"/>
    <m/>
    <m/>
    <x v="12"/>
    <m/>
    <n v="46"/>
    <s v="BIOMECÁNICO"/>
    <m/>
  </r>
  <r>
    <s v="BARRANQUILLA CENTRO"/>
    <x v="13"/>
    <s v="TRESPALACIOS MERCADO"/>
    <n v="72251973"/>
    <s v="Hombre"/>
    <d v="2010-09-06T00:00:00"/>
    <n v="11"/>
    <d v="1980-08-30T00:00:00"/>
    <n v="41"/>
    <s v="COOMEVA"/>
    <s v="Diurna"/>
    <s v="M518 M545"/>
    <n v="2"/>
    <x v="12"/>
    <s v="Columna"/>
    <x v="4"/>
    <x v="0"/>
    <s v="VENDEDOR"/>
    <s v="VENDEDOR"/>
    <s v="No"/>
    <s v="No"/>
    <s v="NO"/>
    <m/>
    <s v="EPS"/>
    <m/>
    <x v="13"/>
    <s v="Junta Nacional de Calificación de Invalidez"/>
    <m/>
    <s v="BIOMECÁNICO"/>
    <m/>
  </r>
  <r>
    <s v="BARRANQUILLA CENTRO"/>
    <x v="13"/>
    <s v="TRESPALACIOS MERCADO"/>
    <n v="72251973"/>
    <s v="Hombre"/>
    <d v="2010-09-06T00:00:00"/>
    <n v="11"/>
    <d v="1980-08-30T00:00:00"/>
    <n v="41"/>
    <s v="COOMEVA"/>
    <s v="Diurna"/>
    <s v="M518 M545"/>
    <n v="2"/>
    <x v="14"/>
    <s v="Columna"/>
    <x v="4"/>
    <x v="0"/>
    <s v="VENDEDOR"/>
    <s v="VENDEDOR"/>
    <s v="No"/>
    <s v="No"/>
    <s v="NO"/>
    <m/>
    <s v="EPS"/>
    <m/>
    <x v="13"/>
    <s v="Junta Nacional de Calificación de Invalidez"/>
    <m/>
    <s v="BIOMECÁNICO"/>
    <m/>
  </r>
  <r>
    <s v="CÚCUTA"/>
    <x v="14"/>
    <s v="VILLAMIZAR RAMIREZ"/>
    <n v="79904820"/>
    <s v="Hombre"/>
    <d v="2009-08-18T00:00:00"/>
    <n v="12"/>
    <d v="1976-04-12T00:00:00"/>
    <n v="45"/>
    <s v="COOMEVA"/>
    <s v="Diurna"/>
    <s v="M511"/>
    <n v="1"/>
    <x v="5"/>
    <s v="Columna"/>
    <x v="4"/>
    <x v="0"/>
    <s v="VENDEDOR"/>
    <s v="VENDEDOR"/>
    <m/>
    <s v="No"/>
    <m/>
    <m/>
    <m/>
    <m/>
    <x v="14"/>
    <m/>
    <m/>
    <m/>
    <m/>
  </r>
  <r>
    <s v="CÚCUTA"/>
    <x v="15"/>
    <s v="BALMACEDA QUINTERO"/>
    <n v="5472197"/>
    <s v="Hombre"/>
    <d v="2018-01-20T00:00:00"/>
    <n v="11"/>
    <d v="1982-11-10T00:00:00"/>
    <n v="40"/>
    <s v="EPS SANITAS"/>
    <s v="Diurna"/>
    <s v="G560"/>
    <n v="1"/>
    <x v="15"/>
    <s v="Miembros superiores"/>
    <x v="1"/>
    <x v="0"/>
    <s v="OPERADOR LOGISTICO"/>
    <s v="OPERADOR LOGISTICO"/>
    <s v="No"/>
    <s v="No"/>
    <s v="SI"/>
    <s v="Bilateral"/>
    <s v="EPS"/>
    <m/>
    <x v="15"/>
    <s v="Junta Nacional de Calificación de Invalidez"/>
    <m/>
    <s v="BIOMECÁNICO"/>
    <m/>
  </r>
  <r>
    <s v="SUR"/>
    <x v="16"/>
    <s v="RODRIGUEZ ROJAS"/>
    <n v="80362178"/>
    <s v="Hombre"/>
    <d v="1992-09-03T00:00:00"/>
    <n v="29"/>
    <d v="1965-03-19T00:00:00"/>
    <n v="56"/>
    <s v="FAMISANAR EPS"/>
    <s v="Diurna"/>
    <s v="M511"/>
    <n v="1"/>
    <x v="5"/>
    <s v="Columna"/>
    <x v="4"/>
    <x v="0"/>
    <s v="ASESOR CENTRO ATENCION AL PROFESIONAL"/>
    <s v="ASESOR CENTRO ATENCION AL PROFESIONAL"/>
    <s v="Si"/>
    <n v="12.3"/>
    <s v="NO"/>
    <m/>
    <s v="ARL"/>
    <s v="ARL LIBERTY"/>
    <x v="16"/>
    <s v="Junta Regional de Calificación de Invalidez"/>
    <n v="31"/>
    <s v="BIOMECÁNICO"/>
    <m/>
  </r>
  <r>
    <s v="BARRANQUILLA NORTE"/>
    <x v="17"/>
    <s v="HERNANDEZ DE LA HOZ "/>
    <n v="22585156"/>
    <s v="Mujer"/>
    <d v="2012-02-04T00:00:00"/>
    <n v="10"/>
    <d v="1982-10-21T00:00:00"/>
    <n v="39"/>
    <s v="FAMISANAR EPS"/>
    <s v="Diurna"/>
    <s v="G560"/>
    <n v="1"/>
    <x v="9"/>
    <s v="Miembros superiores"/>
    <x v="1"/>
    <x v="0"/>
    <s v="CAJERO"/>
    <s v="CAJERO"/>
    <s v="No"/>
    <s v="No"/>
    <s v="NO"/>
    <s v="Bilateral"/>
    <s v="EPS"/>
    <m/>
    <x v="17"/>
    <s v="Junta Nacional de Calificación de Invalidez"/>
    <m/>
    <s v="BIOMECÁNICO"/>
    <m/>
  </r>
  <r>
    <s v="CARTAGENA SF"/>
    <x v="18"/>
    <s v="PADILLA AVILES"/>
    <n v="12603131"/>
    <s v="Hombre"/>
    <d v="2008-02-04T00:00:00"/>
    <n v="13"/>
    <d v="1982-06-02T00:00:00"/>
    <n v="39"/>
    <s v="EPS SURA"/>
    <s v="Diurna"/>
    <s v="M511"/>
    <n v="1"/>
    <x v="5"/>
    <s v="Columna"/>
    <x v="4"/>
    <x v="0"/>
    <s v="VENDEDOR"/>
    <s v="ASESOR CENTRO ATENCION AL PROFESIONAL"/>
    <s v="Si"/>
    <n v="20.9"/>
    <s v="NO"/>
    <m/>
    <s v="EPS"/>
    <m/>
    <x v="18"/>
    <s v="Junta Nacional de Calificación de Invalidez"/>
    <m/>
    <s v="BIOMECÁNICO"/>
    <m/>
  </r>
  <r>
    <s v="OF. APOYO A TIENDAS"/>
    <x v="19"/>
    <s v="PEÑA RODRIGUEZ"/>
    <n v="79997918"/>
    <s v="Hombre"/>
    <d v="2008-07-08T00:00:00"/>
    <n v="14"/>
    <d v="1982-01-04T00:00:00"/>
    <n v="40"/>
    <s v="ALIANSALUD EPS"/>
    <s v="Diurna"/>
    <s v="M771"/>
    <n v="1"/>
    <x v="2"/>
    <s v="Miembros superiores"/>
    <x v="2"/>
    <x v="0"/>
    <s v="LIDER DE DESARROLLO"/>
    <s v="LIDER DE DESARROLLO"/>
    <s v="No"/>
    <s v="No"/>
    <s v="SI"/>
    <s v="Izquierda"/>
    <s v="EPS"/>
    <m/>
    <x v="19"/>
    <s v="Junta Nacional de Calificación de Invalidez"/>
    <m/>
    <s v="BIOMECÁNICO"/>
    <m/>
  </r>
  <r>
    <s v="CALLE 80"/>
    <x v="20"/>
    <s v="BUITRAGO CARRERO"/>
    <n v="52798894"/>
    <s v="Mujer"/>
    <d v="2007-03-05T00:00:00"/>
    <n v="14"/>
    <d v="1980-06-01T00:00:00"/>
    <n v="41"/>
    <s v="COMPENSAR EPS"/>
    <s v="Diurna"/>
    <s v="M658 M771"/>
    <n v="2"/>
    <x v="2"/>
    <s v="Miembros superiores"/>
    <x v="2"/>
    <x v="0"/>
    <s v="VENDEDOR"/>
    <s v="VENDEDOR"/>
    <s v="Si"/>
    <n v="12.6"/>
    <s v="NO"/>
    <m/>
    <s v="ARL"/>
    <s v="ARL SURA"/>
    <x v="20"/>
    <s v="Junta Nacional de Calificación de Invalidez"/>
    <n v="9"/>
    <s v="BIOMECÁNICO"/>
    <m/>
  </r>
  <r>
    <s v="CALLE 80"/>
    <x v="20"/>
    <s v="BUITRAGO CARRERO"/>
    <n v="52798894"/>
    <s v="Mujer"/>
    <d v="2007-03-05T00:00:00"/>
    <n v="14"/>
    <d v="1980-06-01T00:00:00"/>
    <n v="41"/>
    <s v="COMPENSAR EPS"/>
    <s v="Diurna"/>
    <s v="M658 M771"/>
    <n v="2"/>
    <x v="4"/>
    <s v="Miembros superiores"/>
    <x v="3"/>
    <x v="0"/>
    <s v="VENDEDOR"/>
    <s v="VENDEDOR"/>
    <s v="Si"/>
    <n v="12.6"/>
    <s v="NO"/>
    <m/>
    <s v="ARL"/>
    <s v="ARL SURA"/>
    <x v="20"/>
    <s v="Junta Nacional de Calificación de Invalidez"/>
    <n v="9"/>
    <s v="BIOMECÁNICO"/>
    <m/>
  </r>
  <r>
    <s v="SOACHA"/>
    <x v="21"/>
    <s v="CHIVATA ARIAS"/>
    <n v="80438373"/>
    <s v="Hombre"/>
    <d v="1997-06-16T00:00:00"/>
    <n v="24"/>
    <d v="1967-04-21T00:00:00"/>
    <n v="54"/>
    <s v="ALIANSALUD EPS"/>
    <s v="Diurna"/>
    <s v="M51 M545"/>
    <n v="2"/>
    <x v="12"/>
    <s v="Columna"/>
    <x v="4"/>
    <x v="0"/>
    <s v="ASESOR CENTRO ATENCION AL PROFESIONAL"/>
    <s v="ASESOR CENTRO ATENCION AL PROFESIONAL"/>
    <s v="Si"/>
    <n v="13.3"/>
    <s v="NO"/>
    <m/>
    <s v="EPS"/>
    <m/>
    <x v="21"/>
    <s v="ARL"/>
    <n v="42"/>
    <s v="BIOMECÁNICO,PSICOSOCIAL"/>
    <m/>
  </r>
  <r>
    <s v="SOACHA"/>
    <x v="21"/>
    <s v="CHIVATA ARIAS"/>
    <n v="80438373"/>
    <s v="Hombre"/>
    <d v="1997-06-16T00:00:00"/>
    <n v="24"/>
    <d v="1967-04-21T00:00:00"/>
    <n v="54"/>
    <s v="ALIANSALUD EPS"/>
    <s v="Diurna"/>
    <s v="M51 M545"/>
    <n v="2"/>
    <x v="16"/>
    <s v="Columna"/>
    <x v="4"/>
    <x v="0"/>
    <s v="ASESOR CENTRO ATENCION AL PROFESIONAL"/>
    <s v="ASESOR CENTRO ATENCION AL PROFESIONAL"/>
    <s v="Si"/>
    <n v="13.3"/>
    <s v="NO"/>
    <m/>
    <s v="EPS"/>
    <m/>
    <x v="21"/>
    <s v="ARL"/>
    <n v="42"/>
    <s v="BIOMECÁNICO,PSICOSOCIAL"/>
    <m/>
  </r>
  <r>
    <s v="SUR"/>
    <x v="22"/>
    <s v="LOPEZ"/>
    <n v="52956224"/>
    <s v="Mujer"/>
    <d v="2010-10-19T00:00:00"/>
    <n v="11"/>
    <d v="1983-06-09T00:00:00"/>
    <n v="38"/>
    <s v="NUEVA EPS"/>
    <s v="Diurna"/>
    <s v="M770"/>
    <n v="1"/>
    <x v="3"/>
    <s v="Miembros superiores"/>
    <x v="2"/>
    <x v="0"/>
    <s v="CAJERO"/>
    <s v="CAJERO"/>
    <s v="No"/>
    <s v="No"/>
    <s v="SI"/>
    <s v="Bilateral"/>
    <s v="EPS"/>
    <s v="AXA COLPATRIA"/>
    <x v="22"/>
    <s v="AXA COLPATRIA"/>
    <m/>
    <m/>
    <m/>
  </r>
  <r>
    <s v="SUR"/>
    <x v="22"/>
    <s v="LOPEZ"/>
    <n v="52956224"/>
    <s v="Mujer"/>
    <d v="2010-10-19T00:00:00"/>
    <n v="11"/>
    <d v="1983-06-09T00:00:00"/>
    <n v="38"/>
    <s v="NUEVA EPS"/>
    <s v="Diurna"/>
    <s v="M751"/>
    <n v="1"/>
    <x v="0"/>
    <s v="Miembros superiores"/>
    <x v="0"/>
    <x v="0"/>
    <s v="CAJERO"/>
    <s v="CAJERO"/>
    <s v="No"/>
    <s v="No"/>
    <s v="SI"/>
    <s v="Derecho"/>
    <s v="EPS"/>
    <s v="AXA COLPATRIA"/>
    <x v="23"/>
    <s v="Junta Nacional de Calificación de Invalidez"/>
    <m/>
    <m/>
    <m/>
  </r>
  <r>
    <s v="SUR"/>
    <x v="22"/>
    <s v="LOPEZ"/>
    <n v="52956224"/>
    <s v="Mujer"/>
    <d v="2010-10-19T00:00:00"/>
    <n v="11"/>
    <d v="1983-06-09T00:00:00"/>
    <n v="38"/>
    <s v="NUEVA EPS"/>
    <s v="Diurna"/>
    <s v="G562"/>
    <n v="1"/>
    <x v="17"/>
    <s v="Miembros superiores"/>
    <x v="0"/>
    <x v="0"/>
    <s v="CAJERO"/>
    <s v="CAJERO"/>
    <s v="No"/>
    <s v="No"/>
    <s v="SI"/>
    <s v="Bilateral"/>
    <s v="EPS"/>
    <s v="AXA COLPATRIA"/>
    <x v="24"/>
    <s v="Junta Nacional de Calificación de Invalidez"/>
    <m/>
    <m/>
    <m/>
  </r>
  <r>
    <s v="VALLEDUPAR"/>
    <x v="23"/>
    <s v="ARROYO GOMEZ"/>
    <n v="1067809246"/>
    <s v="Mujer"/>
    <d v="2013-03-20T00:00:00"/>
    <n v="10"/>
    <d v="1988-01-08T00:00:00"/>
    <n v="35"/>
    <s v="SALUD TOTAL EPS"/>
    <s v="Diurna"/>
    <s v="M751"/>
    <n v="1"/>
    <x v="0"/>
    <s v="Miembros superiores"/>
    <x v="0"/>
    <x v="0"/>
    <s v="VENDEDOR"/>
    <s v="VENDEDOR"/>
    <s v="No"/>
    <s v="No"/>
    <s v="SI"/>
    <s v="Derecha"/>
    <s v="EPS"/>
    <m/>
    <x v="25"/>
    <s v="Junta Nacional de Calificación de Invalidez"/>
    <m/>
    <s v="BIOMECÁNICO"/>
    <m/>
  </r>
  <r>
    <s v="SUR"/>
    <x v="24"/>
    <s v="GARZON MONTOYA"/>
    <n v="52580084"/>
    <s v="Mujer"/>
    <d v="2011-12-20T00:00:00"/>
    <n v="10"/>
    <d v="1968-02-06T00:00:00"/>
    <n v="53"/>
    <s v="FAMISANAR EPS"/>
    <s v="Diurna"/>
    <s v="M654 M771"/>
    <n v="2"/>
    <x v="2"/>
    <s v="Miembros superiores"/>
    <x v="2"/>
    <x v="0"/>
    <s v="PREVENCIONISTA"/>
    <s v="PREVENCIONISTA"/>
    <s v="No"/>
    <s v="No"/>
    <s v="SI"/>
    <s v="Derecha"/>
    <m/>
    <m/>
    <x v="26"/>
    <s v="Junta Nacional de Calificación de Invalidez"/>
    <n v="197"/>
    <s v="BIOMECÁNICO"/>
    <m/>
  </r>
  <r>
    <s v="SUR"/>
    <x v="24"/>
    <s v="GARZON MONTOYA"/>
    <n v="52580085"/>
    <s v="Mujer"/>
    <d v="2011-12-21T00:00:00"/>
    <n v="11"/>
    <d v="1968-02-07T00:00:00"/>
    <n v="54"/>
    <s v="FAMISANAR EPS"/>
    <s v="Diurna"/>
    <s v="M654 M772"/>
    <n v="3"/>
    <x v="3"/>
    <s v="Miembros superiores"/>
    <x v="2"/>
    <x v="0"/>
    <s v="PREVENCIONISTA"/>
    <s v="PREVENCIONISTA"/>
    <s v="No"/>
    <s v="No"/>
    <s v="SI"/>
    <s v="Derecha"/>
    <m/>
    <m/>
    <x v="27"/>
    <s v="Junta Nacional de Calificación de Invalidez"/>
    <n v="198"/>
    <s v="BIOMECÁNICO"/>
    <m/>
  </r>
  <r>
    <s v="SUR"/>
    <x v="24"/>
    <s v="GARZON MONTOYA"/>
    <n v="52580086"/>
    <s v="Mujer"/>
    <d v="2011-12-22T00:00:00"/>
    <n v="12"/>
    <d v="1968-02-08T00:00:00"/>
    <n v="55"/>
    <s v="FAMISANAR EPS"/>
    <s v="Diurna"/>
    <s v="M654 M773"/>
    <n v="4"/>
    <x v="4"/>
    <s v="Miembros superiores"/>
    <x v="3"/>
    <x v="0"/>
    <s v="PREVENCIONISTA"/>
    <s v="PREVENCIONISTA"/>
    <s v="No"/>
    <s v="No"/>
    <s v="SI"/>
    <s v="Derecha"/>
    <m/>
    <m/>
    <x v="28"/>
    <s v="Junta Nacional de Calificación de Invalidez"/>
    <n v="199"/>
    <s v="BIOMECÁNICO"/>
    <m/>
  </r>
  <r>
    <s v="SUR"/>
    <x v="24"/>
    <s v="GARZON MONTOYA"/>
    <n v="52580084"/>
    <s v="Mujer"/>
    <d v="2011-12-20T00:00:00"/>
    <n v="10"/>
    <d v="1968-02-06T00:00:00"/>
    <n v="53"/>
    <s v="FAMISANAR EPS"/>
    <s v="Diurna"/>
    <s v="M654 M771"/>
    <n v="2"/>
    <x v="13"/>
    <s v="Miembros superiores"/>
    <x v="1"/>
    <x v="0"/>
    <s v="PREVENCIONISTA"/>
    <s v="PREVENCIONISTA"/>
    <s v="No"/>
    <s v="No"/>
    <s v="SI"/>
    <s v="Derecha"/>
    <m/>
    <m/>
    <x v="26"/>
    <s v="Junta Nacional de Calificación de Invalidez"/>
    <n v="197"/>
    <s v="BIOMECÁNICO"/>
    <m/>
  </r>
  <r>
    <s v="MONTERÍA"/>
    <x v="25"/>
    <s v="MIRANDA MENDOZA"/>
    <n v="25799980"/>
    <s v="Mujer"/>
    <d v="2011-11-01T00:00:00"/>
    <n v="10"/>
    <d v="1982-03-12T00:00:00"/>
    <n v="39"/>
    <s v="SALUD TOTAL S.A  EPS"/>
    <s v="Diurna"/>
    <s v="G560"/>
    <n v="1"/>
    <x v="9"/>
    <s v="Miembros superiores"/>
    <x v="1"/>
    <x v="2"/>
    <s v="CAJERO"/>
    <s v="VENDEDOR"/>
    <s v="Si"/>
    <n v="0"/>
    <s v="SI"/>
    <s v="Bilateral"/>
    <s v="ARL"/>
    <s v="ARL COLMENA"/>
    <x v="29"/>
    <s v="Junta Nacional de Calificación de Invalidez"/>
    <n v="394"/>
    <s v="BIOMECÁNICO"/>
    <m/>
  </r>
  <r>
    <s v="CARTAGENA POPA"/>
    <x v="26"/>
    <s v="SANCHEZ VILLAFANE"/>
    <n v="73129704"/>
    <s v="Hombre"/>
    <d v="2008-01-02T00:00:00"/>
    <n v="13"/>
    <d v="1968-03-12T00:00:00"/>
    <n v="53"/>
    <s v="EPS SURA"/>
    <s v="Diurna"/>
    <s v="M511"/>
    <n v="1"/>
    <x v="5"/>
    <s v="Columna"/>
    <x v="4"/>
    <x v="0"/>
    <s v="OPERADOR LOGISTICO"/>
    <s v="OPERADOR LOGISTICO"/>
    <s v="Si"/>
    <n v="19.73"/>
    <s v="NO"/>
    <m/>
    <s v="ARL"/>
    <s v="ARL SURA"/>
    <x v="30"/>
    <s v="Junta Regional de Calificación de Invalidez"/>
    <m/>
    <s v="BIOMECÁNICO,CONDICIONES DE SEGURIDAD"/>
    <m/>
  </r>
  <r>
    <s v="CALI SUR"/>
    <x v="27"/>
    <s v="GAEZ CASTRO"/>
    <n v="86048007"/>
    <s v="Hombre"/>
    <d v="2008-02-01T00:00:00"/>
    <n v="13"/>
    <d v="1975-11-05T00:00:00"/>
    <n v="46"/>
    <s v="NUEVA EPS"/>
    <s v="Diurna"/>
    <s v="M511"/>
    <n v="1"/>
    <x v="5"/>
    <s v="Columna"/>
    <x v="4"/>
    <x v="0"/>
    <s v="VENDEDOR ESPECIALISTA"/>
    <s v="VENDEDOR"/>
    <s v="Si"/>
    <n v="10.3"/>
    <s v="NO"/>
    <m/>
    <s v="ARL"/>
    <s v="ARL SURA"/>
    <x v="31"/>
    <s v="Junta Nacional de Calificación de Invalidez"/>
    <n v="32"/>
    <s v="BIOMECÁNICO"/>
    <m/>
  </r>
  <r>
    <s v="CALI SUR"/>
    <x v="28"/>
    <s v="CASANOVA MILLAN"/>
    <n v="31949630"/>
    <s v="Mujer"/>
    <d v="2012-11-03T00:00:00"/>
    <n v="9"/>
    <d v="1966-08-11T00:00:00"/>
    <n v="55"/>
    <s v="COMFENALCO VALLE E.P.S."/>
    <s v="Diurna"/>
    <s v="G560 M770"/>
    <n v="2"/>
    <x v="3"/>
    <s v="Miembros superiores"/>
    <x v="2"/>
    <x v="2"/>
    <s v="CAJERO"/>
    <s v="VENDEDOR"/>
    <s v="No"/>
    <s v="No"/>
    <s v="SI"/>
    <s v="Derecha"/>
    <s v="ARL"/>
    <s v="ARL COLMENA"/>
    <x v="32"/>
    <s v="Junta Regional de Calificación de Invalidez"/>
    <m/>
    <s v="BIOMECÁNICO"/>
    <m/>
  </r>
  <r>
    <s v="CALI SUR"/>
    <x v="28"/>
    <s v="CASANOVA MILLAN"/>
    <n v="31949630"/>
    <s v="Mujer"/>
    <d v="2012-11-03T00:00:00"/>
    <n v="9"/>
    <d v="1966-08-11T00:00:00"/>
    <n v="55"/>
    <s v="COMFENALCO VALLE E.P.S."/>
    <s v="Diurna"/>
    <s v="G560 M770"/>
    <n v="2"/>
    <x v="9"/>
    <s v="Miembros superiores"/>
    <x v="1"/>
    <x v="0"/>
    <s v="CAJERO"/>
    <s v="VENDEDOR"/>
    <s v="No"/>
    <s v="No"/>
    <s v="SI"/>
    <s v="Derecha"/>
    <s v="ARL"/>
    <s v="ARL COLMENA"/>
    <x v="32"/>
    <s v="Junta Regional de Calificación de Invalidez"/>
    <m/>
    <s v="BIOMECÁNICO"/>
    <m/>
  </r>
  <r>
    <s v="DORADO"/>
    <x v="29"/>
    <s v="GUERRERO MARINO"/>
    <n v="79245824"/>
    <s v="Hombre"/>
    <d v="1995-09-13T00:00:00"/>
    <n v="26"/>
    <d v="1968-11-15T00:00:00"/>
    <n v="53"/>
    <s v="COMPENSAR EPS"/>
    <s v="Diurna"/>
    <s v="M518"/>
    <n v="1"/>
    <x v="14"/>
    <s v="Columna"/>
    <x v="4"/>
    <x v="0"/>
    <s v="VENDEDOR"/>
    <s v="VENDEDOR"/>
    <s v="Si"/>
    <n v="10.5"/>
    <s v="NO"/>
    <m/>
    <s v="ARL"/>
    <s v="ARL SURA"/>
    <x v="33"/>
    <s v="ARL"/>
    <n v="3"/>
    <s v="BIOMECÁNICO"/>
    <m/>
  </r>
  <r>
    <s v="NORTE"/>
    <x v="30"/>
    <s v="PEREZ GOMEZ"/>
    <n v="79464860"/>
    <s v="Hombre"/>
    <d v="1994-07-11T00:00:00"/>
    <n v="27"/>
    <d v="1968-03-28T00:00:00"/>
    <n v="53"/>
    <s v="COMPENSAR EPS"/>
    <s v="Diurna"/>
    <s v="G560 M770 M771"/>
    <n v="3"/>
    <x v="2"/>
    <s v="Miembros superiores"/>
    <x v="2"/>
    <x v="2"/>
    <s v="VENDEDOR"/>
    <s v="VENDEDOR"/>
    <s v="No"/>
    <s v="No"/>
    <s v="SI"/>
    <s v="Izquierda"/>
    <s v="EPS"/>
    <m/>
    <x v="34"/>
    <s v="Junta Nacional de Calificación de Invalidez"/>
    <m/>
    <s v="BIOMECÁNICO"/>
    <m/>
  </r>
  <r>
    <s v="NORTE"/>
    <x v="30"/>
    <s v="PEREZ GOMEZ"/>
    <n v="79464860"/>
    <s v="Hombre"/>
    <d v="1994-07-11T00:00:00"/>
    <n v="27"/>
    <d v="1968-03-28T00:00:00"/>
    <n v="53"/>
    <s v="COMPENSAR EPS"/>
    <s v="Diurna"/>
    <s v="G560 M770 M771"/>
    <n v="3"/>
    <x v="3"/>
    <s v="Miembros superiores"/>
    <x v="2"/>
    <x v="0"/>
    <s v="VENDEDOR"/>
    <s v="VENDEDOR"/>
    <s v="No"/>
    <s v="No"/>
    <s v="SI"/>
    <s v="Izquierda"/>
    <s v="EPS"/>
    <m/>
    <x v="34"/>
    <s v="Junta Nacional de Calificación de Invalidez"/>
    <m/>
    <s v="BIOMECÁNICO"/>
    <m/>
  </r>
  <r>
    <s v="NORTE"/>
    <x v="30"/>
    <s v="PEREZ GOMEZ"/>
    <n v="79464860"/>
    <s v="Hombre"/>
    <d v="1994-07-11T00:00:00"/>
    <n v="27"/>
    <d v="1968-03-28T00:00:00"/>
    <n v="53"/>
    <s v="COMPENSAR EPS"/>
    <s v="Diurna"/>
    <s v="G560 M770 M771"/>
    <n v="3"/>
    <x v="9"/>
    <s v="Miembros superiores"/>
    <x v="1"/>
    <x v="0"/>
    <s v="VENDEDOR"/>
    <s v="VENDEDOR"/>
    <s v="No"/>
    <s v="No"/>
    <s v="SI"/>
    <s v="Izquierda"/>
    <s v="EPS"/>
    <m/>
    <x v="34"/>
    <s v="Junta Nacional de Calificación de Invalidez"/>
    <m/>
    <s v="BIOMECÁNICO"/>
    <m/>
  </r>
  <r>
    <s v="BARRANQUILLA NORTE"/>
    <x v="31"/>
    <s v="REYES OCHOA"/>
    <n v="19706283"/>
    <s v="Hombre"/>
    <d v="2007-06-01T00:00:00"/>
    <n v="14"/>
    <d v="1978-07-12T00:00:00"/>
    <n v="44"/>
    <s v="SALUD TOTAL S.A  EPS"/>
    <s v="Diurna"/>
    <s v="M518"/>
    <n v="1"/>
    <x v="14"/>
    <s v="Columna"/>
    <x v="4"/>
    <x v="0"/>
    <s v="VENDEDOR"/>
    <s v="VENDEDOR"/>
    <s v="No"/>
    <s v="No"/>
    <s v="NO"/>
    <m/>
    <s v="EPS"/>
    <m/>
    <x v="35"/>
    <s v="Junta Nacional de Calificación de Invalidez"/>
    <n v="14"/>
    <s v="BIOMECÁNICO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s v="JOSE IGNACIO"/>
    <s v="RODRIGUEZ ROJAS"/>
    <n v="80362178"/>
    <x v="0"/>
    <d v="1992-09-03T00:00:00"/>
    <x v="0"/>
    <d v="1965-03-19T00:00:00"/>
    <x v="0"/>
    <x v="0"/>
    <s v="Diurna"/>
    <s v="M511"/>
    <n v="1"/>
    <s v="Trastorno de disco lumbar y otros, con radiculopatia"/>
    <x v="0"/>
    <s v="Columna lumbar"/>
    <s v="Enfermedades del sistema osteomuscular y del tejido conectivo"/>
    <x v="0"/>
    <s v="ASESOR CENTRO ATENCION AL PROFESIONAL"/>
    <s v="Si"/>
    <x v="0"/>
    <s v="NO"/>
    <m/>
    <s v="ARL"/>
    <s v="ARL LIBERTY"/>
    <x v="0"/>
    <s v="Junta Regional de Calificación de Invalidez"/>
    <n v="31"/>
    <s v="BIOMECÁNICO"/>
  </r>
  <r>
    <x v="1"/>
    <x v="1"/>
    <s v="DIEGO JAVIER"/>
    <s v="BENAVIDES MIRANDA"/>
    <n v="79284783"/>
    <x v="0"/>
    <d v="1997-07-15T00:00:00"/>
    <x v="1"/>
    <d v="1963-07-12T00:00:00"/>
    <x v="1"/>
    <x v="1"/>
    <s v="Diurna"/>
    <s v="M511"/>
    <n v="1"/>
    <s v="Trastorno de disco lumbar y otros, con radiculopatia"/>
    <x v="0"/>
    <s v="Columna lumbar"/>
    <s v="Enfermedades del sistema osteomuscular y del tejido conectivo"/>
    <x v="1"/>
    <s v="AUXILIAR PROCESOS ADMINISTRATIVOS"/>
    <s v="Si"/>
    <x v="1"/>
    <s v="NO"/>
    <m/>
    <s v="ARL"/>
    <s v="ARL SURA"/>
    <x v="1"/>
    <s v="Junta Nacional de Calificación de Invalidez"/>
    <n v="7"/>
    <s v="BIOMECÁNICO"/>
  </r>
  <r>
    <x v="2"/>
    <x v="2"/>
    <s v="LILIANA MARIA"/>
    <s v="BUITRAGO CARRERO"/>
    <n v="52798894"/>
    <x v="1"/>
    <d v="2007-03-05T00:00:00"/>
    <x v="2"/>
    <d v="1980-06-01T00:00:00"/>
    <x v="2"/>
    <x v="1"/>
    <s v="Diurna"/>
    <s v="M658 M771"/>
    <n v="2"/>
    <s v="Epicondilitis lateral Otras sinovitis y tenosinovitis"/>
    <x v="1"/>
    <s v="Antebrazo/codo"/>
    <s v="Enfermedades del sistema osteomuscular y del tejido conectivo Enfermedades del sistema osteomuscular y del tejido conectivo"/>
    <x v="2"/>
    <s v="VENDEDOR"/>
    <s v="Si"/>
    <x v="2"/>
    <s v="NO"/>
    <m/>
    <s v="ARL"/>
    <s v="ARL SURA"/>
    <x v="2"/>
    <s v="Junta Nacional de Calificación de Invalidez"/>
    <n v="9"/>
    <s v="BIOMECÁNICO"/>
  </r>
  <r>
    <x v="3"/>
    <x v="0"/>
    <s v="WILLIAM"/>
    <s v="GUERRERO MARINO"/>
    <n v="79245824"/>
    <x v="0"/>
    <d v="1995-09-13T00:00:00"/>
    <x v="3"/>
    <d v="1968-11-15T00:00:00"/>
    <x v="3"/>
    <x v="1"/>
    <s v="Diurna"/>
    <s v="M518"/>
    <n v="1"/>
    <s v="Otros trastornos especificados de los discos intervertebrales"/>
    <x v="0"/>
    <s v="Columna lumbar"/>
    <s v="Enfermedades del sistema osteomuscular y del tejido conectivo"/>
    <x v="2"/>
    <s v="VENDEDOR"/>
    <s v="Si"/>
    <x v="3"/>
    <s v="NO"/>
    <m/>
    <s v="ARL"/>
    <s v="ARL SURA"/>
    <x v="3"/>
    <s v="ARL"/>
    <n v="3"/>
    <s v="BIOMECÁNICO"/>
  </r>
  <r>
    <x v="2"/>
    <x v="2"/>
    <s v="ALBA MIREYA"/>
    <s v="VELANDIA SUAREZ"/>
    <n v="52362839"/>
    <x v="1"/>
    <d v="2006-05-15T00:00:00"/>
    <x v="4"/>
    <d v="1976-01-13T00:00:00"/>
    <x v="4"/>
    <x v="0"/>
    <s v="Diurna"/>
    <s v="M653 M658 M770 M771"/>
    <n v="4"/>
    <s v="Dedo en gatillo Epicondilitis lateral Epicondilitis media Otras sinovitis y tenosinovitis"/>
    <x v="1"/>
    <s v="Antebrazo/codo"/>
    <s v="Enfermedades del sistema osteomuscular y del tejido conectivo "/>
    <x v="2"/>
    <s v="VENDEDOR"/>
    <s v="Si"/>
    <x v="4"/>
    <s v="NO"/>
    <m/>
    <s v="ARL"/>
    <s v="ARL SURA"/>
    <x v="4"/>
    <s v="Junta Nacional de Calificación de Invalidez"/>
    <n v="128"/>
    <s v="BIOMECÁNICO"/>
  </r>
  <r>
    <x v="4"/>
    <x v="3"/>
    <s v="NESTOR ALBERTO"/>
    <s v="SANCHEZ VILLAFANE"/>
    <n v="73129704"/>
    <x v="0"/>
    <d v="2008-01-02T00:00:00"/>
    <x v="5"/>
    <d v="1968-03-12T00:00:00"/>
    <x v="3"/>
    <x v="2"/>
    <s v="Diurna"/>
    <s v="M511"/>
    <n v="1"/>
    <s v="Trastorno de disco lumbar y otros, con radiculopatia"/>
    <x v="0"/>
    <s v="Columna lumbar"/>
    <s v="Enfermedades del sistema osteomuscular y del tejido conectivo"/>
    <x v="1"/>
    <s v="OPERADOR LOGISTICO"/>
    <s v="Si"/>
    <x v="5"/>
    <s v="NO"/>
    <m/>
    <s v="ARL"/>
    <s v="ARL SURA"/>
    <x v="5"/>
    <s v="Junta Regional de Calificación de Invalidez"/>
    <m/>
    <s v="BIOMECÁNICO"/>
  </r>
  <r>
    <x v="5"/>
    <x v="0"/>
    <s v="MANUEL ENRIQUE"/>
    <s v="CHIVATA ARIAS"/>
    <n v="80438373"/>
    <x v="0"/>
    <d v="1997-06-16T00:00:00"/>
    <x v="1"/>
    <d v="1967-04-21T00:00:00"/>
    <x v="5"/>
    <x v="3"/>
    <s v="Diurna"/>
    <s v="M51 M545"/>
    <n v="2"/>
    <s v="Lumbago no especificado Otros trastornos de los discos intervertebrales"/>
    <x v="0"/>
    <s v="Columna lumbar"/>
    <s v="Enfermedades del sistema osteomuscular y del tejido conectivo Enfermedades del sistema osteomuscular y del tejido conectivo"/>
    <x v="0"/>
    <s v="ASESOR CENTRO ATENCION AL PROFESIONAL"/>
    <s v="Si"/>
    <x v="6"/>
    <s v="NO"/>
    <m/>
    <s v="EPS"/>
    <m/>
    <x v="6"/>
    <s v="ARL"/>
    <n v="42"/>
    <s v="BIOMECÁNICO,PSICOSOCIAL"/>
  </r>
  <r>
    <x v="6"/>
    <x v="4"/>
    <s v="HERICA"/>
    <s v="OSPINA MARTINEZ"/>
    <n v="66878495"/>
    <x v="1"/>
    <d v="2007-05-22T00:00:00"/>
    <x v="2"/>
    <d v="1975-08-02T00:00:00"/>
    <x v="6"/>
    <x v="2"/>
    <s v="Diurna"/>
    <s v="G560 M771"/>
    <n v="2"/>
    <s v="Epicondilitis lateral Sindrome del tunel carpiano"/>
    <x v="1"/>
    <s v="Mano/codo"/>
    <s v="Enfermedades del sistema nervioso Enfermedades del sistema osteomuscular y del tejido conectivo"/>
    <x v="3"/>
    <s v="VENDEDOR"/>
    <s v="Si"/>
    <x v="7"/>
    <s v="SI"/>
    <s v="Bilateral"/>
    <s v="ARL"/>
    <s v="ARL SURA"/>
    <x v="7"/>
    <s v="Junta Regional de Calificación de Invalidez"/>
    <n v="37"/>
    <s v="BIOMECÁNICO"/>
  </r>
  <r>
    <x v="7"/>
    <x v="3"/>
    <s v="BERNARDO"/>
    <s v="SANCHEZ DIAZ"/>
    <n v="1090368525"/>
    <x v="0"/>
    <d v="2011-11-05T00:00:00"/>
    <x v="6"/>
    <d v="1986-05-24T00:00:00"/>
    <x v="7"/>
    <x v="4"/>
    <s v="Diurna"/>
    <s v="F432 M751 M755"/>
    <n v="3"/>
    <s v="Bursitis del hombro Sindrome de manguito rotatorio Trastornos de adaptacion"/>
    <x v="1"/>
    <s v="Hombro/psicosocial"/>
    <s v="Enfermedades del sistema osteomuscular y del tejido conectivo Enfermedades del sistema osteomuscular y del tejido conectivo Trastornos mentales y del comportamiento"/>
    <x v="1"/>
    <s v="OPERADOR LOGISTICO"/>
    <s v="Si"/>
    <x v="8"/>
    <s v="SI"/>
    <s v="Derecha"/>
    <s v="ARL"/>
    <s v="ARL SURA"/>
    <x v="8"/>
    <s v="Junta Nacional de Calificación de Invalidez"/>
    <n v="84"/>
    <s v="BIOMECÁNICO"/>
  </r>
  <r>
    <x v="8"/>
    <x v="2"/>
    <s v="FABIO ENRIQUE"/>
    <s v="VARGAS CARDENAS"/>
    <n v="93205033"/>
    <x v="0"/>
    <d v="2000-05-15T00:00:00"/>
    <x v="7"/>
    <d v="1975-05-27T00:00:00"/>
    <x v="6"/>
    <x v="5"/>
    <s v="Diurna"/>
    <s v="G560"/>
    <n v="1"/>
    <s v="Sindrome del tunel carpiano"/>
    <x v="1"/>
    <s v="Mano"/>
    <s v="Enfermedades del sistema nervioso"/>
    <x v="2"/>
    <s v="VENDEDOR"/>
    <s v="Si"/>
    <x v="9"/>
    <s v="SI"/>
    <s v="Derecha"/>
    <s v="ARL"/>
    <s v="ARL LIBERTY"/>
    <x v="9"/>
    <s v="Junta Nacional de Calificación de Invalidez"/>
    <n v="31"/>
    <s v="BIOMECÁNICO"/>
  </r>
  <r>
    <x v="9"/>
    <x v="4"/>
    <s v="PAULO CESAR"/>
    <s v="GAEZ CASTRO"/>
    <n v="86048007"/>
    <x v="0"/>
    <d v="2008-02-01T00:00:00"/>
    <x v="5"/>
    <d v="1975-11-05T00:00:00"/>
    <x v="6"/>
    <x v="6"/>
    <s v="Diurna"/>
    <s v="M511"/>
    <n v="1"/>
    <s v="Trastorno de disco lumbar y otros, con radiculopatia"/>
    <x v="0"/>
    <s v="Columna lumbar"/>
    <s v="Enfermedades del sistema osteomuscular y del tejido conectivo"/>
    <x v="4"/>
    <s v="VENDEDOR"/>
    <s v="Si"/>
    <x v="10"/>
    <s v="NO"/>
    <m/>
    <s v="ARL"/>
    <s v="ARL SURA"/>
    <x v="10"/>
    <s v="Junta Nacional de Calificación de Invalidez"/>
    <n v="32"/>
    <s v="BIOMECÁNICO"/>
  </r>
  <r>
    <x v="10"/>
    <x v="4"/>
    <s v="MISALFA"/>
    <s v="MIRANDA MENDOZA"/>
    <n v="25799980"/>
    <x v="1"/>
    <d v="2011-11-01T00:00:00"/>
    <x v="6"/>
    <d v="1982-03-12T00:00:00"/>
    <x v="8"/>
    <x v="7"/>
    <s v="Diurna"/>
    <s v="G560"/>
    <n v="1"/>
    <s v="Sindrome del tunel carpiano"/>
    <x v="1"/>
    <s v="Mano"/>
    <s v="Enfermedades del sistema nervioso"/>
    <x v="3"/>
    <s v="VENDEDOR"/>
    <s v="Si"/>
    <x v="11"/>
    <s v="SI"/>
    <s v="Bilateral"/>
    <s v="ARL"/>
    <s v="ARL COLMENA"/>
    <x v="11"/>
    <s v="Junta Nacional de Calificación de Invalidez"/>
    <n v="394"/>
    <s v="BIOMECÁNICO"/>
  </r>
  <r>
    <x v="11"/>
    <x v="3"/>
    <s v="LEONARDO"/>
    <s v="PADILLA AVILES"/>
    <n v="12603131"/>
    <x v="0"/>
    <d v="2008-02-04T00:00:00"/>
    <x v="5"/>
    <d v="1982-06-02T00:00:00"/>
    <x v="8"/>
    <x v="2"/>
    <s v="Diurna"/>
    <s v="M511"/>
    <n v="1"/>
    <s v="Trastorno de disco lumbar y otros, con radiculopatia"/>
    <x v="0"/>
    <s v="Columna lumbar"/>
    <s v="Enfermedades del sistema osteomuscular y del tejido conectivo"/>
    <x v="2"/>
    <s v="ASESOR CENTRO ATENCION AL PROFESIONAL"/>
    <s v="Si"/>
    <x v="12"/>
    <s v="NO"/>
    <m/>
    <s v="EPS"/>
    <m/>
    <x v="12"/>
    <s v="Junta Nacional de Calificación de Invalidez"/>
    <m/>
    <s v="BIOMECÁNICO"/>
  </r>
  <r>
    <x v="9"/>
    <x v="4"/>
    <s v="CLAUDIA MILENA"/>
    <s v="ARBOLEDA CASTANO"/>
    <n v="66998740"/>
    <x v="1"/>
    <d v="2004-06-10T00:00:00"/>
    <x v="8"/>
    <d v="1977-05-31T00:00:00"/>
    <x v="9"/>
    <x v="8"/>
    <s v="Diurna"/>
    <s v="M770 M771"/>
    <n v="2"/>
    <s v="Epicondilitis lateral Epicondilitis media"/>
    <x v="1"/>
    <s v="Codo"/>
    <s v="Enfermedades del sistema osteomuscular y del tejido conectivo Enfermedades del sistema osteomuscular y del tejido conectivo"/>
    <x v="3"/>
    <s v="OPERADOR LOGISTICO"/>
    <s v="Si"/>
    <x v="13"/>
    <s v="SI"/>
    <s v="Derecha"/>
    <s v="ARL"/>
    <s v="ARL COLMENA"/>
    <x v="13"/>
    <s v="Junta Regional de Calificación de Invalidez"/>
    <m/>
    <s v="BIOMECÁNICO"/>
  </r>
  <r>
    <x v="7"/>
    <x v="3"/>
    <s v="JAVIER"/>
    <s v="VILLAMIZAR RAMIREZ"/>
    <n v="79904820"/>
    <x v="0"/>
    <d v="2009-08-18T00:00:00"/>
    <x v="9"/>
    <d v="1976-04-12T00:00:00"/>
    <x v="4"/>
    <x v="4"/>
    <s v="Diurna"/>
    <s v="M511"/>
    <n v="1"/>
    <s v="Trastorno de disco lumbar y otros, con radiculopatia"/>
    <x v="0"/>
    <s v="Columna lumbar"/>
    <s v="Enfermedades del sistema osteomuscular y del tejido conectivo"/>
    <x v="2"/>
    <s v="VENDEDOR"/>
    <s v="Si"/>
    <x v="14"/>
    <m/>
    <m/>
    <m/>
    <m/>
    <x v="14"/>
    <m/>
    <m/>
    <s v="BIOMECÁNICO"/>
  </r>
  <r>
    <x v="12"/>
    <x v="3"/>
    <s v="JACKELINE DEL CARMEN"/>
    <s v="YEPES HOYOS"/>
    <n v="22518586"/>
    <x v="1"/>
    <d v="2007-07-12T00:00:00"/>
    <x v="2"/>
    <d v="1980-01-29T00:00:00"/>
    <x v="2"/>
    <x v="4"/>
    <s v="Diurna"/>
    <s v="G560 M654"/>
    <n v="2"/>
    <s v="Sindrome del tunel carpiano Tenosinovitis de estiloides radial [de quervain]"/>
    <x v="1"/>
    <s v="Mano"/>
    <s v="Enfermedades del sistema nervioso Enfermedades del sistema osteomuscular y del tejido conectivo"/>
    <x v="3"/>
    <s v="VENDEDOR"/>
    <s v="Si"/>
    <x v="15"/>
    <s v="SI"/>
    <s v="Bilateral"/>
    <m/>
    <m/>
    <x v="15"/>
    <m/>
    <n v="46"/>
    <s v="BIOMECÁNICO"/>
  </r>
  <r>
    <x v="9"/>
    <x v="4"/>
    <s v="VIVIANA"/>
    <s v="CASANOVA MILLAN"/>
    <n v="31949630"/>
    <x v="1"/>
    <d v="2012-11-03T00:00:00"/>
    <x v="10"/>
    <d v="1966-08-11T00:00:00"/>
    <x v="10"/>
    <x v="9"/>
    <s v="Diurna"/>
    <s v="G560 M770"/>
    <n v="2"/>
    <s v="Epicondilitis media Sindrome del tunel carpiano"/>
    <x v="1"/>
    <s v="Mano/codo"/>
    <s v="Enfermedades del sistema nervioso Enfermedades del sistema osteomuscular y del tejido conectivo"/>
    <x v="3"/>
    <s v="VENDEDOR"/>
    <s v="Si"/>
    <x v="15"/>
    <s v="SI"/>
    <s v="Derecha"/>
    <s v="ARL"/>
    <s v="ARL COLMENA"/>
    <x v="16"/>
    <s v="Junta Regional de Calificación de Invalidez"/>
    <m/>
    <s v="BIOMECÁNICO"/>
  </r>
  <r>
    <x v="0"/>
    <x v="0"/>
    <s v="MARTHA LUCIA"/>
    <s v="GARZON MONTOYA"/>
    <n v="52580084"/>
    <x v="1"/>
    <d v="2011-12-20T00:00:00"/>
    <x v="6"/>
    <d v="1968-02-06T00:00:00"/>
    <x v="3"/>
    <x v="0"/>
    <s v="Diurna"/>
    <s v="M654 M771"/>
    <n v="4"/>
    <s v="Epicondilitis lateral Tenosinovitis de estiloides radial [de quervain]"/>
    <x v="1"/>
    <s v="Mano/codo"/>
    <s v="Enfermedades del sistema osteomuscular y del tejido conectivo Enfermedades del sistema osteomuscular y del tejido conectivo"/>
    <x v="5"/>
    <s v="PREVENCIONISTA"/>
    <s v="No"/>
    <x v="16"/>
    <s v="SI"/>
    <s v="Derecha"/>
    <m/>
    <m/>
    <x v="17"/>
    <s v="Junta Nacional de Calificación de Invalidez"/>
    <n v="197"/>
    <s v="BIOMECÁNICO"/>
  </r>
  <r>
    <x v="0"/>
    <x v="0"/>
    <s v="FREDDY GIOVANNY"/>
    <s v="PUERTO SANABRIA"/>
    <n v="79883732"/>
    <x v="0"/>
    <d v="2007-11-19T00:00:00"/>
    <x v="2"/>
    <d v="1980-10-18T00:00:00"/>
    <x v="2"/>
    <x v="5"/>
    <s v="Diurna"/>
    <s v="M512"/>
    <n v="1"/>
    <s v="Otros desplazamientos especificados de disco intervertebral"/>
    <x v="0"/>
    <s v="Columna lumbar"/>
    <s v="Enfermedades del sistema osteomuscular y del tejido conectivo"/>
    <x v="3"/>
    <s v="CAJERO"/>
    <s v="No"/>
    <x v="16"/>
    <s v="NO"/>
    <m/>
    <s v="EPS"/>
    <m/>
    <x v="18"/>
    <s v="Junta Nacional de Calificación de Invalidez"/>
    <n v="44"/>
    <s v="BIOMECÁNICO"/>
  </r>
  <r>
    <x v="13"/>
    <x v="3"/>
    <s v="JAIR"/>
    <s v="TRESPALACIOS MERCADO"/>
    <n v="72251973"/>
    <x v="0"/>
    <d v="2010-09-06T00:00:00"/>
    <x v="11"/>
    <d v="1980-08-30T00:00:00"/>
    <x v="2"/>
    <x v="4"/>
    <s v="Diurna"/>
    <s v="M518 M545"/>
    <n v="2"/>
    <s v="Lumbago no especificado Otros trastornos especificados de los discos intervertebrales"/>
    <x v="0"/>
    <s v="Columna lumbar"/>
    <s v="Enfermedades del sistema osteomuscular y del tejido conectivo Enfermedades del sistema osteomuscular y del tejido conectivo"/>
    <x v="2"/>
    <s v="VENDEDOR"/>
    <s v="Si"/>
    <x v="17"/>
    <s v="NO"/>
    <m/>
    <s v="EPS"/>
    <m/>
    <x v="19"/>
    <s v="Junta Nacional de Calificación de Invalidez"/>
    <m/>
    <s v="BIOMECÁNICO"/>
  </r>
  <r>
    <x v="0"/>
    <x v="0"/>
    <s v="ABELARDO"/>
    <s v="CLAVIJO ALVAREZ"/>
    <n v="19491499"/>
    <x v="0"/>
    <d v="2006-02-17T00:00:00"/>
    <x v="4"/>
    <d v="1961-08-01T00:00:00"/>
    <x v="11"/>
    <x v="0"/>
    <s v="Diurna"/>
    <s v="M751"/>
    <n v="1"/>
    <s v="Sindrome de manguito rotatorio"/>
    <x v="1"/>
    <s v="Hombro"/>
    <s v="Enfermedades del sistema osteomuscular y del tejido conectivo"/>
    <x v="1"/>
    <s v="OPERADOR LOGISTICO"/>
    <s v="Si"/>
    <x v="18"/>
    <s v="SI"/>
    <s v="Izquierda"/>
    <s v="EPS"/>
    <m/>
    <x v="20"/>
    <s v="Junta Nacional de Calificación de Invalidez"/>
    <m/>
    <s v="BIOMECÁNICO"/>
  </r>
  <r>
    <x v="8"/>
    <x v="2"/>
    <s v="WILSON"/>
    <s v="PEREZ GOMEZ"/>
    <n v="79464860"/>
    <x v="0"/>
    <d v="1994-07-11T00:00:00"/>
    <x v="12"/>
    <d v="1968-03-28T00:00:00"/>
    <x v="3"/>
    <x v="1"/>
    <s v="Diurna"/>
    <s v="G560 M770 M771"/>
    <n v="3"/>
    <s v="Epicondilitis lateral izquierdo Epicondilitis media izquierdo Sindrome del tunel carpiano derecho"/>
    <x v="1"/>
    <s v="Mano/codo"/>
    <s v="Enfermedades del sistema nervioso Enfermedades del sistema osteomuscular y del tejido conectivo Enfermedades del sistema osteomuscular y del tejido conectivo"/>
    <x v="2"/>
    <s v="VENDEDOR"/>
    <s v="No"/>
    <x v="16"/>
    <s v="SI"/>
    <s v="Izquierda"/>
    <s v="EPS"/>
    <m/>
    <x v="21"/>
    <s v="Junta Nacional de Calificación de Invalidez"/>
    <m/>
    <s v="BIOMECÁNICO"/>
  </r>
  <r>
    <x v="10"/>
    <x v="4"/>
    <s v="GILDARDO"/>
    <s v="CUADROS HOYOS"/>
    <n v="11001324"/>
    <x v="0"/>
    <d v="2011-10-10T00:00:00"/>
    <x v="6"/>
    <d v="1976-12-25T00:00:00"/>
    <x v="4"/>
    <x v="7"/>
    <s v="Diurna"/>
    <s v="M545_x000a_M511 "/>
    <n v="2"/>
    <s v=" Lumbago no especificado_x000a_Trastorno de disco lumbar y otros, con radiculopatía (Discopatía lumbar L4-L5)"/>
    <x v="0"/>
    <s v="Columna lumbar"/>
    <s v="Enfermedades del sistema osteomuscular y del tejido conectivo"/>
    <x v="1"/>
    <s v="OPERADOR LOGISTICO"/>
    <s v="Si"/>
    <x v="19"/>
    <s v="NO"/>
    <m/>
    <s v="EPS"/>
    <s v="ARL COLMENA"/>
    <x v="22"/>
    <s v="Junta Nacional de Calificación de Invalidez"/>
    <m/>
    <s v="BIOMECÁNICO"/>
  </r>
  <r>
    <x v="0"/>
    <x v="0"/>
    <s v="MARIA DE LOS ANGELES"/>
    <s v=" LOPEZ SOTO"/>
    <n v="52956224"/>
    <x v="1"/>
    <d v="2010-10-19T00:00:00"/>
    <x v="11"/>
    <d v="1983-06-09T00:00:00"/>
    <x v="12"/>
    <x v="6"/>
    <s v="Diurna"/>
    <s v="M770"/>
    <n v="3"/>
    <s v="Epicondilitis medial bilateral_x000a_Síndrome de manguito rotador derecho"/>
    <x v="1"/>
    <s v="Codo"/>
    <s v="Enfermedades del sistema osteomuscular y del tejido conectivo"/>
    <x v="3"/>
    <s v="CAJERO"/>
    <s v="No"/>
    <x v="16"/>
    <s v="NO"/>
    <m/>
    <s v="EPS"/>
    <s v="Nueva EPS"/>
    <x v="23"/>
    <s v="ARL"/>
    <m/>
    <s v="BIOMECÁNICO"/>
  </r>
  <r>
    <x v="9"/>
    <x v="4"/>
    <s v="DIANA CATERINE"/>
    <s v=" ANTE CERON"/>
    <n v="1061759121"/>
    <x v="1"/>
    <d v="2011-10-01T00:00:00"/>
    <x v="6"/>
    <d v="1993-05-15T00:00:00"/>
    <x v="13"/>
    <x v="9"/>
    <s v="Diurna"/>
    <s v="M755"/>
    <n v="1"/>
    <s v="Bursitis subacromial y subcoracoidea derecho"/>
    <x v="1"/>
    <s v="Hombro"/>
    <s v="Enfermedades del sistema osteomuscular y del tejido conectivo"/>
    <x v="3"/>
    <s v="CAJERO"/>
    <s v="No"/>
    <x v="16"/>
    <s v="SI"/>
    <s v="Derecha"/>
    <s v="EPS"/>
    <m/>
    <x v="24"/>
    <s v="Junta Nacional de Calificación de Invalidez"/>
    <m/>
    <s v="BIOMECÁNICO"/>
  </r>
  <r>
    <x v="8"/>
    <x v="2"/>
    <s v="GERARDO YECID"/>
    <s v="LEON LOPEZ"/>
    <n v="79428137"/>
    <x v="0"/>
    <d v="2007-11-06T00:00:00"/>
    <x v="2"/>
    <d v="1967-04-03T00:00:00"/>
    <x v="10"/>
    <x v="2"/>
    <s v="Diurna"/>
    <s v="M545 _x000a_M513"/>
    <n v="2"/>
    <s v="Lumbago no especificado_x000a_Otras degeneraciones especificadas del disco intervertebral"/>
    <x v="0"/>
    <s v="Columna lumbar"/>
    <s v="Enfermedades del sistema osteomuscular y del tejido conectivo"/>
    <x v="2"/>
    <s v="VENDEDOR"/>
    <s v="No"/>
    <x v="16"/>
    <s v="NO"/>
    <m/>
    <s v="EPS"/>
    <m/>
    <x v="25"/>
    <s v="Junta Nacional de Calificación de Invalidez"/>
    <n v="5"/>
    <s v="BIOMECÁNICO"/>
  </r>
  <r>
    <x v="12"/>
    <x v="3"/>
    <s v="YESITH JAVIER"/>
    <s v="REYES OCHOA"/>
    <n v="19706283"/>
    <x v="0"/>
    <d v="2007-06-01T00:00:00"/>
    <x v="2"/>
    <d v="1978-07-12T00:00:00"/>
    <x v="9"/>
    <x v="7"/>
    <s v="Diurna"/>
    <s v="M518"/>
    <n v="1"/>
    <s v="Otros trastornos especificados de los discos intervertebrales"/>
    <x v="0"/>
    <s v="Columna lumbar"/>
    <s v="Enfermedades del sistema osteomuscular y del tejido conectivo"/>
    <x v="2"/>
    <s v="VENDEDOR"/>
    <s v="No"/>
    <x v="16"/>
    <s v="NO"/>
    <m/>
    <s v="EPS"/>
    <m/>
    <x v="26"/>
    <s v="Junta Nacional de Calificación de Invalidez"/>
    <n v="14"/>
    <s v="BIOMECÁNICO"/>
  </r>
  <r>
    <x v="12"/>
    <x v="3"/>
    <s v="LADY DILA"/>
    <s v="HERNANDEZ DE LA HOZ "/>
    <n v="22585156"/>
    <x v="1"/>
    <d v="2012-02-04T00:00:00"/>
    <x v="6"/>
    <d v="1982-10-21T00:00:00"/>
    <x v="8"/>
    <x v="0"/>
    <s v="Diurna"/>
    <s v="G560"/>
    <n v="1"/>
    <s v="Sindrome de túnel carpiano"/>
    <x v="1"/>
    <s v="Mano"/>
    <s v="Enfermedades del sistema osteomuscular y del tejido conectivo"/>
    <x v="3"/>
    <s v="CAJERO"/>
    <s v="No"/>
    <x v="16"/>
    <s v="NO"/>
    <s v="Bilateral"/>
    <s v="EPS"/>
    <m/>
    <x v="27"/>
    <s v="Junta Nacional de Calificación de Invalidez"/>
    <m/>
    <s v="BIOMECÁNICO"/>
  </r>
  <r>
    <x v="14"/>
    <x v="5"/>
    <s v="LIBARDO"/>
    <s v="PEÑA RODRIGUEZ"/>
    <n v="79997918"/>
    <x v="0"/>
    <d v="2008-07-08T00:00:00"/>
    <x v="2"/>
    <d v="1982-01-04T00:00:00"/>
    <x v="14"/>
    <x v="3"/>
    <s v="Diurna"/>
    <s v="M771"/>
    <n v="1"/>
    <s v="Epicondilitis lateral"/>
    <x v="1"/>
    <s v="Codo"/>
    <s v="Enfermedades del sistema osteomuscular y del tejido conectivo"/>
    <x v="6"/>
    <s v="LIDER DE DESARROLLO"/>
    <s v="No"/>
    <x v="16"/>
    <s v="SI"/>
    <s v="Izquierda"/>
    <s v="EPS"/>
    <m/>
    <x v="28"/>
    <s v="Junta Nacional de Calificación de Invalidez"/>
    <m/>
    <s v="BIOMECÁNICO"/>
  </r>
  <r>
    <x v="15"/>
    <x v="2"/>
    <s v="MARIA FERNANDA"/>
    <s v="ARROYO GOMEZ"/>
    <n v="1067809246"/>
    <x v="1"/>
    <d v="2013-03-20T00:00:00"/>
    <x v="6"/>
    <d v="1988-01-08T00:00:00"/>
    <x v="7"/>
    <x v="7"/>
    <s v="Diurna"/>
    <s v="M751"/>
    <n v="1"/>
    <s v="Sindrome de manguito rotatorio"/>
    <x v="1"/>
    <s v="Hombro"/>
    <s v="Enfermedades del sistema osteomuscular y del tejido conectivo"/>
    <x v="2"/>
    <s v="VENDEDOR"/>
    <s v="Si"/>
    <x v="20"/>
    <s v="SI"/>
    <s v="Derecha"/>
    <s v="EPS"/>
    <m/>
    <x v="29"/>
    <s v="Junta Nacional de Calificación de Invalidez"/>
    <m/>
    <s v="BIOMECÁNICO"/>
  </r>
  <r>
    <x v="7"/>
    <x v="3"/>
    <s v="JIMMY HARVEY"/>
    <s v="BALMACEDA QUINTERO"/>
    <n v="5472197"/>
    <x v="0"/>
    <d v="2018-01-20T00:00:00"/>
    <x v="11"/>
    <d v="1982-11-10T00:00:00"/>
    <x v="14"/>
    <x v="5"/>
    <s v="Diurna"/>
    <s v="G560"/>
    <n v="1"/>
    <s v="Sindrome de túnel carpiano"/>
    <x v="1"/>
    <s v="Mano"/>
    <s v="Enfermedades del sistema osteomuscular y del tejido conectivo"/>
    <x v="1"/>
    <s v="OPERADOR LOGISTICO"/>
    <s v="No"/>
    <x v="16"/>
    <s v="SI"/>
    <s v="Bilateral"/>
    <s v="EPS"/>
    <m/>
    <x v="30"/>
    <s v="Junta Nacional de Calificación de Invalidez"/>
    <m/>
    <s v="BIOMECÁNICO"/>
  </r>
  <r>
    <x v="4"/>
    <x v="3"/>
    <s v="ENGELBERTH ENRIQUE"/>
    <s v="CACERES VILLARREAL"/>
    <n v="9145817"/>
    <x v="0"/>
    <d v="2008-01-02T00:00:00"/>
    <x v="4"/>
    <d v="1980-08-21T00:00:00"/>
    <x v="15"/>
    <x v="7"/>
    <s v="Diurna"/>
    <s v="M511"/>
    <n v="1"/>
    <s v="Trastorno de disco lumbar y otros, con radiculopatia"/>
    <x v="0"/>
    <s v="Columna lumbar"/>
    <s v="Enfermedades del sistema osteomuscular y del tejido conectivo"/>
    <x v="1"/>
    <s v="OPERADOR LOGISTICO"/>
    <s v="No"/>
    <x v="16"/>
    <s v="NO"/>
    <m/>
    <s v="EPS"/>
    <m/>
    <x v="31"/>
    <s v="Junta Nacional de Calificación de Invalidez"/>
    <m/>
    <s v="BIOMECÁNI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C000000}" name="TablaDinámica13" cacheId="1065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A169:B176" firstHeaderRow="1" firstDataRow="1" firstDataCol="1"/>
  <pivotFields count="31">
    <pivotField showAll="0">
      <items count="18">
        <item x="13"/>
        <item x="12"/>
        <item x="6"/>
        <item x="9"/>
        <item x="2"/>
        <item x="4"/>
        <item x="11"/>
        <item x="7"/>
        <item x="3"/>
        <item x="1"/>
        <item x="10"/>
        <item x="8"/>
        <item x="14"/>
        <item x="5"/>
        <item x="0"/>
        <item m="1" x="16"/>
        <item x="15"/>
        <item t="default"/>
      </items>
    </pivotField>
    <pivotField axis="axisRow" dataField="1" showAll="0">
      <items count="8">
        <item x="3"/>
        <item x="4"/>
        <item x="2"/>
        <item x="0"/>
        <item x="1"/>
        <item x="5"/>
        <item m="1" x="6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Distrito" fld="1" subtotal="count" baseField="0" baseItem="0"/>
  </dataFields>
  <formats count="7">
    <format dxfId="379">
      <pivotArea type="all" dataOnly="0" outline="0" fieldPosition="0"/>
    </format>
    <format dxfId="380">
      <pivotArea outline="0" collapsedLevelsAreSubtotals="1" fieldPosition="0"/>
    </format>
    <format dxfId="381">
      <pivotArea field="1" type="button" dataOnly="0" labelOnly="1" outline="0" axis="axisRow" fieldPosition="0"/>
    </format>
    <format dxfId="382">
      <pivotArea dataOnly="0" labelOnly="1" outline="0" axis="axisValues" fieldPosition="0"/>
    </format>
    <format dxfId="383">
      <pivotArea dataOnly="0" labelOnly="1" fieldPosition="0">
        <references count="1">
          <reference field="1" count="0"/>
        </references>
      </pivotArea>
    </format>
    <format dxfId="384">
      <pivotArea dataOnly="0" labelOnly="1" grandRow="1" outline="0" fieldPosition="0"/>
    </format>
    <format dxfId="385">
      <pivotArea dataOnly="0" labelOnly="1" outline="0" axis="axisValues" fieldPosition="0"/>
    </format>
  </formats>
  <chartFormats count="2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TablaDinámica11" cacheId="106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37:B156" firstHeaderRow="1" firstDataRow="1" firstDataCol="1"/>
  <pivotFields count="31"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axis="axisRow" dataField="1" showAll="0" sortType="descending">
      <items count="23">
        <item m="1" x="19"/>
        <item x="6"/>
        <item x="8"/>
        <item x="1"/>
        <item x="2"/>
        <item x="3"/>
        <item m="1" x="20"/>
        <item x="12"/>
        <item x="11"/>
        <item x="4"/>
        <item x="10"/>
        <item x="16"/>
        <item x="14"/>
        <item x="0"/>
        <item x="15"/>
        <item x="9"/>
        <item x="13"/>
        <item x="5"/>
        <item m="1" x="21"/>
        <item m="1" x="18"/>
        <item x="7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 defaultSubtotal="0"/>
    <pivotField showAll="0" defaultSubtotal="0"/>
  </pivotFields>
  <rowFields count="1">
    <field x="13"/>
  </rowFields>
  <rowItems count="19">
    <i>
      <x v="17"/>
    </i>
    <i>
      <x v="15"/>
    </i>
    <i>
      <x v="4"/>
    </i>
    <i>
      <x v="5"/>
    </i>
    <i>
      <x v="13"/>
    </i>
    <i>
      <x v="7"/>
    </i>
    <i>
      <x v="12"/>
    </i>
    <i>
      <x v="9"/>
    </i>
    <i>
      <x v="16"/>
    </i>
    <i>
      <x v="14"/>
    </i>
    <i>
      <x v="20"/>
    </i>
    <i>
      <x v="11"/>
    </i>
    <i>
      <x v="8"/>
    </i>
    <i>
      <x v="3"/>
    </i>
    <i>
      <x v="21"/>
    </i>
    <i>
      <x v="2"/>
    </i>
    <i>
      <x v="1"/>
    </i>
    <i>
      <x v="10"/>
    </i>
    <i t="grand">
      <x/>
    </i>
  </rowItems>
  <colItems count="1">
    <i/>
  </colItems>
  <dataFields count="1">
    <dataField name="Cuenta de Diagnóstico CIE10 EL" fld="13" subtotal="count" baseField="0" baseItem="0"/>
  </dataFields>
  <formats count="28">
    <format dxfId="170">
      <pivotArea type="all" dataOnly="0" outline="0" fieldPosition="0"/>
    </format>
    <format dxfId="171">
      <pivotArea outline="0" collapsedLevelsAreSubtotals="1" fieldPosition="0"/>
    </format>
    <format dxfId="172">
      <pivotArea field="13" type="button" dataOnly="0" labelOnly="1" outline="0" axis="axisRow" fieldPosition="0"/>
    </format>
    <format dxfId="173">
      <pivotArea dataOnly="0" labelOnly="1" outline="0" axis="axisValues" fieldPosition="0"/>
    </format>
    <format dxfId="174">
      <pivotArea dataOnly="0" labelOnly="1" fieldPosition="0">
        <references count="1">
          <reference field="13" count="0"/>
        </references>
      </pivotArea>
    </format>
    <format dxfId="175">
      <pivotArea dataOnly="0" labelOnly="1" grandRow="1" outline="0" fieldPosition="0"/>
    </format>
    <format dxfId="176">
      <pivotArea dataOnly="0" labelOnly="1" outline="0" axis="axisValues" fieldPosition="0"/>
    </format>
    <format dxfId="177">
      <pivotArea type="all" dataOnly="0" outline="0" fieldPosition="0"/>
    </format>
    <format dxfId="178">
      <pivotArea outline="0" collapsedLevelsAreSubtotals="1" fieldPosition="0"/>
    </format>
    <format dxfId="179">
      <pivotArea field="13" type="button" dataOnly="0" labelOnly="1" outline="0" axis="axisRow" fieldPosition="0"/>
    </format>
    <format dxfId="180">
      <pivotArea dataOnly="0" labelOnly="1" outline="0" axis="axisValues" fieldPosition="0"/>
    </format>
    <format dxfId="181">
      <pivotArea dataOnly="0" labelOnly="1" fieldPosition="0">
        <references count="1">
          <reference field="13" count="0"/>
        </references>
      </pivotArea>
    </format>
    <format dxfId="182">
      <pivotArea dataOnly="0" labelOnly="1" grandRow="1" outline="0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field="13" type="button" dataOnly="0" labelOnly="1" outline="0" axis="axisRow" fieldPosition="0"/>
    </format>
    <format dxfId="187">
      <pivotArea dataOnly="0" labelOnly="1" outline="0" axis="axisValues" fieldPosition="0"/>
    </format>
    <format dxfId="188">
      <pivotArea dataOnly="0" labelOnly="1" fieldPosition="0">
        <references count="1">
          <reference field="13" count="0"/>
        </references>
      </pivotArea>
    </format>
    <format dxfId="189">
      <pivotArea dataOnly="0" labelOnly="1" grandRow="1" outline="0" fieldPosition="0"/>
    </format>
    <format dxfId="190">
      <pivotArea dataOnly="0" labelOnly="1" outline="0" axis="axisValues" fieldPosition="0"/>
    </format>
    <format dxfId="191">
      <pivotArea type="all" dataOnly="0" outline="0" fieldPosition="0"/>
    </format>
    <format dxfId="192">
      <pivotArea outline="0" collapsedLevelsAreSubtotals="1" fieldPosition="0"/>
    </format>
    <format dxfId="193">
      <pivotArea field="13" type="button" dataOnly="0" labelOnly="1" outline="0" axis="axisRow" fieldPosition="0"/>
    </format>
    <format dxfId="194">
      <pivotArea dataOnly="0" labelOnly="1" outline="0" axis="axisValues" fieldPosition="0"/>
    </format>
    <format dxfId="195">
      <pivotArea dataOnly="0" labelOnly="1" fieldPosition="0">
        <references count="1">
          <reference field="13" count="0"/>
        </references>
      </pivotArea>
    </format>
    <format dxfId="196">
      <pivotArea dataOnly="0" labelOnly="1" grandRow="1" outline="0" fieldPosition="0"/>
    </format>
    <format dxfId="197">
      <pivotArea dataOnly="0" labelOnly="1" outline="0" axis="axisValues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TablaDinámica6" cacheId="1065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0">
  <location ref="A93:B99" firstHeaderRow="1" firstDataRow="1" firstDataCol="1"/>
  <pivotFields count="31">
    <pivotField showAll="0">
      <items count="18">
        <item x="13"/>
        <item x="12"/>
        <item x="6"/>
        <item x="9"/>
        <item x="2"/>
        <item x="4"/>
        <item x="11"/>
        <item x="7"/>
        <item x="3"/>
        <item x="1"/>
        <item x="10"/>
        <item x="8"/>
        <item x="14"/>
        <item x="5"/>
        <item x="0"/>
        <item m="1" x="16"/>
        <item x="15"/>
        <item t="default"/>
      </items>
    </pivotField>
    <pivotField showAll="0" defaultSubtotal="0">
      <items count="7">
        <item x="3"/>
        <item x="4"/>
        <item x="2"/>
        <item x="0"/>
        <item x="1"/>
        <item x="5"/>
        <item m="1" x="6"/>
      </items>
    </pivotField>
    <pivotField showAll="0"/>
    <pivotField showAll="0"/>
    <pivotField showAll="0"/>
    <pivotField showAll="0"/>
    <pivotField numFmtId="14"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 defaultSubtotal="0"/>
  </pivotFields>
  <rowFields count="1">
    <field x="7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Antigüedad" fld="7" subtotal="count" baseField="0" baseItem="0"/>
  </dataFields>
  <formats count="28">
    <format dxfId="142">
      <pivotArea type="all" dataOnly="0" outline="0" fieldPosition="0"/>
    </format>
    <format dxfId="143">
      <pivotArea outline="0" collapsedLevelsAreSubtotals="1" fieldPosition="0"/>
    </format>
    <format dxfId="144">
      <pivotArea field="7" type="button" dataOnly="0" labelOnly="1" outline="0" axis="axisRow" fieldPosition="0"/>
    </format>
    <format dxfId="145">
      <pivotArea dataOnly="0" labelOnly="1" outline="0" axis="axisValues" fieldPosition="0"/>
    </format>
    <format dxfId="146">
      <pivotArea dataOnly="0" labelOnly="1" fieldPosition="0">
        <references count="1">
          <reference field="7" count="6">
            <x v="1"/>
            <x v="2"/>
            <x v="3"/>
            <x v="4"/>
            <x v="5"/>
            <x v="6"/>
          </reference>
        </references>
      </pivotArea>
    </format>
    <format dxfId="147">
      <pivotArea dataOnly="0" labelOnly="1" grandRow="1" outline="0" fieldPosition="0"/>
    </format>
    <format dxfId="148">
      <pivotArea dataOnly="0" labelOnly="1" outline="0" axis="axisValues" fieldPosition="0"/>
    </format>
    <format dxfId="149">
      <pivotArea type="all" dataOnly="0" outline="0" fieldPosition="0"/>
    </format>
    <format dxfId="150">
      <pivotArea outline="0" collapsedLevelsAreSubtotals="1" fieldPosition="0"/>
    </format>
    <format dxfId="151">
      <pivotArea field="7" type="button" dataOnly="0" labelOnly="1" outline="0" axis="axisRow" fieldPosition="0"/>
    </format>
    <format dxfId="152">
      <pivotArea dataOnly="0" labelOnly="1" outline="0" axis="axisValues" fieldPosition="0"/>
    </format>
    <format dxfId="153">
      <pivotArea dataOnly="0" labelOnly="1" fieldPosition="0">
        <references count="1">
          <reference field="7" count="6">
            <x v="1"/>
            <x v="2"/>
            <x v="3"/>
            <x v="4"/>
            <x v="5"/>
            <x v="6"/>
          </reference>
        </references>
      </pivotArea>
    </format>
    <format dxfId="154">
      <pivotArea dataOnly="0" labelOnly="1" grandRow="1" outline="0" fieldPosition="0"/>
    </format>
    <format dxfId="155">
      <pivotArea dataOnly="0" labelOnly="1" outline="0" axis="axisValues" fieldPosition="0"/>
    </format>
    <format dxfId="156">
      <pivotArea type="all" dataOnly="0" outline="0" fieldPosition="0"/>
    </format>
    <format dxfId="157">
      <pivotArea outline="0" collapsedLevelsAreSubtotals="1" fieldPosition="0"/>
    </format>
    <format dxfId="158">
      <pivotArea field="7" type="button" dataOnly="0" labelOnly="1" outline="0" axis="axisRow" fieldPosition="0"/>
    </format>
    <format dxfId="159">
      <pivotArea dataOnly="0" labelOnly="1" outline="0" axis="axisValues" fieldPosition="0"/>
    </format>
    <format dxfId="160">
      <pivotArea dataOnly="0" labelOnly="1" fieldPosition="0">
        <references count="1">
          <reference field="7" count="6">
            <x v="1"/>
            <x v="2"/>
            <x v="3"/>
            <x v="4"/>
            <x v="5"/>
            <x v="6"/>
          </reference>
        </references>
      </pivotArea>
    </format>
    <format dxfId="161">
      <pivotArea dataOnly="0" labelOnly="1" grandRow="1" outline="0" fieldPosition="0"/>
    </format>
    <format dxfId="162">
      <pivotArea dataOnly="0" labelOnly="1" outline="0" axis="axisValues" fieldPosition="0"/>
    </format>
    <format dxfId="163">
      <pivotArea type="all" dataOnly="0" outline="0" fieldPosition="0"/>
    </format>
    <format dxfId="164">
      <pivotArea outline="0" collapsedLevelsAreSubtotals="1" fieldPosition="0"/>
    </format>
    <format dxfId="165">
      <pivotArea field="7" type="button" dataOnly="0" labelOnly="1" outline="0" axis="axisRow" fieldPosition="0"/>
    </format>
    <format dxfId="166">
      <pivotArea dataOnly="0" labelOnly="1" outline="0" axis="axisValues" fieldPosition="0"/>
    </format>
    <format dxfId="167">
      <pivotArea dataOnly="0" labelOnly="1" fieldPosition="0">
        <references count="1">
          <reference field="7" count="6">
            <x v="1"/>
            <x v="2"/>
            <x v="3"/>
            <x v="4"/>
            <x v="5"/>
            <x v="6"/>
          </reference>
        </references>
      </pivotArea>
    </format>
    <format dxfId="168">
      <pivotArea dataOnly="0" labelOnly="1" grandRow="1" outline="0" fieldPosition="0"/>
    </format>
    <format dxfId="169">
      <pivotArea dataOnly="0" labelOnly="1" outline="0" axis="axisValues" fieldPosition="0"/>
    </format>
  </format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TablaDinámica8" cacheId="1065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6">
  <location ref="A114:B117" firstHeaderRow="1" firstDataRow="1" firstDataCol="1"/>
  <pivotFields count="31">
    <pivotField showAll="0">
      <items count="18">
        <item x="13"/>
        <item x="12"/>
        <item x="6"/>
        <item x="9"/>
        <item x="2"/>
        <item x="4"/>
        <item x="11"/>
        <item x="7"/>
        <item x="3"/>
        <item x="1"/>
        <item x="10"/>
        <item x="8"/>
        <item x="14"/>
        <item x="5"/>
        <item x="0"/>
        <item m="1" x="16"/>
        <item x="15"/>
        <item t="default"/>
      </items>
    </pivotField>
    <pivotField showAll="0" defaultSubtotal="0">
      <items count="7">
        <item x="3"/>
        <item x="4"/>
        <item x="2"/>
        <item x="0"/>
        <item x="1"/>
        <item x="5"/>
        <item m="1" x="6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 defaultSubtota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Cuenta de Parte afectada" fld="15" subtotal="count" baseField="0" baseItem="0"/>
  </dataFields>
  <formats count="28">
    <format dxfId="114">
      <pivotArea type="all" dataOnly="0" outline="0" fieldPosition="0"/>
    </format>
    <format dxfId="115">
      <pivotArea outline="0" collapsedLevelsAreSubtotals="1" fieldPosition="0"/>
    </format>
    <format dxfId="116">
      <pivotArea field="15" type="button" dataOnly="0" labelOnly="1" outline="0" axis="axisRow" fieldPosition="0"/>
    </format>
    <format dxfId="117">
      <pivotArea dataOnly="0" labelOnly="1" outline="0" axis="axisValues" fieldPosition="0"/>
    </format>
    <format dxfId="118">
      <pivotArea dataOnly="0" labelOnly="1" fieldPosition="0">
        <references count="1">
          <reference field="15" count="0"/>
        </references>
      </pivotArea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field="15" type="button" dataOnly="0" labelOnly="1" outline="0" axis="axisRow" fieldPosition="0"/>
    </format>
    <format dxfId="124">
      <pivotArea dataOnly="0" labelOnly="1" outline="0" axis="axisValues" fieldPosition="0"/>
    </format>
    <format dxfId="125">
      <pivotArea dataOnly="0" labelOnly="1" fieldPosition="0">
        <references count="1">
          <reference field="15" count="0"/>
        </references>
      </pivotArea>
    </format>
    <format dxfId="126">
      <pivotArea dataOnly="0" labelOnly="1" grandRow="1" outline="0" fieldPosition="0"/>
    </format>
    <format dxfId="127">
      <pivotArea dataOnly="0" labelOnly="1" outline="0" axis="axisValues" fieldPosition="0"/>
    </format>
    <format dxfId="128">
      <pivotArea type="all" dataOnly="0" outline="0" fieldPosition="0"/>
    </format>
    <format dxfId="129">
      <pivotArea outline="0" collapsedLevelsAreSubtotals="1" fieldPosition="0"/>
    </format>
    <format dxfId="130">
      <pivotArea field="15" type="button" dataOnly="0" labelOnly="1" outline="0" axis="axisRow" fieldPosition="0"/>
    </format>
    <format dxfId="131">
      <pivotArea dataOnly="0" labelOnly="1" outline="0" axis="axisValues" fieldPosition="0"/>
    </format>
    <format dxfId="132">
      <pivotArea dataOnly="0" labelOnly="1" fieldPosition="0">
        <references count="1">
          <reference field="15" count="0"/>
        </references>
      </pivotArea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type="all" dataOnly="0" outline="0" fieldPosition="0"/>
    </format>
    <format dxfId="136">
      <pivotArea outline="0" collapsedLevelsAreSubtotals="1" fieldPosition="0"/>
    </format>
    <format dxfId="137">
      <pivotArea field="15" type="button" dataOnly="0" labelOnly="1" outline="0" axis="axisRow" fieldPosition="0"/>
    </format>
    <format dxfId="138">
      <pivotArea dataOnly="0" labelOnly="1" outline="0" axis="axisValues" fieldPosition="0"/>
    </format>
    <format dxfId="139">
      <pivotArea dataOnly="0" labelOnly="1" fieldPosition="0">
        <references count="1">
          <reference field="15" count="0"/>
        </references>
      </pivotArea>
    </format>
    <format dxfId="140">
      <pivotArea dataOnly="0" labelOnly="1" grandRow="1" outline="0" fieldPosition="0"/>
    </format>
    <format dxfId="141">
      <pivotArea dataOnly="0" labelOnly="1" outline="0" axis="axisValues" fieldPosition="0"/>
    </format>
  </formats>
  <chartFormats count="6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2" cacheId="1065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2">
  <location ref="A3:B20" firstHeaderRow="1" firstDataRow="1" firstDataCol="1"/>
  <pivotFields count="31">
    <pivotField axis="axisRow" dataField="1" showAll="0" sortType="descending">
      <items count="18">
        <item x="13"/>
        <item x="12"/>
        <item x="6"/>
        <item x="9"/>
        <item x="2"/>
        <item x="4"/>
        <item x="11"/>
        <item x="7"/>
        <item x="3"/>
        <item x="1"/>
        <item x="10"/>
        <item x="8"/>
        <item x="14"/>
        <item x="5"/>
        <item x="0"/>
        <item m="1" x="16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7">
        <item x="3"/>
        <item x="4"/>
        <item x="2"/>
        <item x="0"/>
        <item x="1"/>
        <item x="5"/>
        <item m="1" x="6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0"/>
  </rowFields>
  <rowItems count="17">
    <i>
      <x v="14"/>
    </i>
    <i>
      <x v="3"/>
    </i>
    <i>
      <x v="11"/>
    </i>
    <i>
      <x v="1"/>
    </i>
    <i>
      <x v="7"/>
    </i>
    <i>
      <x v="5"/>
    </i>
    <i>
      <x v="4"/>
    </i>
    <i>
      <x v="10"/>
    </i>
    <i>
      <x v="16"/>
    </i>
    <i>
      <x v="13"/>
    </i>
    <i>
      <x v="12"/>
    </i>
    <i>
      <x v="9"/>
    </i>
    <i>
      <x/>
    </i>
    <i>
      <x v="6"/>
    </i>
    <i>
      <x v="8"/>
    </i>
    <i>
      <x v="2"/>
    </i>
    <i t="grand">
      <x/>
    </i>
  </rowItems>
  <colItems count="1">
    <i/>
  </colItems>
  <dataFields count="1">
    <dataField name="Cuenta de Centro de Trabajo" fld="0" subtotal="count" baseField="0" baseItem="0"/>
  </dataFields>
  <formats count="28">
    <format dxfId="86">
      <pivotArea type="all" dataOnly="0" outline="0" fieldPosition="0"/>
    </format>
    <format dxfId="87">
      <pivotArea outline="0" collapsedLevelsAreSubtotals="1" fieldPosition="0"/>
    </format>
    <format dxfId="88">
      <pivotArea field="0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fieldPosition="0">
        <references count="1">
          <reference field="0" count="0"/>
        </references>
      </pivotArea>
    </format>
    <format dxfId="91">
      <pivotArea dataOnly="0" labelOnly="1" grandRow="1" outline="0" fieldPosition="0"/>
    </format>
    <format dxfId="92">
      <pivotArea dataOnly="0" labelOnly="1" outline="0" axis="axisValues" fieldPosition="0"/>
    </format>
    <format dxfId="93">
      <pivotArea type="all" dataOnly="0" outline="0" fieldPosition="0"/>
    </format>
    <format dxfId="94">
      <pivotArea outline="0" collapsedLevelsAreSubtotals="1" fieldPosition="0"/>
    </format>
    <format dxfId="95">
      <pivotArea field="0" type="button" dataOnly="0" labelOnly="1" outline="0" axis="axisRow" fieldPosition="0"/>
    </format>
    <format dxfId="96">
      <pivotArea dataOnly="0" labelOnly="1" outline="0" axis="axisValues" fieldPosition="0"/>
    </format>
    <format dxfId="97">
      <pivotArea dataOnly="0" labelOnly="1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9">
      <pivotArea dataOnly="0" labelOnly="1" outline="0" axis="axisValues" fieldPosition="0"/>
    </format>
    <format dxfId="100">
      <pivotArea type="all" dataOnly="0" outline="0" fieldPosition="0"/>
    </format>
    <format dxfId="101">
      <pivotArea outline="0" collapsedLevelsAreSubtotals="1" fieldPosition="0"/>
    </format>
    <format dxfId="102">
      <pivotArea field="0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fieldPosition="0">
        <references count="1">
          <reference field="0" count="0"/>
        </references>
      </pivotArea>
    </format>
    <format dxfId="105">
      <pivotArea dataOnly="0" labelOnly="1" grandRow="1" outline="0" fieldPosition="0"/>
    </format>
    <format dxfId="106">
      <pivotArea dataOnly="0" labelOnly="1" outline="0" axis="axisValues" fieldPosition="0"/>
    </format>
    <format dxfId="107">
      <pivotArea type="all" dataOnly="0" outline="0" fieldPosition="0"/>
    </format>
    <format dxfId="108">
      <pivotArea outline="0" collapsedLevelsAreSubtotals="1" fieldPosition="0"/>
    </format>
    <format dxfId="109">
      <pivotArea field="0" type="button" dataOnly="0" labelOnly="1" outline="0" axis="axisRow" fieldPosition="0"/>
    </format>
    <format dxfId="110">
      <pivotArea dataOnly="0" labelOnly="1" outline="0" axis="axisValues" fieldPosition="0"/>
    </format>
    <format dxfId="111">
      <pivotArea dataOnly="0" labelOnly="1" fieldPosition="0">
        <references count="1">
          <reference field="0" count="0"/>
        </references>
      </pivotArea>
    </format>
    <format dxfId="112">
      <pivotArea dataOnly="0" labelOnly="1" grandRow="1" outline="0" fieldPosition="0"/>
    </format>
    <format dxfId="113">
      <pivotArea dataOnly="0" labelOnly="1" outline="0" axis="axisValues" fieldPosition="0"/>
    </format>
  </formats>
  <chartFormats count="6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D000000}" name="TablaDinámica8" cacheId="106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6" firstHeaderRow="1" firstDataRow="1" firstDataCol="1"/>
  <pivotFields count="31">
    <pivotField showAll="0"/>
    <pivotField axis="axisRow" dataField="1" showAll="0" sortType="ascending">
      <items count="38">
        <item x="0"/>
        <item x="1"/>
        <item m="1" x="33"/>
        <item m="1" x="36"/>
        <item m="1" x="34"/>
        <item x="3"/>
        <item x="4"/>
        <item x="5"/>
        <item x="6"/>
        <item x="2"/>
        <item x="7"/>
        <item x="8"/>
        <item x="9"/>
        <item x="10"/>
        <item x="11"/>
        <item x="12"/>
        <item x="13"/>
        <item x="14"/>
        <item x="15"/>
        <item x="16"/>
        <item x="17"/>
        <item m="1" x="32"/>
        <item m="1" x="3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</pivotFields>
  <rowFields count="1">
    <field x="1"/>
  </rowFields>
  <rowItems count="33">
    <i>
      <x/>
    </i>
    <i>
      <x v="1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E000000}" name="TablaDinámica8" cacheId="106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31"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Agrupador Diagnóstico CIE10 EL" fld="16" subtotal="count" showDataAs="percentOfTotal" baseField="0" baseItem="0" numFmtId="9"/>
  </dataFields>
  <formats count="2">
    <format dxfId="84">
      <pivotArea outline="0" collapsedLevelsAreSubtotals="1" fieldPosition="0"/>
    </format>
    <format dxfId="8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4" cacheId="1065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6">
  <location ref="A44:B55" firstHeaderRow="1" firstDataRow="1" firstDataCol="1"/>
  <pivotFields count="31">
    <pivotField showAll="0">
      <items count="18">
        <item x="13"/>
        <item x="12"/>
        <item x="6"/>
        <item x="9"/>
        <item x="2"/>
        <item x="4"/>
        <item x="11"/>
        <item x="7"/>
        <item x="3"/>
        <item x="1"/>
        <item x="10"/>
        <item x="8"/>
        <item x="14"/>
        <item x="5"/>
        <item x="0"/>
        <item m="1" x="16"/>
        <item x="15"/>
        <item t="default"/>
      </items>
    </pivotField>
    <pivotField showAll="0" defaultSubtotal="0">
      <items count="7">
        <item x="3"/>
        <item x="4"/>
        <item x="2"/>
        <item x="0"/>
        <item x="1"/>
        <item x="5"/>
        <item m="1" x="6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axis="axisRow" dataField="1" showAll="0" sortType="descending">
      <items count="13">
        <item x="3"/>
        <item x="9"/>
        <item x="1"/>
        <item x="4"/>
        <item x="5"/>
        <item x="2"/>
        <item x="0"/>
        <item x="6"/>
        <item x="7"/>
        <item x="8"/>
        <item m="1" x="10"/>
        <item m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 defaultSubtotal="0"/>
  </pivotFields>
  <rowFields count="1">
    <field x="10"/>
  </rowFields>
  <rowItems count="11">
    <i>
      <x v="8"/>
    </i>
    <i>
      <x v="6"/>
    </i>
    <i>
      <x v="5"/>
    </i>
    <i>
      <x v="2"/>
    </i>
    <i>
      <x v="3"/>
    </i>
    <i>
      <x v="4"/>
    </i>
    <i>
      <x/>
    </i>
    <i>
      <x v="1"/>
    </i>
    <i>
      <x v="7"/>
    </i>
    <i>
      <x v="9"/>
    </i>
    <i t="grand">
      <x/>
    </i>
  </rowItems>
  <colItems count="1">
    <i/>
  </colItems>
  <dataFields count="1">
    <dataField name="Cuenta de EPS" fld="10" subtotal="count" baseField="0" baseItem="0"/>
  </dataFields>
  <formats count="28">
    <format dxfId="351">
      <pivotArea type="all" dataOnly="0" outline="0" fieldPosition="0"/>
    </format>
    <format dxfId="352">
      <pivotArea outline="0" collapsedLevelsAreSubtotals="1" fieldPosition="0"/>
    </format>
    <format dxfId="353">
      <pivotArea field="10" type="button" dataOnly="0" labelOnly="1" outline="0" axis="axisRow" fieldPosition="0"/>
    </format>
    <format dxfId="354">
      <pivotArea dataOnly="0" labelOnly="1" outline="0" axis="axisValues" fieldPosition="0"/>
    </format>
    <format dxfId="355">
      <pivotArea dataOnly="0" labelOnly="1" fieldPosition="0">
        <references count="1">
          <reference field="10" count="0"/>
        </references>
      </pivotArea>
    </format>
    <format dxfId="356">
      <pivotArea dataOnly="0" labelOnly="1" grandRow="1" outline="0" fieldPosition="0"/>
    </format>
    <format dxfId="357">
      <pivotArea dataOnly="0" labelOnly="1" outline="0" axis="axisValues" fieldPosition="0"/>
    </format>
    <format dxfId="358">
      <pivotArea type="all" dataOnly="0" outline="0" fieldPosition="0"/>
    </format>
    <format dxfId="359">
      <pivotArea outline="0" collapsedLevelsAreSubtotals="1" fieldPosition="0"/>
    </format>
    <format dxfId="360">
      <pivotArea field="10" type="button" dataOnly="0" labelOnly="1" outline="0" axis="axisRow" fieldPosition="0"/>
    </format>
    <format dxfId="361">
      <pivotArea dataOnly="0" labelOnly="1" outline="0" axis="axisValues" fieldPosition="0"/>
    </format>
    <format dxfId="362">
      <pivotArea dataOnly="0" labelOnly="1" fieldPosition="0">
        <references count="1">
          <reference field="10" count="0"/>
        </references>
      </pivotArea>
    </format>
    <format dxfId="363">
      <pivotArea dataOnly="0" labelOnly="1" grandRow="1" outline="0" fieldPosition="0"/>
    </format>
    <format dxfId="364">
      <pivotArea dataOnly="0" labelOnly="1" outline="0" axis="axisValues" fieldPosition="0"/>
    </format>
    <format dxfId="365">
      <pivotArea type="all" dataOnly="0" outline="0" fieldPosition="0"/>
    </format>
    <format dxfId="366">
      <pivotArea outline="0" collapsedLevelsAreSubtotals="1" fieldPosition="0"/>
    </format>
    <format dxfId="367">
      <pivotArea field="10" type="button" dataOnly="0" labelOnly="1" outline="0" axis="axisRow" fieldPosition="0"/>
    </format>
    <format dxfId="368">
      <pivotArea dataOnly="0" labelOnly="1" outline="0" axis="axisValues" fieldPosition="0"/>
    </format>
    <format dxfId="369">
      <pivotArea dataOnly="0" labelOnly="1" fieldPosition="0">
        <references count="1">
          <reference field="10" count="0"/>
        </references>
      </pivotArea>
    </format>
    <format dxfId="370">
      <pivotArea dataOnly="0" labelOnly="1" grandRow="1" outline="0" fieldPosition="0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field="10" type="button" dataOnly="0" labelOnly="1" outline="0" axis="axisRow" fieldPosition="0"/>
    </format>
    <format dxfId="375">
      <pivotArea dataOnly="0" labelOnly="1" outline="0" axis="axisValues" fieldPosition="0"/>
    </format>
    <format dxfId="376">
      <pivotArea dataOnly="0" labelOnly="1" fieldPosition="0">
        <references count="1">
          <reference field="10" count="0"/>
        </references>
      </pivotArea>
    </format>
    <format dxfId="377">
      <pivotArea dataOnly="0" labelOnly="1" grandRow="1" outline="0" fieldPosition="0"/>
    </format>
    <format dxfId="378">
      <pivotArea dataOnly="0" labelOnly="1" outline="0" axis="axisValues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TablaDinámica12" cacheId="106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158:B165" firstHeaderRow="1" firstDataRow="1" firstDataCol="1"/>
  <pivotFields count="31"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2">
        <item m="1" x="8"/>
        <item x="2"/>
        <item x="0"/>
        <item m="1" x="7"/>
        <item m="1" x="10"/>
        <item x="1"/>
        <item m="1" x="9"/>
        <item m="1" x="6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 defaultSubtotal="0"/>
    <pivotField showAll="0" defaultSubtotal="0"/>
  </pivotFields>
  <rowFields count="1">
    <field x="15"/>
  </rowFields>
  <rowItems count="7">
    <i>
      <x v="8"/>
    </i>
    <i>
      <x v="1"/>
    </i>
    <i>
      <x v="5"/>
    </i>
    <i>
      <x v="2"/>
    </i>
    <i>
      <x v="9"/>
    </i>
    <i>
      <x v="10"/>
    </i>
    <i t="grand">
      <x/>
    </i>
  </rowItems>
  <colItems count="1">
    <i/>
  </colItems>
  <dataFields count="1">
    <dataField name="Cuenta de Zona afectada" fld="15" subtotal="count" baseField="0" baseItem="0"/>
  </dataFields>
  <formats count="7">
    <format dxfId="344">
      <pivotArea type="all" dataOnly="0" outline="0" fieldPosition="0"/>
    </format>
    <format dxfId="345">
      <pivotArea outline="0" collapsedLevelsAreSubtotals="1" fieldPosition="0"/>
    </format>
    <format dxfId="346">
      <pivotArea field="15" type="button" dataOnly="0" labelOnly="1" outline="0" axis="axisRow" fieldPosition="0"/>
    </format>
    <format dxfId="347">
      <pivotArea dataOnly="0" labelOnly="1" outline="0" axis="axisValues" fieldPosition="0"/>
    </format>
    <format dxfId="348">
      <pivotArea dataOnly="0" labelOnly="1" fieldPosition="0">
        <references count="1">
          <reference field="15" count="0"/>
        </references>
      </pivotArea>
    </format>
    <format dxfId="349">
      <pivotArea dataOnly="0" labelOnly="1" grandRow="1" outline="0" fieldPosition="0"/>
    </format>
    <format dxfId="350">
      <pivotArea dataOnly="0" labelOnly="1" outline="0" axis="axisValues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TablaDinámica3" cacheId="1065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0">
  <location ref="A25:C39" firstHeaderRow="0" firstDataRow="1" firstDataCol="1"/>
  <pivotFields count="31">
    <pivotField showAll="0">
      <items count="18">
        <item x="13"/>
        <item x="12"/>
        <item x="6"/>
        <item x="9"/>
        <item x="2"/>
        <item x="4"/>
        <item x="11"/>
        <item x="7"/>
        <item x="3"/>
        <item x="1"/>
        <item x="10"/>
        <item x="8"/>
        <item x="14"/>
        <item x="5"/>
        <item x="0"/>
        <item m="1" x="16"/>
        <item x="15"/>
        <item t="default"/>
      </items>
    </pivotField>
    <pivotField showAll="0" defaultSubtotal="0">
      <items count="7">
        <item x="3"/>
        <item x="4"/>
        <item x="2"/>
        <item x="0"/>
        <item x="1"/>
        <item x="5"/>
        <item m="1" x="6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defaultSubtotal="0">
      <items count="16">
        <item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x="15"/>
      </items>
    </pivotField>
  </pivotFields>
  <rowFields count="2">
    <field x="30"/>
    <field x="26"/>
  </rowFields>
  <rowItems count="14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PERSONAS" fld="26" subtotal="count" baseField="0" baseItem="0"/>
    <dataField name="DIAGNÓSTICOS" fld="13" baseField="0" baseItem="0"/>
  </dataFields>
  <formats count="28">
    <format dxfId="316">
      <pivotArea type="all" dataOnly="0" outline="0" fieldPosition="0"/>
    </format>
    <format dxfId="317">
      <pivotArea outline="0" collapsedLevelsAreSubtotals="1" fieldPosition="0"/>
    </format>
    <format dxfId="318">
      <pivotArea field="30" type="button" dataOnly="0" labelOnly="1" outline="0" axis="axisRow" fieldPosition="0"/>
    </format>
    <format dxfId="319">
      <pivotArea dataOnly="0" labelOnly="1" outline="0" axis="axisValues" fieldPosition="0"/>
    </format>
    <format dxfId="320">
      <pivotArea dataOnly="0" labelOnly="1" fieldPosition="0">
        <references count="1">
          <reference field="30" count="12"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21">
      <pivotArea dataOnly="0" labelOnly="1" grandRow="1" outline="0" fieldPosition="0"/>
    </format>
    <format dxfId="322">
      <pivotArea dataOnly="0" labelOnly="1" outline="0" axis="axisValues" fieldPosition="0"/>
    </format>
    <format dxfId="323">
      <pivotArea type="all" dataOnly="0" outline="0" fieldPosition="0"/>
    </format>
    <format dxfId="324">
      <pivotArea outline="0" collapsedLevelsAreSubtotals="1" fieldPosition="0"/>
    </format>
    <format dxfId="325">
      <pivotArea field="30" type="button" dataOnly="0" labelOnly="1" outline="0" axis="axisRow" fieldPosition="0"/>
    </format>
    <format dxfId="326">
      <pivotArea dataOnly="0" labelOnly="1" outline="0" axis="axisValues" fieldPosition="0"/>
    </format>
    <format dxfId="327">
      <pivotArea dataOnly="0" labelOnly="1" fieldPosition="0">
        <references count="1">
          <reference field="30" count="12"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28">
      <pivotArea dataOnly="0" labelOnly="1" grandRow="1" outline="0" fieldPosition="0"/>
    </format>
    <format dxfId="329">
      <pivotArea dataOnly="0" labelOnly="1" outline="0" axis="axisValues" fieldPosition="0"/>
    </format>
    <format dxfId="330">
      <pivotArea type="all" dataOnly="0" outline="0" fieldPosition="0"/>
    </format>
    <format dxfId="331">
      <pivotArea outline="0" collapsedLevelsAreSubtotals="1" fieldPosition="0"/>
    </format>
    <format dxfId="332">
      <pivotArea field="30" type="button" dataOnly="0" labelOnly="1" outline="0" axis="axisRow" fieldPosition="0"/>
    </format>
    <format dxfId="333">
      <pivotArea dataOnly="0" labelOnly="1" outline="0" axis="axisValues" fieldPosition="0"/>
    </format>
    <format dxfId="334">
      <pivotArea dataOnly="0" labelOnly="1" fieldPosition="0">
        <references count="1">
          <reference field="30" count="12"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35">
      <pivotArea dataOnly="0" labelOnly="1" grandRow="1" outline="0" fieldPosition="0"/>
    </format>
    <format dxfId="336">
      <pivotArea dataOnly="0" labelOnly="1" outline="0" axis="axisValues" fieldPosition="0"/>
    </format>
    <format dxfId="337">
      <pivotArea type="all" dataOnly="0" outline="0" fieldPosition="0"/>
    </format>
    <format dxfId="338">
      <pivotArea outline="0" collapsedLevelsAreSubtotals="1" fieldPosition="0"/>
    </format>
    <format dxfId="339">
      <pivotArea field="30" type="button" dataOnly="0" labelOnly="1" outline="0" axis="axisRow" fieldPosition="0"/>
    </format>
    <format dxfId="340">
      <pivotArea dataOnly="0" labelOnly="1" outline="0" axis="axisValues" fieldPosition="0"/>
    </format>
    <format dxfId="341">
      <pivotArea dataOnly="0" labelOnly="1" fieldPosition="0">
        <references count="1">
          <reference field="30" count="12"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42">
      <pivotArea dataOnly="0" labelOnly="1" grandRow="1" outline="0" fieldPosition="0"/>
    </format>
    <format dxfId="343">
      <pivotArea dataOnly="0" labelOnly="1" outline="0" axis="axisValues" fieldPosition="0"/>
    </format>
  </formats>
  <chartFormats count="12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TablaDinámica1" cacheId="1065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61:B82" firstHeaderRow="1" firstDataRow="1" firstDataCol="1"/>
  <pivotFields count="31">
    <pivotField showAll="0">
      <items count="18">
        <item x="13"/>
        <item x="12"/>
        <item x="6"/>
        <item x="9"/>
        <item x="2"/>
        <item x="4"/>
        <item x="11"/>
        <item x="7"/>
        <item x="3"/>
        <item x="1"/>
        <item x="10"/>
        <item x="8"/>
        <item x="14"/>
        <item x="5"/>
        <item x="0"/>
        <item m="1" x="16"/>
        <item x="15"/>
        <item t="default"/>
      </items>
    </pivotField>
    <pivotField showAll="0" defaultSubtotal="0">
      <items count="7">
        <item x="3"/>
        <item x="4"/>
        <item x="2"/>
        <item x="0"/>
        <item x="1"/>
        <item x="5"/>
        <item m="1" x="6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 sortType="ascending">
      <items count="31">
        <item x="11"/>
        <item m="1" x="28"/>
        <item x="1"/>
        <item m="1" x="29"/>
        <item x="9"/>
        <item x="3"/>
        <item m="1" x="24"/>
        <item x="10"/>
        <item x="14"/>
        <item x="0"/>
        <item x="17"/>
        <item m="1" x="22"/>
        <item x="20"/>
        <item m="1" x="21"/>
        <item x="6"/>
        <item x="2"/>
        <item x="4"/>
        <item x="5"/>
        <item x="18"/>
        <item m="1" x="25"/>
        <item x="13"/>
        <item x="19"/>
        <item x="15"/>
        <item m="1" x="27"/>
        <item x="12"/>
        <item m="1" x="26"/>
        <item x="7"/>
        <item x="8"/>
        <item m="1" x="23"/>
        <item h="1" x="16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 defaultSubtotal="0"/>
  </pivotFields>
  <rowFields count="1">
    <field x="21"/>
  </rowFields>
  <rowItems count="21">
    <i>
      <x/>
    </i>
    <i>
      <x v="2"/>
    </i>
    <i>
      <x v="4"/>
    </i>
    <i>
      <x v="5"/>
    </i>
    <i>
      <x v="7"/>
    </i>
    <i>
      <x v="8"/>
    </i>
    <i>
      <x v="9"/>
    </i>
    <i>
      <x v="10"/>
    </i>
    <i>
      <x v="12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4"/>
    </i>
    <i>
      <x v="26"/>
    </i>
    <i>
      <x v="27"/>
    </i>
    <i t="grand">
      <x/>
    </i>
  </rowItems>
  <colItems count="1">
    <i/>
  </colItems>
  <dataFields count="1">
    <dataField name="Cuenta de Porcentaje (%) de PCL" fld="21" subtotal="count" baseField="0" baseItem="0"/>
  </dataFields>
  <formats count="34">
    <format dxfId="282">
      <pivotArea type="all" dataOnly="0" outline="0" fieldPosition="0"/>
    </format>
    <format dxfId="283">
      <pivotArea outline="0" collapsedLevelsAreSubtotals="1" fieldPosition="0"/>
    </format>
    <format dxfId="284">
      <pivotArea field="21" type="button" dataOnly="0" labelOnly="1" outline="0" axis="axisRow" fieldPosition="0"/>
    </format>
    <format dxfId="285">
      <pivotArea dataOnly="0" labelOnly="1" outline="0" axis="axisValues" fieldPosition="0"/>
    </format>
    <format dxfId="286">
      <pivotArea dataOnly="0" labelOnly="1" fieldPosition="0">
        <references count="1">
          <reference field="21" count="0"/>
        </references>
      </pivotArea>
    </format>
    <format dxfId="287">
      <pivotArea dataOnly="0" labelOnly="1" grandRow="1" outline="0" fieldPosition="0"/>
    </format>
    <format dxfId="288">
      <pivotArea dataOnly="0" labelOnly="1" outline="0" axis="axisValues" fieldPosition="0"/>
    </format>
    <format dxfId="289">
      <pivotArea type="all" dataOnly="0" outline="0" fieldPosition="0"/>
    </format>
    <format dxfId="290">
      <pivotArea outline="0" collapsedLevelsAreSubtotals="1" fieldPosition="0"/>
    </format>
    <format dxfId="291">
      <pivotArea field="21" type="button" dataOnly="0" labelOnly="1" outline="0" axis="axisRow" fieldPosition="0"/>
    </format>
    <format dxfId="292">
      <pivotArea dataOnly="0" labelOnly="1" outline="0" axis="axisValues" fieldPosition="0"/>
    </format>
    <format dxfId="293">
      <pivotArea dataOnly="0" labelOnly="1" fieldPosition="0">
        <references count="1">
          <reference field="21" count="0"/>
        </references>
      </pivotArea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type="all" dataOnly="0" outline="0" fieldPosition="0"/>
    </format>
    <format dxfId="297">
      <pivotArea outline="0" collapsedLevelsAreSubtotals="1" fieldPosition="0"/>
    </format>
    <format dxfId="298">
      <pivotArea field="21" type="button" dataOnly="0" labelOnly="1" outline="0" axis="axisRow" fieldPosition="0"/>
    </format>
    <format dxfId="299">
      <pivotArea dataOnly="0" labelOnly="1" outline="0" axis="axisValues" fieldPosition="0"/>
    </format>
    <format dxfId="300">
      <pivotArea dataOnly="0" labelOnly="1" fieldPosition="0">
        <references count="1">
          <reference field="21" count="0"/>
        </references>
      </pivotArea>
    </format>
    <format dxfId="301">
      <pivotArea dataOnly="0" labelOnly="1" grandRow="1" outline="0" fieldPosition="0"/>
    </format>
    <format dxfId="302">
      <pivotArea dataOnly="0" labelOnly="1" outline="0" axis="axisValues" fieldPosition="0"/>
    </format>
    <format dxfId="303">
      <pivotArea type="all" dataOnly="0" outline="0" fieldPosition="0"/>
    </format>
    <format dxfId="304">
      <pivotArea outline="0" collapsedLevelsAreSubtotals="1" fieldPosition="0"/>
    </format>
    <format dxfId="305">
      <pivotArea field="21" type="button" dataOnly="0" labelOnly="1" outline="0" axis="axisRow" fieldPosition="0"/>
    </format>
    <format dxfId="306">
      <pivotArea dataOnly="0" labelOnly="1" outline="0" axis="axisValues" fieldPosition="0"/>
    </format>
    <format dxfId="307">
      <pivotArea dataOnly="0" labelOnly="1" fieldPosition="0">
        <references count="1">
          <reference field="21" count="0"/>
        </references>
      </pivotArea>
    </format>
    <format dxfId="308">
      <pivotArea dataOnly="0" labelOnly="1" grandRow="1" outline="0" fieldPosition="0"/>
    </format>
    <format dxfId="309">
      <pivotArea dataOnly="0" labelOnly="1" outline="0" axis="axisValues" fieldPosition="0"/>
    </format>
    <format dxfId="310">
      <pivotArea dataOnly="0" labelOnly="1" fieldPosition="0">
        <references count="1">
          <reference field="21" count="1">
            <x v="9"/>
          </reference>
        </references>
      </pivotArea>
    </format>
    <format dxfId="311">
      <pivotArea dataOnly="0" labelOnly="1" fieldPosition="0">
        <references count="1">
          <reference field="21" count="0"/>
        </references>
      </pivotArea>
    </format>
    <format dxfId="312">
      <pivotArea dataOnly="0" labelOnly="1" fieldPosition="0">
        <references count="1">
          <reference field="21" count="0"/>
        </references>
      </pivotArea>
    </format>
    <format dxfId="313">
      <pivotArea dataOnly="0" labelOnly="1" fieldPosition="0">
        <references count="1">
          <reference field="21" count="0"/>
        </references>
      </pivotArea>
    </format>
    <format dxfId="314">
      <pivotArea dataOnly="0" labelOnly="1" fieldPosition="0">
        <references count="1">
          <reference field="21" count="0"/>
        </references>
      </pivotArea>
    </format>
    <format dxfId="315">
      <pivotArea dataOnly="0" labelOnly="1" fieldPosition="0">
        <references count="1">
          <reference field="2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TablaDinámica10" cacheId="1065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A123:B131" firstHeaderRow="1" firstDataRow="1" firstDataCol="1"/>
  <pivotFields count="31">
    <pivotField showAll="0">
      <items count="18">
        <item x="13"/>
        <item x="12"/>
        <item x="6"/>
        <item x="9"/>
        <item x="2"/>
        <item x="4"/>
        <item x="11"/>
        <item x="7"/>
        <item x="3"/>
        <item x="1"/>
        <item x="10"/>
        <item x="8"/>
        <item x="14"/>
        <item x="5"/>
        <item x="0"/>
        <item m="1" x="16"/>
        <item x="15"/>
        <item t="default"/>
      </items>
    </pivotField>
    <pivotField showAll="0" defaultSubtotal="0">
      <items count="7">
        <item x="3"/>
        <item x="4"/>
        <item x="2"/>
        <item x="0"/>
        <item x="1"/>
        <item x="5"/>
        <item m="1" x="6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0">
        <item m="1" x="8"/>
        <item x="0"/>
        <item m="1" x="7"/>
        <item x="3"/>
        <item x="6"/>
        <item x="1"/>
        <item x="5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 defaultSubtotal="0"/>
  </pivotFields>
  <rowFields count="1">
    <field x="18"/>
  </rowFields>
  <rowItems count="8">
    <i>
      <x v="7"/>
    </i>
    <i>
      <x v="3"/>
    </i>
    <i>
      <x v="5"/>
    </i>
    <i>
      <x v="1"/>
    </i>
    <i>
      <x v="4"/>
    </i>
    <i>
      <x v="8"/>
    </i>
    <i>
      <x v="6"/>
    </i>
    <i t="grand">
      <x/>
    </i>
  </rowItems>
  <colItems count="1">
    <i/>
  </colItems>
  <dataFields count="1">
    <dataField name="Cuenta de Cargo al momento calificación" fld="18" subtotal="count" baseField="0" baseItem="0"/>
  </dataFields>
  <formats count="28">
    <format dxfId="254">
      <pivotArea type="all" dataOnly="0" outline="0" fieldPosition="0"/>
    </format>
    <format dxfId="255">
      <pivotArea outline="0" collapsedLevelsAreSubtotals="1" fieldPosition="0"/>
    </format>
    <format dxfId="256">
      <pivotArea field="18" type="button" dataOnly="0" labelOnly="1" outline="0" axis="axisRow" fieldPosition="0"/>
    </format>
    <format dxfId="257">
      <pivotArea dataOnly="0" labelOnly="1" outline="0" axis="axisValues" fieldPosition="0"/>
    </format>
    <format dxfId="258">
      <pivotArea dataOnly="0" labelOnly="1" fieldPosition="0">
        <references count="1">
          <reference field="18" count="0"/>
        </references>
      </pivotArea>
    </format>
    <format dxfId="259">
      <pivotArea dataOnly="0" labelOnly="1" grandRow="1" outline="0" fieldPosition="0"/>
    </format>
    <format dxfId="260">
      <pivotArea dataOnly="0" labelOnly="1" outline="0" axis="axisValues" fieldPosition="0"/>
    </format>
    <format dxfId="261">
      <pivotArea type="all" dataOnly="0" outline="0" fieldPosition="0"/>
    </format>
    <format dxfId="262">
      <pivotArea outline="0" collapsedLevelsAreSubtotals="1" fieldPosition="0"/>
    </format>
    <format dxfId="263">
      <pivotArea field="18" type="button" dataOnly="0" labelOnly="1" outline="0" axis="axisRow" fieldPosition="0"/>
    </format>
    <format dxfId="264">
      <pivotArea dataOnly="0" labelOnly="1" outline="0" axis="axisValues" fieldPosition="0"/>
    </format>
    <format dxfId="265">
      <pivotArea dataOnly="0" labelOnly="1" fieldPosition="0">
        <references count="1">
          <reference field="18" count="0"/>
        </references>
      </pivotArea>
    </format>
    <format dxfId="266">
      <pivotArea dataOnly="0" labelOnly="1" grandRow="1" outline="0" fieldPosition="0"/>
    </format>
    <format dxfId="267">
      <pivotArea dataOnly="0" labelOnly="1" outline="0" axis="axisValues" fieldPosition="0"/>
    </format>
    <format dxfId="268">
      <pivotArea type="all" dataOnly="0" outline="0" fieldPosition="0"/>
    </format>
    <format dxfId="269">
      <pivotArea outline="0" collapsedLevelsAreSubtotals="1" fieldPosition="0"/>
    </format>
    <format dxfId="270">
      <pivotArea field="18" type="button" dataOnly="0" labelOnly="1" outline="0" axis="axisRow" fieldPosition="0"/>
    </format>
    <format dxfId="271">
      <pivotArea dataOnly="0" labelOnly="1" outline="0" axis="axisValues" fieldPosition="0"/>
    </format>
    <format dxfId="272">
      <pivotArea dataOnly="0" labelOnly="1" fieldPosition="0">
        <references count="1">
          <reference field="18" count="0"/>
        </references>
      </pivotArea>
    </format>
    <format dxfId="273">
      <pivotArea dataOnly="0" labelOnly="1" grandRow="1" outline="0" fieldPosition="0"/>
    </format>
    <format dxfId="274">
      <pivotArea dataOnly="0" labelOnly="1" outline="0" axis="axisValues" fieldPosition="0"/>
    </format>
    <format dxfId="275">
      <pivotArea type="all" dataOnly="0" outline="0" fieldPosition="0"/>
    </format>
    <format dxfId="276">
      <pivotArea outline="0" collapsedLevelsAreSubtotals="1" fieldPosition="0"/>
    </format>
    <format dxfId="277">
      <pivotArea field="18" type="button" dataOnly="0" labelOnly="1" outline="0" axis="axisRow" fieldPosition="0"/>
    </format>
    <format dxfId="278">
      <pivotArea dataOnly="0" labelOnly="1" outline="0" axis="axisValues" fieldPosition="0"/>
    </format>
    <format dxfId="279">
      <pivotArea dataOnly="0" labelOnly="1" fieldPosition="0">
        <references count="1">
          <reference field="18" count="0"/>
        </references>
      </pivotArea>
    </format>
    <format dxfId="280">
      <pivotArea dataOnly="0" labelOnly="1" grandRow="1" outline="0" fieldPosition="0"/>
    </format>
    <format dxfId="281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TablaDinámica7" cacheId="1065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9">
  <location ref="A104:B109" firstHeaderRow="1" firstDataRow="1" firstDataCol="1"/>
  <pivotFields count="31">
    <pivotField showAll="0">
      <items count="18">
        <item x="13"/>
        <item x="12"/>
        <item x="6"/>
        <item x="9"/>
        <item x="2"/>
        <item x="4"/>
        <item x="11"/>
        <item x="7"/>
        <item x="3"/>
        <item x="1"/>
        <item x="10"/>
        <item x="8"/>
        <item x="14"/>
        <item x="5"/>
        <item x="0"/>
        <item m="1" x="16"/>
        <item x="15"/>
        <item t="default"/>
      </items>
    </pivotField>
    <pivotField showAll="0" defaultSubtotal="0">
      <items count="7">
        <item x="3"/>
        <item x="4"/>
        <item x="2"/>
        <item x="0"/>
        <item x="1"/>
        <item x="5"/>
        <item m="1" x="6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 defaultSubtotal="0"/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dad" fld="9" subtotal="count" baseField="0" baseItem="0"/>
  </dataFields>
  <formats count="28">
    <format dxfId="226">
      <pivotArea type="all" dataOnly="0" outline="0" fieldPosition="0"/>
    </format>
    <format dxfId="227">
      <pivotArea outline="0" collapsedLevelsAreSubtotals="1" fieldPosition="0"/>
    </format>
    <format dxfId="228">
      <pivotArea field="9" type="button" dataOnly="0" labelOnly="1" outline="0" axis="axisRow" fieldPosition="0"/>
    </format>
    <format dxfId="229">
      <pivotArea dataOnly="0" labelOnly="1" outline="0" axis="axisValues" fieldPosition="0"/>
    </format>
    <format dxfId="230">
      <pivotArea dataOnly="0" labelOnly="1" fieldPosition="0">
        <references count="1">
          <reference field="9" count="4">
            <x v="1"/>
            <x v="2"/>
            <x v="3"/>
            <x v="4"/>
          </reference>
        </references>
      </pivotArea>
    </format>
    <format dxfId="231">
      <pivotArea dataOnly="0" labelOnly="1" grandRow="1" outline="0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field="9" type="button" dataOnly="0" labelOnly="1" outline="0" axis="axisRow" fieldPosition="0"/>
    </format>
    <format dxfId="236">
      <pivotArea dataOnly="0" labelOnly="1" outline="0" axis="axisValues" fieldPosition="0"/>
    </format>
    <format dxfId="237">
      <pivotArea dataOnly="0" labelOnly="1" fieldPosition="0">
        <references count="1">
          <reference field="9" count="4">
            <x v="1"/>
            <x v="2"/>
            <x v="3"/>
            <x v="4"/>
          </reference>
        </references>
      </pivotArea>
    </format>
    <format dxfId="238">
      <pivotArea dataOnly="0" labelOnly="1" grandRow="1" outline="0" fieldPosition="0"/>
    </format>
    <format dxfId="239">
      <pivotArea dataOnly="0" labelOnly="1" outline="0" axis="axisValues" fieldPosition="0"/>
    </format>
    <format dxfId="240">
      <pivotArea type="all" dataOnly="0" outline="0" fieldPosition="0"/>
    </format>
    <format dxfId="241">
      <pivotArea outline="0" collapsedLevelsAreSubtotals="1" fieldPosition="0"/>
    </format>
    <format dxfId="242">
      <pivotArea field="9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fieldPosition="0">
        <references count="1">
          <reference field="9" count="4">
            <x v="1"/>
            <x v="2"/>
            <x v="3"/>
            <x v="4"/>
          </reference>
        </references>
      </pivotArea>
    </format>
    <format dxfId="245">
      <pivotArea dataOnly="0" labelOnly="1" grandRow="1" outline="0" fieldPosition="0"/>
    </format>
    <format dxfId="246">
      <pivotArea dataOnly="0" labelOnly="1" outline="0" axis="axisValues" fieldPosition="0"/>
    </format>
    <format dxfId="247">
      <pivotArea type="all" dataOnly="0" outline="0" fieldPosition="0"/>
    </format>
    <format dxfId="248">
      <pivotArea outline="0" collapsedLevelsAreSubtotals="1" fieldPosition="0"/>
    </format>
    <format dxfId="249">
      <pivotArea field="9" type="button" dataOnly="0" labelOnly="1" outline="0" axis="axisRow" fieldPosition="0"/>
    </format>
    <format dxfId="250">
      <pivotArea dataOnly="0" labelOnly="1" outline="0" axis="axisValues" fieldPosition="0"/>
    </format>
    <format dxfId="251">
      <pivotArea dataOnly="0" labelOnly="1" fieldPosition="0">
        <references count="1">
          <reference field="9" count="4">
            <x v="1"/>
            <x v="2"/>
            <x v="3"/>
            <x v="4"/>
          </reference>
        </references>
      </pivotArea>
    </format>
    <format dxfId="252">
      <pivotArea dataOnly="0" labelOnly="1" grandRow="1" outline="0" fieldPosition="0"/>
    </format>
    <format dxfId="253">
      <pivotArea dataOnly="0" labelOnly="1" outline="0" axis="axisValues" fieldPosition="0"/>
    </format>
  </formats>
  <chartFormats count="6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laDinámica5" cacheId="1065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6">
  <location ref="A86:B89" firstHeaderRow="1" firstDataRow="1" firstDataCol="1"/>
  <pivotFields count="31">
    <pivotField showAll="0">
      <items count="18">
        <item x="13"/>
        <item x="12"/>
        <item x="6"/>
        <item x="9"/>
        <item x="2"/>
        <item x="4"/>
        <item x="11"/>
        <item x="7"/>
        <item x="3"/>
        <item x="1"/>
        <item x="10"/>
        <item x="8"/>
        <item x="14"/>
        <item x="5"/>
        <item x="0"/>
        <item m="1" x="16"/>
        <item x="15"/>
        <item t="default"/>
      </items>
    </pivotField>
    <pivotField showAll="0" defaultSubtotal="0">
      <items count="7">
        <item x="3"/>
        <item x="4"/>
        <item x="2"/>
        <item x="0"/>
        <item x="1"/>
        <item x="5"/>
        <item m="1" x="6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 defaultSubtota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uenta de Sexo" fld="5" subtotal="count" baseField="0" baseItem="0"/>
  </dataFields>
  <formats count="28">
    <format dxfId="198">
      <pivotArea type="all" dataOnly="0" outline="0" fieldPosition="0"/>
    </format>
    <format dxfId="199">
      <pivotArea outline="0" collapsedLevelsAreSubtotals="1" fieldPosition="0"/>
    </format>
    <format dxfId="200">
      <pivotArea field="5" type="button" dataOnly="0" labelOnly="1" outline="0" axis="axisRow" fieldPosition="0"/>
    </format>
    <format dxfId="201">
      <pivotArea dataOnly="0" labelOnly="1" outline="0" axis="axisValues" fieldPosition="0"/>
    </format>
    <format dxfId="202">
      <pivotArea dataOnly="0" labelOnly="1" fieldPosition="0">
        <references count="1">
          <reference field="5" count="0"/>
        </references>
      </pivotArea>
    </format>
    <format dxfId="203">
      <pivotArea dataOnly="0" labelOnly="1" grandRow="1" outline="0" fieldPosition="0"/>
    </format>
    <format dxfId="204">
      <pivotArea dataOnly="0" labelOnly="1" outline="0" axis="axisValues" fieldPosition="0"/>
    </format>
    <format dxfId="205">
      <pivotArea type="all" dataOnly="0" outline="0" fieldPosition="0"/>
    </format>
    <format dxfId="206">
      <pivotArea outline="0" collapsedLevelsAreSubtotals="1" fieldPosition="0"/>
    </format>
    <format dxfId="207">
      <pivotArea field="5" type="button" dataOnly="0" labelOnly="1" outline="0" axis="axisRow" fieldPosition="0"/>
    </format>
    <format dxfId="208">
      <pivotArea dataOnly="0" labelOnly="1" outline="0" axis="axisValues" fieldPosition="0"/>
    </format>
    <format dxfId="209">
      <pivotArea dataOnly="0" labelOnly="1" fieldPosition="0">
        <references count="1">
          <reference field="5" count="0"/>
        </references>
      </pivotArea>
    </format>
    <format dxfId="210">
      <pivotArea dataOnly="0" labelOnly="1" grandRow="1" outline="0" fieldPosition="0"/>
    </format>
    <format dxfId="211">
      <pivotArea dataOnly="0" labelOnly="1" outline="0" axis="axisValues" fieldPosition="0"/>
    </format>
    <format dxfId="212">
      <pivotArea type="all" dataOnly="0" outline="0" fieldPosition="0"/>
    </format>
    <format dxfId="213">
      <pivotArea outline="0" collapsedLevelsAreSubtotals="1" fieldPosition="0"/>
    </format>
    <format dxfId="214">
      <pivotArea field="5" type="button" dataOnly="0" labelOnly="1" outline="0" axis="axisRow" fieldPosition="0"/>
    </format>
    <format dxfId="215">
      <pivotArea dataOnly="0" labelOnly="1" outline="0" axis="axisValues" fieldPosition="0"/>
    </format>
    <format dxfId="216">
      <pivotArea dataOnly="0" labelOnly="1" fieldPosition="0">
        <references count="1">
          <reference field="5" count="0"/>
        </references>
      </pivotArea>
    </format>
    <format dxfId="217">
      <pivotArea dataOnly="0" labelOnly="1" grandRow="1" outline="0" fieldPosition="0"/>
    </format>
    <format dxfId="218">
      <pivotArea dataOnly="0" labelOnly="1" outline="0" axis="axisValues" fieldPosition="0"/>
    </format>
    <format dxfId="219">
      <pivotArea type="all" dataOnly="0" outline="0" fieldPosition="0"/>
    </format>
    <format dxfId="220">
      <pivotArea outline="0" collapsedLevelsAreSubtotals="1" fieldPosition="0"/>
    </format>
    <format dxfId="221">
      <pivotArea field="5" type="button" dataOnly="0" labelOnly="1" outline="0" axis="axisRow" fieldPosition="0"/>
    </format>
    <format dxfId="222">
      <pivotArea dataOnly="0" labelOnly="1" outline="0" axis="axisValues" fieldPosition="0"/>
    </format>
    <format dxfId="223">
      <pivotArea dataOnly="0" labelOnly="1" fieldPosition="0">
        <references count="1">
          <reference field="5" count="0"/>
        </references>
      </pivotArea>
    </format>
    <format dxfId="224">
      <pivotArea dataOnly="0" labelOnly="1" grandRow="1" outline="0" fieldPosition="0"/>
    </format>
    <format dxfId="225">
      <pivotArea dataOnly="0" labelOnly="1" outline="0" axis="axisValues" fieldPosition="0"/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laDinámica9" cacheId="1065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A185:D194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dataField="1" showAll="0" sortType="descending">
      <items count="10">
        <item m="1" x="8"/>
        <item x="0"/>
        <item m="1" x="7"/>
        <item x="3"/>
        <item x="6"/>
        <item x="1"/>
        <item x="5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 defaultSubtotal="0"/>
  </pivotFields>
  <rowFields count="1">
    <field x="18"/>
  </rowFields>
  <rowItems count="8">
    <i>
      <x v="7"/>
    </i>
    <i>
      <x v="3"/>
    </i>
    <i>
      <x v="5"/>
    </i>
    <i>
      <x v="1"/>
    </i>
    <i>
      <x v="4"/>
    </i>
    <i>
      <x v="8"/>
    </i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uenta de Cargo al momento calificación" fld="18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00000000-0013-0000-FFFF-FFFF01000000}" sourceName="Distrito">
  <pivotTables>
    <pivotTable tabId="19" name="TablaDinámica13"/>
    <pivotTable tabId="19" name="TablaDinámica1"/>
    <pivotTable tabId="19" name="TablaDinámica10"/>
    <pivotTable tabId="19" name="TablaDinámica2"/>
    <pivotTable tabId="19" name="TablaDinámica3"/>
    <pivotTable tabId="19" name="TablaDinámica4"/>
    <pivotTable tabId="19" name="TablaDinámica5"/>
    <pivotTable tabId="19" name="TablaDinámica6"/>
    <pivotTable tabId="19" name="TablaDinámica7"/>
    <pivotTable tabId="19" name="TablaDinámica8"/>
  </pivotTables>
  <data>
    <tabular pivotCacheId="1">
      <items count="7">
        <i x="3" s="1"/>
        <i x="4" s="1"/>
        <i x="2" s="1"/>
        <i x="0" s="1"/>
        <i x="1" s="1"/>
        <i x="5" s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entro_de_Trabajo" xr10:uid="{00000000-0013-0000-FFFF-FFFF02000000}" sourceName="Centro de Trabajo">
  <pivotTables>
    <pivotTable tabId="19" name="TablaDinámica3"/>
    <pivotTable tabId="19" name="TablaDinámica1"/>
    <pivotTable tabId="19" name="TablaDinámica10"/>
    <pivotTable tabId="19" name="TablaDinámica13"/>
    <pivotTable tabId="19" name="TablaDinámica2"/>
    <pivotTable tabId="19" name="TablaDinámica4"/>
    <pivotTable tabId="19" name="TablaDinámica5"/>
    <pivotTable tabId="19" name="TablaDinámica6"/>
    <pivotTable tabId="19" name="TablaDinámica7"/>
    <pivotTable tabId="19" name="TablaDinámica8"/>
  </pivotTables>
  <data>
    <tabular pivotCacheId="1">
      <items count="17">
        <i x="13" s="1"/>
        <i x="12" s="1"/>
        <i x="6" s="1"/>
        <i x="9" s="1"/>
        <i x="2" s="1"/>
        <i x="4" s="1"/>
        <i x="11" s="1"/>
        <i x="7" s="1"/>
        <i x="3" s="1"/>
        <i x="1" s="1"/>
        <i x="10" s="1"/>
        <i x="8" s="1"/>
        <i x="14" s="1"/>
        <i x="5" s="1"/>
        <i x="0" s="1"/>
        <i x="15" s="1"/>
        <i x="1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strito" xr10:uid="{00000000-0014-0000-FFFF-FFFF01000000}" cache="SegmentaciónDeDatos_Distrito" caption="Distrito" rowHeight="241300"/>
  <slicer name="Centro de Trabajo" xr10:uid="{00000000-0014-0000-FFFF-FFFF02000000}" cache="SegmentaciónDeDatos_Centro_de_Trabajo" caption="Centro de Trabaj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B88:C101" totalsRowCount="1" headerRowDxfId="83" dataDxfId="82" totalsRowDxfId="81" headerRowBorderDxfId="79" tableBorderDxfId="80" totalsRowBorderDxfId="78">
  <autoFilter ref="B88:C100" xr:uid="{00000000-0009-0000-0100-000003000000}"/>
  <sortState xmlns:xlrd2="http://schemas.microsoft.com/office/spreadsheetml/2017/richdata2" ref="B89:C95">
    <sortCondition descending="1" ref="C83:C95"/>
  </sortState>
  <tableColumns count="2">
    <tableColumn id="1" xr3:uid="{00000000-0010-0000-0000-000001000000}" name="Patologías" totalsRowLabel="Total" dataDxfId="76" totalsRowDxfId="77"/>
    <tableColumn id="2" xr3:uid="{00000000-0010-0000-0000-000002000000}" name="Total" totalsRowFunction="sum" dataDxfId="74" totalsRowDxfId="75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B68:D76" totalsRowShown="0" headerRowBorderDxfId="72" tableBorderDxfId="73" totalsRowBorderDxfId="71">
  <autoFilter ref="B68:D76" xr:uid="{00000000-0009-0000-0100-000004000000}"/>
  <tableColumns count="3">
    <tableColumn id="1" xr3:uid="{00000000-0010-0000-0100-000001000000}" name="Año" dataDxfId="70"/>
    <tableColumn id="2" xr3:uid="{00000000-0010-0000-0100-000002000000}" name="Incidencia" dataDxfId="69">
      <calculatedColumnFormula>F56</calculatedColumnFormula>
    </tableColumn>
    <tableColumn id="3" xr3:uid="{00000000-0010-0000-0100-000003000000}" name="Prevalencia" dataDxfId="68">
      <calculatedColumnFormula>I56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EnfermosL" displayName="EnfermosL" ref="A1:AD33" totalsRowShown="0" headerRowDxfId="67" dataDxfId="66" headerRowBorderDxfId="64" tableBorderDxfId="65">
  <autoFilter ref="A1:AD33" xr:uid="{00000000-0009-0000-0100-000002000000}"/>
  <sortState xmlns:xlrd2="http://schemas.microsoft.com/office/spreadsheetml/2017/richdata2" ref="A2:AD33">
    <sortCondition ref="AA1:AA33"/>
  </sortState>
  <tableColumns count="30">
    <tableColumn id="1" xr3:uid="{00000000-0010-0000-0200-000001000000}" name="Centro de Trabajo" dataDxfId="63"/>
    <tableColumn id="30" xr3:uid="{00000000-0010-0000-0200-00001E000000}" name="Distrito" dataDxfId="62"/>
    <tableColumn id="2" xr3:uid="{00000000-0010-0000-0200-000002000000}" name="Nombre" dataDxfId="61"/>
    <tableColumn id="3" xr3:uid="{00000000-0010-0000-0200-000003000000}" name="Apellido" dataDxfId="60"/>
    <tableColumn id="4" xr3:uid="{00000000-0010-0000-0200-000004000000}" name="Cédula" dataDxfId="59"/>
    <tableColumn id="5" xr3:uid="{00000000-0010-0000-0200-000005000000}" name="Sexo" dataDxfId="58"/>
    <tableColumn id="6" xr3:uid="{00000000-0010-0000-0200-000006000000}" name="Fecha Ingreso" dataDxfId="57"/>
    <tableColumn id="7" xr3:uid="{00000000-0010-0000-0200-000007000000}" name="Antigüedad" dataDxfId="56"/>
    <tableColumn id="8" xr3:uid="{00000000-0010-0000-0200-000008000000}" name="Fecha Nacimiento Colaborador" dataDxfId="55"/>
    <tableColumn id="9" xr3:uid="{00000000-0010-0000-0200-000009000000}" name="Edad" dataDxfId="54"/>
    <tableColumn id="10" xr3:uid="{00000000-0010-0000-0200-00000A000000}" name="EPS" dataDxfId="53"/>
    <tableColumn id="11" xr3:uid="{00000000-0010-0000-0200-00000B000000}" name="Jornada de Trabajo" dataDxfId="52"/>
    <tableColumn id="12" xr3:uid="{00000000-0010-0000-0200-00000C000000}" name="CIE10 EL" dataDxfId="51"/>
    <tableColumn id="13" xr3:uid="{00000000-0010-0000-0200-00000D000000}" name="Número" dataDxfId="50"/>
    <tableColumn id="14" xr3:uid="{00000000-0010-0000-0200-00000E000000}" name="Diagnóstico CIE10 EL" dataDxfId="49"/>
    <tableColumn id="15" xr3:uid="{00000000-0010-0000-0200-00000F000000}" name="Parte afectada" dataDxfId="48"/>
    <tableColumn id="16" xr3:uid="{00000000-0010-0000-0200-000010000000}" name="Zona afectada" dataDxfId="47"/>
    <tableColumn id="17" xr3:uid="{00000000-0010-0000-0200-000011000000}" name="Agrupador Diagnóstico CIE10 EL" dataDxfId="46"/>
    <tableColumn id="18" xr3:uid="{00000000-0010-0000-0200-000012000000}" name="Cargo al momento calificación" dataDxfId="45"/>
    <tableColumn id="19" xr3:uid="{00000000-0010-0000-0200-000013000000}" name="Cargo Actual" dataDxfId="44"/>
    <tableColumn id="20" xr3:uid="{00000000-0010-0000-0200-000014000000}" name="Ha sido calificada la pérdida de capacidad laboral (PCL)" dataDxfId="43"/>
    <tableColumn id="21" xr3:uid="{00000000-0010-0000-0200-000015000000}" name="Porcentaje (%) de PCL" dataDxfId="42"/>
    <tableColumn id="22" xr3:uid="{00000000-0010-0000-0200-000016000000}" name="Aplica Latelaridad" dataDxfId="41"/>
    <tableColumn id="23" xr3:uid="{00000000-0010-0000-0200-000017000000}" name="Tipo Latelaridad" dataDxfId="40"/>
    <tableColumn id="24" xr3:uid="{00000000-0010-0000-0200-000018000000}" name="Entidad que califica en primera oportunidad" dataDxfId="39"/>
    <tableColumn id="25" xr3:uid="{00000000-0010-0000-0200-000019000000}" name="Nombre de la ARL que califica en primera oportunidad" dataDxfId="38"/>
    <tableColumn id="26" xr3:uid="{00000000-0010-0000-0200-00001A000000}" name="Fecha de calificación definitiva" dataDxfId="37"/>
    <tableColumn id="27" xr3:uid="{00000000-0010-0000-0200-00001B000000}" name="Entidad que califica de manera definitiva" dataDxfId="36"/>
    <tableColumn id="28" xr3:uid="{00000000-0010-0000-0200-00001C000000}" name="Días de Incapacidad por la EL al momento de Investigación" dataDxfId="35"/>
    <tableColumn id="29" xr3:uid="{00000000-0010-0000-0200-00001D000000}" name="Factores de Riesgo" dataDxfId="34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iagnósticosL" displayName="DiagnósticosL" ref="A1:AD54" totalsRowShown="0" headerRowDxfId="33" dataDxfId="32" headerRowBorderDxfId="30" tableBorderDxfId="31">
  <autoFilter ref="A1:AD54" xr:uid="{00000000-0009-0000-0100-000001000000}"/>
  <sortState xmlns:xlrd2="http://schemas.microsoft.com/office/spreadsheetml/2017/richdata2" ref="A2:AD54">
    <sortCondition ref="B1:B54"/>
  </sortState>
  <tableColumns count="30">
    <tableColumn id="1" xr3:uid="{00000000-0010-0000-0300-000001000000}" name="Centro de Trabajo" dataDxfId="29"/>
    <tableColumn id="2" xr3:uid="{00000000-0010-0000-0300-000002000000}" name="Nombre" dataDxfId="28"/>
    <tableColumn id="3" xr3:uid="{00000000-0010-0000-0300-000003000000}" name="Apellido" dataDxfId="27"/>
    <tableColumn id="4" xr3:uid="{00000000-0010-0000-0300-000004000000}" name="Cédula" dataDxfId="26"/>
    <tableColumn id="5" xr3:uid="{00000000-0010-0000-0300-000005000000}" name="Sexo" dataDxfId="25"/>
    <tableColumn id="6" xr3:uid="{00000000-0010-0000-0300-000006000000}" name="Fecha Ingreso" dataDxfId="24"/>
    <tableColumn id="7" xr3:uid="{00000000-0010-0000-0300-000007000000}" name="Antigüedad" dataDxfId="23"/>
    <tableColumn id="8" xr3:uid="{00000000-0010-0000-0300-000008000000}" name="Fecha Nacimiento Colaborador" dataDxfId="22"/>
    <tableColumn id="9" xr3:uid="{00000000-0010-0000-0300-000009000000}" name="Edad" dataDxfId="21"/>
    <tableColumn id="10" xr3:uid="{00000000-0010-0000-0300-00000A000000}" name="EPS" dataDxfId="20"/>
    <tableColumn id="11" xr3:uid="{00000000-0010-0000-0300-00000B000000}" name="Jornada de Trabajo" dataDxfId="19"/>
    <tableColumn id="12" xr3:uid="{00000000-0010-0000-0300-00000C000000}" name="CIE10 EL" dataDxfId="18"/>
    <tableColumn id="13" xr3:uid="{00000000-0010-0000-0300-00000D000000}" name="Número" dataDxfId="17"/>
    <tableColumn id="14" xr3:uid="{00000000-0010-0000-0300-00000E000000}" name="Diagnóstico CIE10 EL" dataDxfId="16"/>
    <tableColumn id="15" xr3:uid="{00000000-0010-0000-0300-00000F000000}" name="Parte afectada" dataDxfId="15"/>
    <tableColumn id="16" xr3:uid="{00000000-0010-0000-0300-000010000000}" name="Zona afectada" dataDxfId="14"/>
    <tableColumn id="17" xr3:uid="{00000000-0010-0000-0300-000011000000}" name="Agrupador Diagnóstico CIE10 EL" dataDxfId="13"/>
    <tableColumn id="18" xr3:uid="{00000000-0010-0000-0300-000012000000}" name="Cargo al momento calificación" dataDxfId="12"/>
    <tableColumn id="19" xr3:uid="{00000000-0010-0000-0300-000013000000}" name="Cargo Actual" dataDxfId="11"/>
    <tableColumn id="20" xr3:uid="{00000000-0010-0000-0300-000014000000}" name="Ha sido calificada la pérdida de capacidad laboral (PCL)" dataDxfId="10"/>
    <tableColumn id="21" xr3:uid="{00000000-0010-0000-0300-000015000000}" name="Porcentaje (%) de PCL" dataDxfId="9"/>
    <tableColumn id="22" xr3:uid="{00000000-0010-0000-0300-000016000000}" name="Aplica Latelaridad" dataDxfId="8"/>
    <tableColumn id="23" xr3:uid="{00000000-0010-0000-0300-000017000000}" name="Tipo Latelaridad" dataDxfId="7"/>
    <tableColumn id="24" xr3:uid="{00000000-0010-0000-0300-000018000000}" name="Entidad que califica en primera oportunidad" dataDxfId="6"/>
    <tableColumn id="25" xr3:uid="{00000000-0010-0000-0300-000019000000}" name="Nombre de la ARL que califica en primera oportunidad" dataDxfId="5"/>
    <tableColumn id="26" xr3:uid="{00000000-0010-0000-0300-00001A000000}" name="Fecha de calificación definitiva" dataDxfId="4"/>
    <tableColumn id="27" xr3:uid="{00000000-0010-0000-0300-00001B000000}" name="Entidad que califica de manera definitiva" dataDxfId="3"/>
    <tableColumn id="28" xr3:uid="{00000000-0010-0000-0300-00001C000000}" name="Días de Incapacidad por la EL al momento de Investigación" dataDxfId="2"/>
    <tableColumn id="29" xr3:uid="{00000000-0010-0000-0300-00001D000000}" name="Factores de Riesgo" dataDxfId="1"/>
    <tableColumn id="30" xr3:uid="{00000000-0010-0000-0300-00001E000000}" name="Columna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2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L178"/>
  <sheetViews>
    <sheetView showGridLines="0" topLeftCell="A53" zoomScale="80" zoomScaleNormal="80" workbookViewId="0">
      <selection activeCell="D64" sqref="D64"/>
    </sheetView>
  </sheetViews>
  <sheetFormatPr defaultColWidth="11.42578125" defaultRowHeight="15"/>
  <cols>
    <col min="1" max="1" width="11.42578125" style="1"/>
    <col min="2" max="2" width="16.5703125" style="1" customWidth="1"/>
    <col min="3" max="3" width="10" style="1" customWidth="1"/>
    <col min="4" max="4" width="10.85546875" style="1" customWidth="1"/>
    <col min="5" max="5" width="11.42578125" style="1" bestFit="1" customWidth="1"/>
    <col min="6" max="7" width="9.5703125" style="1" customWidth="1"/>
    <col min="9" max="9" width="17.140625" customWidth="1"/>
  </cols>
  <sheetData>
    <row r="1" spans="2:4" ht="15.75" thickBot="1">
      <c r="B1" s="66" t="s">
        <v>0</v>
      </c>
      <c r="C1" s="67" t="s">
        <v>1</v>
      </c>
      <c r="D1" s="68" t="s">
        <v>2</v>
      </c>
    </row>
    <row r="2" spans="2:4">
      <c r="B2" s="5" t="s">
        <v>3</v>
      </c>
      <c r="C2" s="65">
        <v>5</v>
      </c>
      <c r="D2" s="19">
        <v>6</v>
      </c>
    </row>
    <row r="3" spans="2:4">
      <c r="B3" s="3" t="s">
        <v>4</v>
      </c>
      <c r="C3" s="9">
        <v>4</v>
      </c>
      <c r="D3" s="11">
        <v>6</v>
      </c>
    </row>
    <row r="4" spans="2:4">
      <c r="B4" s="3" t="s">
        <v>5</v>
      </c>
      <c r="C4" s="9">
        <v>3</v>
      </c>
      <c r="D4" s="11">
        <v>6</v>
      </c>
    </row>
    <row r="5" spans="2:4">
      <c r="B5" s="3" t="s">
        <v>6</v>
      </c>
      <c r="C5" s="9">
        <v>3</v>
      </c>
      <c r="D5" s="11">
        <v>6</v>
      </c>
    </row>
    <row r="6" spans="2:4">
      <c r="B6" s="3" t="s">
        <v>7</v>
      </c>
      <c r="C6" s="9">
        <v>3</v>
      </c>
      <c r="D6" s="11">
        <v>4</v>
      </c>
    </row>
    <row r="7" spans="2:4">
      <c r="B7" s="3" t="s">
        <v>8</v>
      </c>
      <c r="C7" s="9">
        <v>2</v>
      </c>
      <c r="D7" s="11">
        <v>6</v>
      </c>
    </row>
    <row r="8" spans="2:4">
      <c r="B8" s="3" t="s">
        <v>9</v>
      </c>
      <c r="C8" s="9">
        <v>2</v>
      </c>
      <c r="D8" s="11">
        <v>4</v>
      </c>
    </row>
    <row r="9" spans="2:4">
      <c r="B9" s="3" t="s">
        <v>10</v>
      </c>
      <c r="C9" s="9">
        <v>2</v>
      </c>
      <c r="D9" s="11">
        <v>2</v>
      </c>
    </row>
    <row r="10" spans="2:4">
      <c r="B10" s="3" t="s">
        <v>11</v>
      </c>
      <c r="C10" s="9">
        <v>1</v>
      </c>
      <c r="D10" s="11">
        <v>2</v>
      </c>
    </row>
    <row r="11" spans="2:4">
      <c r="B11" s="3" t="s">
        <v>12</v>
      </c>
      <c r="C11" s="9">
        <v>1</v>
      </c>
      <c r="D11" s="11">
        <v>2</v>
      </c>
    </row>
    <row r="12" spans="2:4">
      <c r="B12" s="3" t="s">
        <v>13</v>
      </c>
      <c r="C12" s="9">
        <v>1</v>
      </c>
      <c r="D12" s="11">
        <v>1</v>
      </c>
    </row>
    <row r="13" spans="2:4">
      <c r="B13" s="3" t="s">
        <v>14</v>
      </c>
      <c r="C13" s="9">
        <v>1</v>
      </c>
      <c r="D13" s="11">
        <v>2</v>
      </c>
    </row>
    <row r="14" spans="2:4">
      <c r="B14" s="3" t="s">
        <v>15</v>
      </c>
      <c r="C14" s="9">
        <v>1</v>
      </c>
      <c r="D14" s="11">
        <v>2</v>
      </c>
    </row>
    <row r="15" spans="2:4">
      <c r="B15" s="3" t="s">
        <v>16</v>
      </c>
      <c r="C15" s="9">
        <v>1</v>
      </c>
      <c r="D15" s="11">
        <v>1</v>
      </c>
    </row>
    <row r="16" spans="2:4">
      <c r="B16" s="3" t="s">
        <v>17</v>
      </c>
      <c r="C16" s="9">
        <v>1</v>
      </c>
      <c r="D16" s="11">
        <v>1</v>
      </c>
    </row>
    <row r="17" spans="2:4" ht="15.75" thickBot="1">
      <c r="B17" s="54" t="s">
        <v>18</v>
      </c>
      <c r="C17" s="63">
        <v>1</v>
      </c>
      <c r="D17" s="56">
        <v>1</v>
      </c>
    </row>
    <row r="18" spans="2:4" ht="15.75" thickBot="1">
      <c r="B18" s="2" t="s">
        <v>19</v>
      </c>
      <c r="C18" s="64">
        <f>SUM(C2:C17)</f>
        <v>32</v>
      </c>
      <c r="D18" s="18">
        <f>SUM(D2:D17)</f>
        <v>52</v>
      </c>
    </row>
    <row r="19" spans="2:4" ht="15.75" thickBot="1"/>
    <row r="20" spans="2:4">
      <c r="B20" s="7" t="s">
        <v>0</v>
      </c>
      <c r="C20" s="8" t="s">
        <v>2</v>
      </c>
    </row>
    <row r="21" spans="2:4">
      <c r="B21" s="5" t="s">
        <v>5</v>
      </c>
      <c r="C21" s="6">
        <v>6</v>
      </c>
    </row>
    <row r="22" spans="2:4">
      <c r="B22" s="5" t="s">
        <v>8</v>
      </c>
      <c r="C22" s="6">
        <v>6</v>
      </c>
    </row>
    <row r="23" spans="2:4">
      <c r="B23" s="5" t="s">
        <v>6</v>
      </c>
      <c r="C23" s="6">
        <v>6</v>
      </c>
    </row>
    <row r="24" spans="2:4">
      <c r="B24" s="5" t="s">
        <v>3</v>
      </c>
      <c r="C24" s="6">
        <v>6</v>
      </c>
    </row>
    <row r="25" spans="2:4">
      <c r="B25" s="5" t="s">
        <v>4</v>
      </c>
      <c r="C25" s="6">
        <v>6</v>
      </c>
    </row>
    <row r="26" spans="2:4">
      <c r="B26" s="5" t="s">
        <v>7</v>
      </c>
      <c r="C26" s="6">
        <v>4</v>
      </c>
    </row>
    <row r="27" spans="2:4">
      <c r="B27" s="5" t="s">
        <v>9</v>
      </c>
      <c r="C27" s="6">
        <v>4</v>
      </c>
    </row>
    <row r="28" spans="2:4">
      <c r="B28" s="5" t="s">
        <v>14</v>
      </c>
      <c r="C28" s="6">
        <v>2</v>
      </c>
    </row>
    <row r="29" spans="2:4">
      <c r="B29" s="5" t="s">
        <v>15</v>
      </c>
      <c r="C29" s="6">
        <v>2</v>
      </c>
    </row>
    <row r="30" spans="2:4">
      <c r="B30" s="5" t="s">
        <v>11</v>
      </c>
      <c r="C30" s="6">
        <v>2</v>
      </c>
    </row>
    <row r="31" spans="2:4">
      <c r="B31" s="5" t="s">
        <v>10</v>
      </c>
      <c r="C31" s="6">
        <v>2</v>
      </c>
    </row>
    <row r="32" spans="2:4">
      <c r="B32" s="5" t="s">
        <v>12</v>
      </c>
      <c r="C32" s="6">
        <v>2</v>
      </c>
    </row>
    <row r="33" spans="2:4">
      <c r="B33" s="5" t="s">
        <v>13</v>
      </c>
      <c r="C33" s="6">
        <v>1</v>
      </c>
    </row>
    <row r="34" spans="2:4">
      <c r="B34" s="5" t="s">
        <v>17</v>
      </c>
      <c r="C34" s="6">
        <v>1</v>
      </c>
    </row>
    <row r="35" spans="2:4">
      <c r="B35" s="5" t="s">
        <v>18</v>
      </c>
      <c r="C35" s="6">
        <v>1</v>
      </c>
    </row>
    <row r="36" spans="2:4">
      <c r="B36" s="5" t="s">
        <v>16</v>
      </c>
      <c r="C36" s="6">
        <v>1</v>
      </c>
    </row>
    <row r="37" spans="2:4">
      <c r="B37" s="3" t="s">
        <v>20</v>
      </c>
      <c r="C37" s="4">
        <f>SUM(C21:C36)</f>
        <v>52</v>
      </c>
    </row>
    <row r="38" spans="2:4" ht="15.75" thickBot="1"/>
    <row r="39" spans="2:4" ht="15.75" thickBot="1">
      <c r="B39" s="2" t="s">
        <v>21</v>
      </c>
      <c r="C39" s="53" t="s">
        <v>1</v>
      </c>
      <c r="D39" s="18" t="s">
        <v>2</v>
      </c>
    </row>
    <row r="40" spans="2:4">
      <c r="B40" s="5" t="s">
        <v>22</v>
      </c>
      <c r="C40" s="52">
        <v>2</v>
      </c>
      <c r="D40" s="19">
        <v>2</v>
      </c>
    </row>
    <row r="41" spans="2:4">
      <c r="B41" s="3" t="s">
        <v>23</v>
      </c>
      <c r="C41" s="51">
        <v>1</v>
      </c>
      <c r="D41" s="11">
        <v>2</v>
      </c>
    </row>
    <row r="42" spans="2:4">
      <c r="B42" s="3" t="s">
        <v>24</v>
      </c>
      <c r="C42" s="51">
        <v>2</v>
      </c>
      <c r="D42" s="11">
        <v>5</v>
      </c>
    </row>
    <row r="43" spans="2:4">
      <c r="B43" s="3" t="s">
        <v>25</v>
      </c>
      <c r="C43" s="51">
        <v>1</v>
      </c>
      <c r="D43" s="11">
        <v>1</v>
      </c>
    </row>
    <row r="44" spans="2:4">
      <c r="B44" s="3" t="s">
        <v>26</v>
      </c>
      <c r="C44" s="51">
        <v>3</v>
      </c>
      <c r="D44" s="11">
        <v>7</v>
      </c>
    </row>
    <row r="45" spans="2:4">
      <c r="B45" s="3" t="s">
        <v>27</v>
      </c>
      <c r="C45" s="51">
        <v>3</v>
      </c>
      <c r="D45" s="11">
        <v>3</v>
      </c>
    </row>
    <row r="46" spans="2:4">
      <c r="B46" s="3" t="s">
        <v>28</v>
      </c>
      <c r="C46" s="51">
        <v>1</v>
      </c>
      <c r="D46" s="11">
        <v>1</v>
      </c>
    </row>
    <row r="47" spans="2:4">
      <c r="B47" s="3" t="s">
        <v>29</v>
      </c>
      <c r="C47" s="51">
        <v>5</v>
      </c>
      <c r="D47" s="11">
        <v>10</v>
      </c>
    </row>
    <row r="48" spans="2:4">
      <c r="B48" s="3" t="s">
        <v>30</v>
      </c>
      <c r="C48" s="51">
        <v>3</v>
      </c>
      <c r="D48" s="11">
        <v>5</v>
      </c>
    </row>
    <row r="49" spans="2:10">
      <c r="B49" s="3" t="s">
        <v>31</v>
      </c>
      <c r="C49" s="51">
        <v>3</v>
      </c>
      <c r="D49" s="11">
        <v>4</v>
      </c>
    </row>
    <row r="50" spans="2:10">
      <c r="B50" s="3" t="s">
        <v>32</v>
      </c>
      <c r="C50" s="51">
        <v>4</v>
      </c>
      <c r="D50" s="11">
        <v>7</v>
      </c>
    </row>
    <row r="51" spans="2:10" ht="15.75" thickBot="1">
      <c r="B51" s="54" t="s">
        <v>33</v>
      </c>
      <c r="C51" s="55">
        <v>4</v>
      </c>
      <c r="D51" s="56">
        <v>5</v>
      </c>
    </row>
    <row r="52" spans="2:10" ht="15.75" thickBot="1">
      <c r="B52" s="2" t="s">
        <v>20</v>
      </c>
      <c r="C52" s="53">
        <f>SUM(C40:C51)</f>
        <v>32</v>
      </c>
      <c r="D52" s="18">
        <f>SUM(D40:D51)</f>
        <v>52</v>
      </c>
    </row>
    <row r="54" spans="2:10" ht="15.75" thickBot="1">
      <c r="B54" s="1" t="s">
        <v>34</v>
      </c>
    </row>
    <row r="55" spans="2:10" ht="22.5">
      <c r="B55" s="37" t="s">
        <v>21</v>
      </c>
      <c r="C55" s="38" t="s">
        <v>1</v>
      </c>
      <c r="D55" s="14" t="s">
        <v>2</v>
      </c>
      <c r="E55" s="14" t="s">
        <v>35</v>
      </c>
      <c r="F55" s="14" t="s">
        <v>36</v>
      </c>
      <c r="G55" s="14" t="s">
        <v>1</v>
      </c>
      <c r="H55" s="14" t="s">
        <v>2</v>
      </c>
      <c r="I55" s="15" t="s">
        <v>37</v>
      </c>
    </row>
    <row r="56" spans="2:10">
      <c r="B56" s="3">
        <v>2016</v>
      </c>
      <c r="C56" s="39">
        <v>3</v>
      </c>
      <c r="D56" s="9">
        <v>3</v>
      </c>
      <c r="E56" s="9">
        <v>8479</v>
      </c>
      <c r="F56" s="40">
        <f>(D56/E56)*100000</f>
        <v>35.38153084090105</v>
      </c>
      <c r="G56" s="40">
        <v>16</v>
      </c>
      <c r="H56" s="9">
        <v>33</v>
      </c>
      <c r="I56" s="124">
        <f>(H56/E56)*100000</f>
        <v>389.19683924991159</v>
      </c>
    </row>
    <row r="57" spans="2:10">
      <c r="B57" s="3">
        <v>2017</v>
      </c>
      <c r="C57" s="39">
        <v>1</v>
      </c>
      <c r="D57" s="9">
        <v>1</v>
      </c>
      <c r="E57" s="9">
        <v>8268</v>
      </c>
      <c r="F57" s="40">
        <f t="shared" ref="F57:F63" si="0">(D57/E57)*100000</f>
        <v>12.094823415578132</v>
      </c>
      <c r="G57" s="40">
        <v>17</v>
      </c>
      <c r="H57" s="9">
        <v>36</v>
      </c>
      <c r="I57" s="124">
        <f t="shared" ref="I57:I63" si="1">(H57/E57)*100000</f>
        <v>435.41364296081275</v>
      </c>
    </row>
    <row r="58" spans="2:10">
      <c r="B58" s="3">
        <v>2018</v>
      </c>
      <c r="C58" s="39">
        <v>4</v>
      </c>
      <c r="D58" s="9">
        <v>9</v>
      </c>
      <c r="E58" s="9">
        <v>8879</v>
      </c>
      <c r="F58" s="40">
        <f t="shared" si="0"/>
        <v>101.36276607726096</v>
      </c>
      <c r="G58" s="40">
        <v>21</v>
      </c>
      <c r="H58" s="9">
        <v>37</v>
      </c>
      <c r="I58" s="124">
        <f t="shared" si="1"/>
        <v>416.71359387318392</v>
      </c>
    </row>
    <row r="59" spans="2:10">
      <c r="B59" s="3">
        <v>2019</v>
      </c>
      <c r="C59" s="39">
        <v>3</v>
      </c>
      <c r="D59" s="9">
        <v>5</v>
      </c>
      <c r="E59" s="9">
        <v>9240</v>
      </c>
      <c r="F59" s="40">
        <f t="shared" si="0"/>
        <v>54.112554112554115</v>
      </c>
      <c r="G59" s="40">
        <v>24</v>
      </c>
      <c r="H59" s="9">
        <v>46</v>
      </c>
      <c r="I59" s="124">
        <f t="shared" si="1"/>
        <v>497.83549783549785</v>
      </c>
    </row>
    <row r="60" spans="2:10">
      <c r="B60" s="3">
        <v>2020</v>
      </c>
      <c r="C60" s="39">
        <v>4</v>
      </c>
      <c r="D60" s="9">
        <v>6</v>
      </c>
      <c r="E60" s="9">
        <v>9208</v>
      </c>
      <c r="F60" s="40">
        <f t="shared" si="0"/>
        <v>65.160729800173769</v>
      </c>
      <c r="G60" s="40">
        <v>28</v>
      </c>
      <c r="H60" s="9">
        <v>51</v>
      </c>
      <c r="I60" s="124">
        <f t="shared" si="1"/>
        <v>553.86620330147696</v>
      </c>
    </row>
    <row r="61" spans="2:10" ht="15.75" thickBot="1">
      <c r="B61" s="12">
        <v>2021</v>
      </c>
      <c r="C61" s="41">
        <v>3</v>
      </c>
      <c r="D61" s="16">
        <v>6</v>
      </c>
      <c r="E61" s="16">
        <v>8974</v>
      </c>
      <c r="F61" s="40">
        <f t="shared" si="0"/>
        <v>66.859817249832858</v>
      </c>
      <c r="G61" s="42">
        <v>31</v>
      </c>
      <c r="H61" s="16">
        <v>57</v>
      </c>
      <c r="I61" s="124">
        <f t="shared" si="1"/>
        <v>635.16826387341212</v>
      </c>
    </row>
    <row r="62" spans="2:10" ht="15.75" thickBot="1">
      <c r="B62" s="12">
        <v>2022</v>
      </c>
      <c r="C62" s="41">
        <v>5</v>
      </c>
      <c r="D62" s="16">
        <v>7</v>
      </c>
      <c r="E62" s="16">
        <v>8802</v>
      </c>
      <c r="F62" s="40">
        <f t="shared" si="0"/>
        <v>79.527380140877071</v>
      </c>
      <c r="G62" s="42">
        <v>34</v>
      </c>
      <c r="H62" s="16">
        <v>54</v>
      </c>
      <c r="I62" s="124">
        <f t="shared" si="1"/>
        <v>613.49693251533745</v>
      </c>
    </row>
    <row r="63" spans="2:10" ht="15.75" thickBot="1">
      <c r="B63" s="12">
        <v>2023</v>
      </c>
      <c r="C63" s="41">
        <v>2</v>
      </c>
      <c r="D63" s="16">
        <v>4</v>
      </c>
      <c r="E63" s="36">
        <v>8802</v>
      </c>
      <c r="F63" s="40">
        <f t="shared" si="0"/>
        <v>45.444217223358329</v>
      </c>
      <c r="G63" s="42">
        <v>32</v>
      </c>
      <c r="H63" s="16">
        <v>53</v>
      </c>
      <c r="I63" s="124">
        <f t="shared" si="1"/>
        <v>602.13587820949783</v>
      </c>
      <c r="J63" s="123" t="s">
        <v>38</v>
      </c>
    </row>
    <row r="64" spans="2:10">
      <c r="F64" s="128"/>
      <c r="G64" s="128"/>
      <c r="H64" s="1"/>
      <c r="I64" s="128"/>
    </row>
    <row r="65" spans="2:12">
      <c r="F65" s="128"/>
      <c r="G65" s="128"/>
      <c r="H65" s="1"/>
      <c r="I65" s="128"/>
    </row>
    <row r="67" spans="2:12">
      <c r="H67" s="44"/>
      <c r="I67" s="44"/>
      <c r="J67" s="45"/>
      <c r="L67" s="21"/>
    </row>
    <row r="68" spans="2:12">
      <c r="B68" s="119" t="s">
        <v>21</v>
      </c>
      <c r="C68" s="65" t="s">
        <v>39</v>
      </c>
      <c r="D68" s="52" t="s">
        <v>40</v>
      </c>
      <c r="H68" s="46"/>
    </row>
    <row r="69" spans="2:12">
      <c r="B69" s="120">
        <v>2016</v>
      </c>
      <c r="C69" s="40">
        <f t="shared" ref="C69:C75" si="2">F56</f>
        <v>35.38153084090105</v>
      </c>
      <c r="D69" s="126">
        <f t="shared" ref="D69:D75" si="3">I56</f>
        <v>389.19683924991159</v>
      </c>
      <c r="H69" s="43"/>
      <c r="I69" s="43"/>
    </row>
    <row r="70" spans="2:12">
      <c r="B70" s="120">
        <v>2017</v>
      </c>
      <c r="C70" s="40">
        <f t="shared" si="2"/>
        <v>12.094823415578132</v>
      </c>
      <c r="D70" s="126">
        <f t="shared" si="3"/>
        <v>435.41364296081275</v>
      </c>
    </row>
    <row r="71" spans="2:12">
      <c r="B71" s="120">
        <v>2018</v>
      </c>
      <c r="C71" s="40">
        <f t="shared" si="2"/>
        <v>101.36276607726096</v>
      </c>
      <c r="D71" s="126">
        <f t="shared" si="3"/>
        <v>416.71359387318392</v>
      </c>
    </row>
    <row r="72" spans="2:12">
      <c r="B72" s="120">
        <v>2019</v>
      </c>
      <c r="C72" s="40">
        <f t="shared" si="2"/>
        <v>54.112554112554115</v>
      </c>
      <c r="D72" s="126">
        <f t="shared" si="3"/>
        <v>497.83549783549785</v>
      </c>
    </row>
    <row r="73" spans="2:12">
      <c r="B73" s="120">
        <v>2020</v>
      </c>
      <c r="C73" s="40">
        <f t="shared" si="2"/>
        <v>65.160729800173769</v>
      </c>
      <c r="D73" s="126">
        <f t="shared" si="3"/>
        <v>553.86620330147696</v>
      </c>
    </row>
    <row r="74" spans="2:12">
      <c r="B74" s="120">
        <v>2021</v>
      </c>
      <c r="C74" s="40">
        <f t="shared" si="2"/>
        <v>66.859817249832858</v>
      </c>
      <c r="D74" s="126">
        <f t="shared" si="3"/>
        <v>635.16826387341212</v>
      </c>
    </row>
    <row r="75" spans="2:12">
      <c r="B75" s="121">
        <v>2022</v>
      </c>
      <c r="C75" s="125">
        <f t="shared" si="2"/>
        <v>79.527380140877071</v>
      </c>
      <c r="D75" s="127">
        <f t="shared" si="3"/>
        <v>613.49693251533745</v>
      </c>
    </row>
    <row r="76" spans="2:12">
      <c r="B76" s="121">
        <v>2023</v>
      </c>
      <c r="C76" s="125">
        <f t="shared" ref="C76" si="4">F63</f>
        <v>45.444217223358329</v>
      </c>
      <c r="D76" s="127">
        <f t="shared" ref="D76" si="5">I63</f>
        <v>602.13587820949783</v>
      </c>
    </row>
    <row r="77" spans="2:12">
      <c r="B77" s="97"/>
      <c r="C77" s="96"/>
      <c r="D77" s="96"/>
    </row>
    <row r="79" spans="2:12" ht="15.75" thickBot="1">
      <c r="B79" s="1" t="s">
        <v>41</v>
      </c>
    </row>
    <row r="80" spans="2:12" ht="23.25" thickBot="1">
      <c r="B80" s="134" t="s">
        <v>42</v>
      </c>
      <c r="C80" s="136">
        <v>35</v>
      </c>
      <c r="D80" s="17" t="s">
        <v>43</v>
      </c>
      <c r="E80" s="10">
        <v>6</v>
      </c>
      <c r="G80" s="22" t="s">
        <v>42</v>
      </c>
      <c r="H80" s="23">
        <v>35</v>
      </c>
    </row>
    <row r="81" spans="2:8" ht="15.75" thickBot="1">
      <c r="B81" s="135"/>
      <c r="C81" s="137"/>
      <c r="D81" s="9" t="s">
        <v>44</v>
      </c>
      <c r="E81" s="11">
        <v>3</v>
      </c>
      <c r="G81" s="2" t="s">
        <v>45</v>
      </c>
      <c r="H81" s="18">
        <v>17</v>
      </c>
    </row>
    <row r="82" spans="2:8" ht="15" customHeight="1">
      <c r="B82" s="135"/>
      <c r="C82" s="137"/>
      <c r="D82" s="9" t="s">
        <v>46</v>
      </c>
      <c r="E82" s="11">
        <v>6</v>
      </c>
    </row>
    <row r="83" spans="2:8">
      <c r="B83" s="135"/>
      <c r="C83" s="137"/>
      <c r="D83" s="9" t="s">
        <v>47</v>
      </c>
      <c r="E83" s="11">
        <v>3</v>
      </c>
    </row>
    <row r="84" spans="2:8">
      <c r="B84" s="135"/>
      <c r="C84" s="137"/>
      <c r="D84" s="9" t="s">
        <v>48</v>
      </c>
      <c r="E84" s="11">
        <v>8</v>
      </c>
    </row>
    <row r="85" spans="2:8" ht="15.75" thickBot="1">
      <c r="B85" s="135"/>
      <c r="C85" s="137"/>
      <c r="D85" s="16" t="s">
        <v>49</v>
      </c>
      <c r="E85" s="13">
        <v>9</v>
      </c>
    </row>
    <row r="86" spans="2:8" ht="15.75" thickBot="1">
      <c r="B86" s="2" t="s">
        <v>45</v>
      </c>
      <c r="C86" s="18">
        <v>17</v>
      </c>
    </row>
    <row r="88" spans="2:8">
      <c r="B88" s="61" t="s">
        <v>50</v>
      </c>
      <c r="C88" s="62" t="s">
        <v>51</v>
      </c>
    </row>
    <row r="89" spans="2:8" ht="23.25">
      <c r="B89" s="59" t="s">
        <v>52</v>
      </c>
      <c r="C89" s="57">
        <v>9</v>
      </c>
    </row>
    <row r="90" spans="2:8">
      <c r="B90" s="59" t="s">
        <v>53</v>
      </c>
      <c r="C90" s="57">
        <v>7</v>
      </c>
    </row>
    <row r="91" spans="2:8" ht="45.75">
      <c r="B91" s="59" t="s">
        <v>54</v>
      </c>
      <c r="C91" s="57">
        <v>7</v>
      </c>
    </row>
    <row r="92" spans="2:8" ht="34.5">
      <c r="B92" s="59" t="s">
        <v>55</v>
      </c>
      <c r="C92" s="57">
        <v>7</v>
      </c>
    </row>
    <row r="93" spans="2:8">
      <c r="B93" s="59" t="s">
        <v>56</v>
      </c>
      <c r="C93" s="57">
        <v>5</v>
      </c>
    </row>
    <row r="94" spans="2:8">
      <c r="B94" s="59" t="s">
        <v>57</v>
      </c>
      <c r="C94" s="57">
        <v>4</v>
      </c>
    </row>
    <row r="95" spans="2:8" ht="23.25">
      <c r="B95" s="59" t="s">
        <v>58</v>
      </c>
      <c r="C95" s="57">
        <v>3</v>
      </c>
    </row>
    <row r="96" spans="2:8" ht="23.25">
      <c r="B96" s="59" t="s">
        <v>59</v>
      </c>
      <c r="C96" s="57">
        <v>3</v>
      </c>
    </row>
    <row r="97" spans="2:3" ht="34.5">
      <c r="B97" s="59" t="s">
        <v>60</v>
      </c>
      <c r="C97" s="57">
        <v>3</v>
      </c>
    </row>
    <row r="98" spans="2:3" ht="34.5">
      <c r="B98" s="59" t="s">
        <v>61</v>
      </c>
      <c r="C98" s="57">
        <v>2</v>
      </c>
    </row>
    <row r="99" spans="2:3">
      <c r="B99" s="59" t="s">
        <v>62</v>
      </c>
      <c r="C99" s="57">
        <v>1</v>
      </c>
    </row>
    <row r="100" spans="2:3" ht="23.25">
      <c r="B100" s="60" t="s">
        <v>63</v>
      </c>
      <c r="C100" s="58">
        <v>1</v>
      </c>
    </row>
    <row r="101" spans="2:3">
      <c r="B101" s="60" t="s">
        <v>51</v>
      </c>
      <c r="C101" s="58">
        <f>SUBTOTAL(109,Tabla3[Total])</f>
        <v>52</v>
      </c>
    </row>
    <row r="102" spans="2:3" ht="15.75" thickBot="1"/>
    <row r="103" spans="2:3" ht="15.75" thickBot="1">
      <c r="B103" s="2" t="s">
        <v>64</v>
      </c>
      <c r="C103" s="18" t="s">
        <v>51</v>
      </c>
    </row>
    <row r="104" spans="2:3">
      <c r="B104" s="3" t="s">
        <v>65</v>
      </c>
      <c r="C104" s="11">
        <v>15</v>
      </c>
    </row>
    <row r="105" spans="2:3">
      <c r="B105" s="3" t="s">
        <v>66</v>
      </c>
      <c r="C105" s="11">
        <v>7</v>
      </c>
    </row>
    <row r="106" spans="2:3">
      <c r="B106" s="3" t="s">
        <v>67</v>
      </c>
      <c r="C106" s="11">
        <v>4</v>
      </c>
    </row>
    <row r="107" spans="2:3">
      <c r="B107" s="3" t="s">
        <v>68</v>
      </c>
      <c r="C107" s="11">
        <v>3</v>
      </c>
    </row>
    <row r="108" spans="2:3">
      <c r="B108" s="3" t="s">
        <v>69</v>
      </c>
      <c r="C108" s="11">
        <v>1</v>
      </c>
    </row>
    <row r="109" spans="2:3">
      <c r="B109" s="3" t="s">
        <v>70</v>
      </c>
      <c r="C109" s="11">
        <v>1</v>
      </c>
    </row>
    <row r="110" spans="2:3">
      <c r="B110" s="3" t="s">
        <v>71</v>
      </c>
      <c r="C110" s="11">
        <v>1</v>
      </c>
    </row>
    <row r="111" spans="2:3" ht="15.75" thickBot="1">
      <c r="B111" s="12" t="s">
        <v>72</v>
      </c>
      <c r="C111" s="13">
        <v>1</v>
      </c>
    </row>
    <row r="112" spans="2:3" ht="15.75" thickBot="1">
      <c r="B112" s="2" t="s">
        <v>20</v>
      </c>
      <c r="C112" s="18">
        <v>32</v>
      </c>
    </row>
    <row r="113" spans="2:3" ht="15.75" thickBot="1"/>
    <row r="114" spans="2:3">
      <c r="B114" s="7" t="s">
        <v>73</v>
      </c>
      <c r="C114" s="10">
        <v>14</v>
      </c>
    </row>
    <row r="115" spans="2:3" ht="15.75" thickBot="1">
      <c r="B115" s="12" t="s">
        <v>74</v>
      </c>
      <c r="C115" s="13">
        <v>18</v>
      </c>
    </row>
    <row r="116" spans="2:3" ht="15.75" thickBot="1"/>
    <row r="117" spans="2:3" ht="15.75" thickBot="1">
      <c r="B117" s="2" t="s">
        <v>75</v>
      </c>
      <c r="C117" s="18" t="s">
        <v>51</v>
      </c>
    </row>
    <row r="118" spans="2:3">
      <c r="B118" s="5" t="s">
        <v>76</v>
      </c>
      <c r="C118" s="19">
        <v>2</v>
      </c>
    </row>
    <row r="119" spans="2:3">
      <c r="B119" s="3" t="s">
        <v>77</v>
      </c>
      <c r="C119" s="11">
        <v>3</v>
      </c>
    </row>
    <row r="120" spans="2:3">
      <c r="B120" s="3" t="s">
        <v>78</v>
      </c>
      <c r="C120" s="11">
        <v>2</v>
      </c>
    </row>
    <row r="121" spans="2:3">
      <c r="B121" s="3" t="s">
        <v>79</v>
      </c>
      <c r="C121" s="11">
        <v>12</v>
      </c>
    </row>
    <row r="122" spans="2:3">
      <c r="B122" s="3" t="s">
        <v>80</v>
      </c>
      <c r="C122" s="11">
        <v>11</v>
      </c>
    </row>
    <row r="123" spans="2:3" ht="15.75" thickBot="1">
      <c r="B123" s="12" t="s">
        <v>81</v>
      </c>
      <c r="C123" s="13">
        <v>2</v>
      </c>
    </row>
    <row r="124" spans="2:3" ht="15.75" thickBot="1"/>
    <row r="125" spans="2:3" ht="15.75" thickBot="1">
      <c r="B125" s="2" t="s">
        <v>82</v>
      </c>
      <c r="C125" s="18" t="s">
        <v>51</v>
      </c>
    </row>
    <row r="126" spans="2:3">
      <c r="B126" s="5" t="s">
        <v>83</v>
      </c>
      <c r="C126" s="19">
        <v>2</v>
      </c>
    </row>
    <row r="127" spans="2:3">
      <c r="B127" s="3" t="s">
        <v>84</v>
      </c>
      <c r="C127" s="11">
        <v>8</v>
      </c>
    </row>
    <row r="128" spans="2:3">
      <c r="B128" s="3" t="s">
        <v>85</v>
      </c>
      <c r="C128" s="11">
        <v>12</v>
      </c>
    </row>
    <row r="129" spans="2:3">
      <c r="B129" s="3" t="s">
        <v>86</v>
      </c>
      <c r="C129" s="11">
        <v>9</v>
      </c>
    </row>
    <row r="130" spans="2:3" ht="15.75" thickBot="1">
      <c r="B130" s="12" t="s">
        <v>87</v>
      </c>
      <c r="C130" s="13">
        <v>1</v>
      </c>
    </row>
    <row r="131" spans="2:3" ht="15.75" thickBot="1"/>
    <row r="132" spans="2:3" ht="15.75" thickBot="1">
      <c r="B132" s="2" t="s">
        <v>88</v>
      </c>
      <c r="C132" s="18" t="s">
        <v>51</v>
      </c>
    </row>
    <row r="133" spans="2:3">
      <c r="B133" s="5" t="s">
        <v>89</v>
      </c>
      <c r="C133" s="19">
        <v>6</v>
      </c>
    </row>
    <row r="134" spans="2:3">
      <c r="B134" s="3" t="s">
        <v>90</v>
      </c>
      <c r="C134" s="11">
        <v>5</v>
      </c>
    </row>
    <row r="135" spans="2:3">
      <c r="B135" s="3" t="s">
        <v>91</v>
      </c>
      <c r="C135" s="11">
        <v>5</v>
      </c>
    </row>
    <row r="136" spans="2:3">
      <c r="B136" s="3" t="s">
        <v>92</v>
      </c>
      <c r="C136" s="11">
        <v>4</v>
      </c>
    </row>
    <row r="137" spans="2:3">
      <c r="B137" s="3" t="s">
        <v>93</v>
      </c>
      <c r="C137" s="11">
        <v>3</v>
      </c>
    </row>
    <row r="138" spans="2:3">
      <c r="B138" s="3" t="s">
        <v>94</v>
      </c>
      <c r="C138" s="11">
        <v>2</v>
      </c>
    </row>
    <row r="139" spans="2:3">
      <c r="B139" s="3" t="s">
        <v>95</v>
      </c>
      <c r="C139" s="11">
        <v>2</v>
      </c>
    </row>
    <row r="140" spans="2:3">
      <c r="B140" s="3" t="s">
        <v>96</v>
      </c>
      <c r="C140" s="11">
        <v>2</v>
      </c>
    </row>
    <row r="141" spans="2:3">
      <c r="B141" s="3" t="s">
        <v>97</v>
      </c>
      <c r="C141" s="11">
        <v>1</v>
      </c>
    </row>
    <row r="142" spans="2:3">
      <c r="B142" s="3" t="s">
        <v>98</v>
      </c>
      <c r="C142" s="11">
        <v>1</v>
      </c>
    </row>
    <row r="143" spans="2:3" ht="15.75" thickBot="1">
      <c r="B143" s="12" t="s">
        <v>99</v>
      </c>
      <c r="C143" s="13">
        <v>1</v>
      </c>
    </row>
    <row r="145" spans="2:6" ht="15.75" thickBot="1"/>
    <row r="146" spans="2:6" ht="15.75" thickBot="1">
      <c r="B146" s="2" t="s">
        <v>100</v>
      </c>
      <c r="C146" s="18" t="s">
        <v>51</v>
      </c>
    </row>
    <row r="147" spans="2:6">
      <c r="B147" s="5" t="s">
        <v>101</v>
      </c>
      <c r="C147" s="19">
        <v>17</v>
      </c>
    </row>
    <row r="148" spans="2:6">
      <c r="B148" s="3" t="s">
        <v>102</v>
      </c>
      <c r="C148" s="11">
        <v>1</v>
      </c>
    </row>
    <row r="149" spans="2:6">
      <c r="B149" s="3" t="s">
        <v>103</v>
      </c>
      <c r="C149" s="11">
        <v>0</v>
      </c>
    </row>
    <row r="150" spans="2:6">
      <c r="B150" s="3" t="s">
        <v>104</v>
      </c>
      <c r="C150" s="11">
        <v>9</v>
      </c>
    </row>
    <row r="151" spans="2:6">
      <c r="B151" s="3" t="s">
        <v>105</v>
      </c>
      <c r="C151" s="11">
        <v>2</v>
      </c>
    </row>
    <row r="152" spans="2:6">
      <c r="B152" s="3" t="s">
        <v>106</v>
      </c>
      <c r="C152" s="11">
        <v>2</v>
      </c>
    </row>
    <row r="153" spans="2:6" ht="15.75" thickBot="1">
      <c r="B153" s="12" t="s">
        <v>107</v>
      </c>
      <c r="C153" s="13">
        <v>1</v>
      </c>
      <c r="E153" s="47"/>
    </row>
    <row r="154" spans="2:6">
      <c r="E154" s="47"/>
      <c r="F154" s="47"/>
    </row>
    <row r="155" spans="2:6">
      <c r="F155" s="47"/>
    </row>
    <row r="165" spans="1:10">
      <c r="D165" s="48"/>
    </row>
    <row r="166" spans="1:10">
      <c r="D166" s="48"/>
      <c r="G166" s="48"/>
      <c r="H166" s="48"/>
      <c r="I166" s="48"/>
      <c r="J166" s="48"/>
    </row>
    <row r="167" spans="1:10">
      <c r="B167" s="48"/>
      <c r="C167" s="48"/>
      <c r="D167" s="48"/>
      <c r="G167" s="48"/>
      <c r="H167" s="48"/>
      <c r="I167" s="48"/>
      <c r="J167" s="48"/>
    </row>
    <row r="168" spans="1:10">
      <c r="A168" s="48"/>
      <c r="B168" s="48"/>
      <c r="C168" s="48"/>
      <c r="D168" s="48"/>
      <c r="G168" s="48"/>
      <c r="H168" s="48"/>
      <c r="I168" s="48"/>
      <c r="J168" s="48"/>
    </row>
    <row r="169" spans="1:10">
      <c r="A169" s="48"/>
      <c r="B169" s="48"/>
      <c r="C169" s="48"/>
      <c r="D169" s="48"/>
      <c r="G169" s="48"/>
      <c r="H169" s="48"/>
      <c r="I169" s="48"/>
      <c r="J169" s="48"/>
    </row>
    <row r="170" spans="1:10">
      <c r="A170" s="48"/>
      <c r="B170" s="48"/>
      <c r="C170" s="48"/>
      <c r="D170" s="48"/>
      <c r="G170" s="48"/>
      <c r="H170" s="48"/>
      <c r="I170" s="48"/>
      <c r="J170" s="48"/>
    </row>
    <row r="171" spans="1:10">
      <c r="A171" s="48"/>
      <c r="B171" s="48"/>
      <c r="C171" s="48"/>
      <c r="D171" s="48"/>
      <c r="G171" s="48"/>
      <c r="H171" s="48"/>
      <c r="I171" s="49"/>
      <c r="J171" s="48"/>
    </row>
    <row r="172" spans="1:10">
      <c r="A172" s="48"/>
      <c r="B172" s="48"/>
      <c r="C172" s="49"/>
      <c r="D172" s="48"/>
      <c r="G172" s="48"/>
      <c r="H172" s="48"/>
      <c r="I172" s="48"/>
      <c r="J172" s="48"/>
    </row>
    <row r="173" spans="1:10">
      <c r="A173" s="48"/>
      <c r="B173" s="48"/>
      <c r="C173" s="48"/>
      <c r="D173" s="48"/>
      <c r="G173" s="48"/>
      <c r="H173" s="48"/>
      <c r="I173" s="48"/>
      <c r="J173" s="48"/>
    </row>
    <row r="174" spans="1:10">
      <c r="A174" s="48"/>
      <c r="B174" s="48"/>
      <c r="C174" s="48"/>
      <c r="G174" s="48"/>
      <c r="H174" s="48"/>
      <c r="I174" s="48"/>
      <c r="J174" s="48"/>
    </row>
    <row r="175" spans="1:10">
      <c r="A175" s="48"/>
      <c r="B175" s="48"/>
      <c r="C175" s="48"/>
      <c r="G175" s="47"/>
      <c r="H175" s="47"/>
      <c r="I175" s="47"/>
    </row>
    <row r="176" spans="1:10">
      <c r="A176" s="48"/>
      <c r="B176" s="47"/>
      <c r="C176" s="47"/>
      <c r="G176" s="47"/>
      <c r="H176" s="50"/>
      <c r="I176" s="50"/>
    </row>
    <row r="177" spans="1:3">
      <c r="A177" s="47"/>
      <c r="B177" s="47"/>
      <c r="C177" s="50"/>
    </row>
    <row r="178" spans="1:3">
      <c r="A178" s="50"/>
    </row>
  </sheetData>
  <autoFilter ref="B103:C103" xr:uid="{00000000-0009-0000-0000-000000000000}">
    <sortState xmlns:xlrd2="http://schemas.microsoft.com/office/spreadsheetml/2017/richdata2" ref="B99:C107">
      <sortCondition descending="1" ref="C98"/>
    </sortState>
  </autoFilter>
  <sortState xmlns:xlrd2="http://schemas.microsoft.com/office/spreadsheetml/2017/richdata2" ref="B2:C18">
    <sortCondition descending="1" ref="C12"/>
  </sortState>
  <mergeCells count="2">
    <mergeCell ref="B80:B85"/>
    <mergeCell ref="C80:C8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16" sqref="C16"/>
    </sheetView>
  </sheetViews>
  <sheetFormatPr defaultColWidth="11.42578125" defaultRowHeight="15"/>
  <cols>
    <col min="1" max="1" width="30.42578125" customWidth="1"/>
  </cols>
  <sheetData>
    <row r="1" spans="1:3" ht="15.75" thickBot="1">
      <c r="A1" s="24"/>
      <c r="B1" s="25" t="s">
        <v>108</v>
      </c>
      <c r="C1" s="25" t="s">
        <v>109</v>
      </c>
    </row>
    <row r="2" spans="1:3" ht="26.25" thickBot="1">
      <c r="A2" s="26" t="s">
        <v>110</v>
      </c>
      <c r="B2" s="27">
        <v>104</v>
      </c>
      <c r="C2" s="27">
        <v>77</v>
      </c>
    </row>
    <row r="3" spans="1:3" ht="26.25" thickBot="1">
      <c r="A3" s="26" t="s">
        <v>111</v>
      </c>
      <c r="B3" s="27">
        <v>2</v>
      </c>
      <c r="C3" s="27">
        <v>1</v>
      </c>
    </row>
    <row r="4" spans="1:3" ht="26.25" thickBot="1">
      <c r="A4" s="26" t="s">
        <v>112</v>
      </c>
      <c r="B4" s="27">
        <v>17</v>
      </c>
      <c r="C4" s="27">
        <v>14</v>
      </c>
    </row>
    <row r="5" spans="1:3" ht="15.75" thickBot="1">
      <c r="A5" s="28"/>
    </row>
    <row r="6" spans="1:3" ht="15.75" thickBot="1">
      <c r="A6" s="29" t="s">
        <v>113</v>
      </c>
      <c r="B6" s="138" t="s">
        <v>114</v>
      </c>
      <c r="C6" s="139"/>
    </row>
    <row r="7" spans="1:3" ht="15.75" thickBot="1">
      <c r="A7" s="30" t="s">
        <v>115</v>
      </c>
      <c r="B7" s="31"/>
      <c r="C7" s="32">
        <v>2021</v>
      </c>
    </row>
    <row r="8" spans="1:3" ht="15.75" thickBot="1">
      <c r="A8" s="30" t="s">
        <v>116</v>
      </c>
      <c r="B8" s="31"/>
      <c r="C8" s="33">
        <v>2</v>
      </c>
    </row>
    <row r="9" spans="1:3" ht="15.75" thickBot="1">
      <c r="A9" s="30" t="s">
        <v>117</v>
      </c>
      <c r="B9" s="34"/>
      <c r="C9" s="35">
        <v>1</v>
      </c>
    </row>
  </sheetData>
  <mergeCells count="1"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3:L202"/>
  <sheetViews>
    <sheetView topLeftCell="A100" zoomScaleNormal="100" workbookViewId="0">
      <selection activeCell="C10" sqref="C10"/>
    </sheetView>
  </sheetViews>
  <sheetFormatPr defaultColWidth="11.42578125" defaultRowHeight="15"/>
  <cols>
    <col min="1" max="1" width="15.28515625" style="46" customWidth="1"/>
    <col min="2" max="2" width="24.85546875" style="46" customWidth="1"/>
    <col min="3" max="3" width="20.42578125" customWidth="1"/>
    <col min="4" max="4" width="12.85546875" bestFit="1" customWidth="1"/>
    <col min="5" max="5" width="6.7109375" customWidth="1"/>
    <col min="6" max="6" width="15" bestFit="1" customWidth="1"/>
    <col min="7" max="7" width="5" customWidth="1"/>
    <col min="8" max="8" width="9" customWidth="1"/>
    <col min="9" max="9" width="10.28515625" customWidth="1"/>
  </cols>
  <sheetData>
    <row r="3" spans="1:2">
      <c r="A3" s="101" t="s">
        <v>118</v>
      </c>
      <c r="B3" s="46" t="s">
        <v>119</v>
      </c>
    </row>
    <row r="4" spans="1:2">
      <c r="A4" s="102" t="s">
        <v>3</v>
      </c>
      <c r="B4" s="46">
        <v>5</v>
      </c>
    </row>
    <row r="5" spans="1:2">
      <c r="A5" s="102" t="s">
        <v>4</v>
      </c>
      <c r="B5" s="46">
        <v>4</v>
      </c>
    </row>
    <row r="6" spans="1:2">
      <c r="A6" s="102" t="s">
        <v>6</v>
      </c>
      <c r="B6" s="46">
        <v>3</v>
      </c>
    </row>
    <row r="7" spans="1:2">
      <c r="A7" s="102" t="s">
        <v>7</v>
      </c>
      <c r="B7" s="46">
        <v>3</v>
      </c>
    </row>
    <row r="8" spans="1:2">
      <c r="A8" s="102" t="s">
        <v>9</v>
      </c>
      <c r="B8" s="46">
        <v>3</v>
      </c>
    </row>
    <row r="9" spans="1:2">
      <c r="A9" s="102" t="s">
        <v>16</v>
      </c>
      <c r="B9" s="46">
        <v>2</v>
      </c>
    </row>
    <row r="10" spans="1:2">
      <c r="A10" s="102" t="s">
        <v>8</v>
      </c>
      <c r="B10" s="46">
        <v>2</v>
      </c>
    </row>
    <row r="11" spans="1:2">
      <c r="A11" s="102" t="s">
        <v>5</v>
      </c>
      <c r="B11" s="46">
        <v>2</v>
      </c>
    </row>
    <row r="12" spans="1:2">
      <c r="A12" s="102" t="s">
        <v>13</v>
      </c>
      <c r="B12" s="46">
        <v>1</v>
      </c>
    </row>
    <row r="13" spans="1:2">
      <c r="A13" s="102" t="s">
        <v>11</v>
      </c>
      <c r="B13" s="46">
        <v>1</v>
      </c>
    </row>
    <row r="14" spans="1:2">
      <c r="A14" s="102" t="s">
        <v>14</v>
      </c>
      <c r="B14" s="46">
        <v>1</v>
      </c>
    </row>
    <row r="15" spans="1:2">
      <c r="A15" s="102" t="s">
        <v>10</v>
      </c>
      <c r="B15" s="46">
        <v>1</v>
      </c>
    </row>
    <row r="16" spans="1:2">
      <c r="A16" s="102" t="s">
        <v>15</v>
      </c>
      <c r="B16" s="46">
        <v>1</v>
      </c>
    </row>
    <row r="17" spans="1:5">
      <c r="A17" s="102" t="s">
        <v>17</v>
      </c>
      <c r="B17" s="46">
        <v>1</v>
      </c>
    </row>
    <row r="18" spans="1:5">
      <c r="A18" s="102" t="s">
        <v>18</v>
      </c>
      <c r="B18" s="46">
        <v>1</v>
      </c>
    </row>
    <row r="19" spans="1:5">
      <c r="A19" s="102" t="s">
        <v>12</v>
      </c>
      <c r="B19" s="46">
        <v>1</v>
      </c>
    </row>
    <row r="20" spans="1:5">
      <c r="A20" s="102" t="s">
        <v>20</v>
      </c>
      <c r="B20" s="46">
        <v>32</v>
      </c>
    </row>
    <row r="21" spans="1:5" ht="15.75" thickBot="1">
      <c r="A21"/>
      <c r="B21"/>
    </row>
    <row r="22" spans="1:5">
      <c r="D22" s="1"/>
      <c r="E22" s="1"/>
    </row>
    <row r="25" spans="1:5">
      <c r="A25" s="101" t="s">
        <v>118</v>
      </c>
      <c r="B25" s="46" t="s">
        <v>120</v>
      </c>
      <c r="C25" s="46" t="s">
        <v>121</v>
      </c>
    </row>
    <row r="26" spans="1:5">
      <c r="A26" s="102" t="s">
        <v>22</v>
      </c>
      <c r="B26" s="46">
        <v>2</v>
      </c>
      <c r="C26" s="46">
        <v>2</v>
      </c>
    </row>
    <row r="27" spans="1:5">
      <c r="A27" s="102" t="s">
        <v>23</v>
      </c>
      <c r="B27" s="46">
        <v>1</v>
      </c>
      <c r="C27" s="46">
        <v>2</v>
      </c>
    </row>
    <row r="28" spans="1:5">
      <c r="A28" s="102" t="s">
        <v>24</v>
      </c>
      <c r="B28" s="46">
        <v>2</v>
      </c>
      <c r="C28" s="46">
        <v>5</v>
      </c>
    </row>
    <row r="29" spans="1:5">
      <c r="A29" s="102" t="s">
        <v>25</v>
      </c>
      <c r="B29" s="46">
        <v>1</v>
      </c>
      <c r="C29" s="46">
        <v>1</v>
      </c>
    </row>
    <row r="30" spans="1:5">
      <c r="A30" s="102" t="s">
        <v>26</v>
      </c>
      <c r="B30" s="46">
        <v>3</v>
      </c>
      <c r="C30" s="46">
        <v>7</v>
      </c>
    </row>
    <row r="31" spans="1:5">
      <c r="A31" s="102" t="s">
        <v>27</v>
      </c>
      <c r="B31" s="46">
        <v>3</v>
      </c>
      <c r="C31" s="46">
        <v>3</v>
      </c>
    </row>
    <row r="32" spans="1:5">
      <c r="A32" s="102" t="s">
        <v>28</v>
      </c>
      <c r="B32" s="46">
        <v>1</v>
      </c>
      <c r="C32" s="46">
        <v>1</v>
      </c>
    </row>
    <row r="33" spans="1:12">
      <c r="A33" s="102" t="s">
        <v>29</v>
      </c>
      <c r="B33" s="46">
        <v>4</v>
      </c>
      <c r="C33" s="46">
        <v>7</v>
      </c>
    </row>
    <row r="34" spans="1:12">
      <c r="A34" s="102" t="s">
        <v>30</v>
      </c>
      <c r="B34" s="46">
        <v>3</v>
      </c>
      <c r="C34" s="46">
        <v>7</v>
      </c>
    </row>
    <row r="35" spans="1:12">
      <c r="A35" s="102" t="s">
        <v>31</v>
      </c>
      <c r="B35" s="46">
        <v>1</v>
      </c>
      <c r="C35" s="46">
        <v>1</v>
      </c>
    </row>
    <row r="36" spans="1:12">
      <c r="A36" s="102" t="s">
        <v>32</v>
      </c>
      <c r="B36" s="46">
        <v>4</v>
      </c>
      <c r="C36" s="46">
        <v>9</v>
      </c>
    </row>
    <row r="37" spans="1:12">
      <c r="A37" s="102" t="s">
        <v>33</v>
      </c>
      <c r="B37" s="46">
        <v>5</v>
      </c>
      <c r="C37" s="46">
        <v>6</v>
      </c>
    </row>
    <row r="38" spans="1:12">
      <c r="A38" s="102" t="s">
        <v>122</v>
      </c>
      <c r="B38" s="46">
        <v>2</v>
      </c>
      <c r="C38" s="46">
        <v>2</v>
      </c>
    </row>
    <row r="39" spans="1:12">
      <c r="A39" s="102" t="s">
        <v>20</v>
      </c>
      <c r="B39" s="46">
        <v>32</v>
      </c>
      <c r="C39" s="46">
        <v>53</v>
      </c>
      <c r="K39">
        <f>GETPIVOTDATA("PERSONAS",$A$25)</f>
        <v>32</v>
      </c>
      <c r="L39">
        <f>GETPIVOTDATA("DIAGNÓSTICOS",$A$25)</f>
        <v>53</v>
      </c>
    </row>
    <row r="40" spans="1:12">
      <c r="A40"/>
      <c r="B40"/>
    </row>
    <row r="41" spans="1:12">
      <c r="A41"/>
      <c r="B41"/>
    </row>
    <row r="42" spans="1:12">
      <c r="A42"/>
      <c r="B42"/>
    </row>
    <row r="43" spans="1:12">
      <c r="A43"/>
      <c r="B43"/>
    </row>
    <row r="44" spans="1:12">
      <c r="A44" s="101" t="s">
        <v>118</v>
      </c>
      <c r="B44" s="46" t="s">
        <v>123</v>
      </c>
    </row>
    <row r="45" spans="1:12">
      <c r="A45" s="102" t="s">
        <v>90</v>
      </c>
      <c r="B45" s="46">
        <v>5</v>
      </c>
    </row>
    <row r="46" spans="1:12">
      <c r="A46" s="102" t="s">
        <v>91</v>
      </c>
      <c r="B46" s="46">
        <v>5</v>
      </c>
    </row>
    <row r="47" spans="1:12">
      <c r="A47" s="102" t="s">
        <v>93</v>
      </c>
      <c r="B47" s="46">
        <v>4</v>
      </c>
    </row>
    <row r="48" spans="1:12">
      <c r="A48" s="102" t="s">
        <v>89</v>
      </c>
      <c r="B48" s="46">
        <v>4</v>
      </c>
    </row>
    <row r="49" spans="1:2">
      <c r="A49" s="102" t="s">
        <v>92</v>
      </c>
      <c r="B49" s="46">
        <v>4</v>
      </c>
    </row>
    <row r="50" spans="1:2">
      <c r="A50" s="102" t="s">
        <v>95</v>
      </c>
      <c r="B50" s="46">
        <v>3</v>
      </c>
    </row>
    <row r="51" spans="1:2">
      <c r="A51" s="102" t="s">
        <v>97</v>
      </c>
      <c r="B51" s="46">
        <v>2</v>
      </c>
    </row>
    <row r="52" spans="1:2">
      <c r="A52" s="102" t="s">
        <v>94</v>
      </c>
      <c r="B52" s="46">
        <v>2</v>
      </c>
    </row>
    <row r="53" spans="1:2">
      <c r="A53" s="102" t="s">
        <v>96</v>
      </c>
      <c r="B53" s="46">
        <v>2</v>
      </c>
    </row>
    <row r="54" spans="1:2">
      <c r="A54" s="102" t="s">
        <v>99</v>
      </c>
      <c r="B54" s="46">
        <v>1</v>
      </c>
    </row>
    <row r="55" spans="1:2">
      <c r="A55" s="102" t="s">
        <v>20</v>
      </c>
      <c r="B55" s="46">
        <v>32</v>
      </c>
    </row>
    <row r="56" spans="1:2">
      <c r="A56"/>
      <c r="B56"/>
    </row>
    <row r="57" spans="1:2">
      <c r="A57"/>
      <c r="B57"/>
    </row>
    <row r="61" spans="1:2">
      <c r="A61" s="101" t="s">
        <v>118</v>
      </c>
      <c r="B61" s="46" t="s">
        <v>124</v>
      </c>
    </row>
    <row r="62" spans="1:2">
      <c r="A62" s="130">
        <v>0</v>
      </c>
      <c r="B62" s="46">
        <v>1</v>
      </c>
    </row>
    <row r="63" spans="1:2">
      <c r="A63" s="130">
        <v>9.4</v>
      </c>
      <c r="B63" s="46">
        <v>1</v>
      </c>
    </row>
    <row r="64" spans="1:2">
      <c r="A64" s="130">
        <v>10.4</v>
      </c>
      <c r="B64" s="46">
        <v>1</v>
      </c>
    </row>
    <row r="65" spans="1:2">
      <c r="A65" s="130">
        <v>10.5</v>
      </c>
      <c r="B65" s="46">
        <v>1</v>
      </c>
    </row>
    <row r="66" spans="1:2">
      <c r="A66" s="130">
        <v>11.7</v>
      </c>
      <c r="B66" s="46">
        <v>1</v>
      </c>
    </row>
    <row r="67" spans="1:2">
      <c r="A67" s="130">
        <v>11.9</v>
      </c>
      <c r="B67" s="46">
        <v>1</v>
      </c>
    </row>
    <row r="68" spans="1:2">
      <c r="A68" s="130">
        <v>12</v>
      </c>
      <c r="B68" s="46">
        <v>1</v>
      </c>
    </row>
    <row r="69" spans="1:2">
      <c r="A69" s="130">
        <v>12.1</v>
      </c>
      <c r="B69" s="46">
        <v>1</v>
      </c>
    </row>
    <row r="70" spans="1:2">
      <c r="A70" s="130">
        <v>12.33</v>
      </c>
      <c r="B70" s="46">
        <v>1</v>
      </c>
    </row>
    <row r="71" spans="1:2">
      <c r="A71" s="130">
        <v>13.3</v>
      </c>
      <c r="B71" s="46">
        <v>1</v>
      </c>
    </row>
    <row r="72" spans="1:2">
      <c r="A72" s="130">
        <v>13.5</v>
      </c>
      <c r="B72" s="46">
        <v>1</v>
      </c>
    </row>
    <row r="73" spans="1:2">
      <c r="A73" s="130">
        <v>13.9</v>
      </c>
      <c r="B73" s="46">
        <v>1</v>
      </c>
    </row>
    <row r="74" spans="1:2">
      <c r="A74" s="130">
        <v>14.2</v>
      </c>
      <c r="B74" s="46">
        <v>1</v>
      </c>
    </row>
    <row r="75" spans="1:2">
      <c r="A75" s="130">
        <v>14.8</v>
      </c>
      <c r="B75" s="46">
        <v>1</v>
      </c>
    </row>
    <row r="76" spans="1:2">
      <c r="A76" s="130">
        <v>18.2</v>
      </c>
      <c r="B76" s="46">
        <v>1</v>
      </c>
    </row>
    <row r="77" spans="1:2">
      <c r="A77" s="130">
        <v>18.7</v>
      </c>
      <c r="B77" s="46">
        <v>1</v>
      </c>
    </row>
    <row r="78" spans="1:2">
      <c r="A78" s="130">
        <v>19.41</v>
      </c>
      <c r="B78" s="46">
        <v>2</v>
      </c>
    </row>
    <row r="79" spans="1:2">
      <c r="A79" s="130">
        <v>20.9</v>
      </c>
      <c r="B79" s="46">
        <v>1</v>
      </c>
    </row>
    <row r="80" spans="1:2">
      <c r="A80" s="130">
        <v>23.76</v>
      </c>
      <c r="B80" s="46">
        <v>1</v>
      </c>
    </row>
    <row r="81" spans="1:2">
      <c r="A81" s="130">
        <v>25.76</v>
      </c>
      <c r="B81" s="46">
        <v>1</v>
      </c>
    </row>
    <row r="82" spans="1:2">
      <c r="A82" s="102" t="s">
        <v>20</v>
      </c>
      <c r="B82" s="46">
        <v>21</v>
      </c>
    </row>
    <row r="86" spans="1:2">
      <c r="A86" s="101" t="s">
        <v>118</v>
      </c>
      <c r="B86" s="46" t="s">
        <v>125</v>
      </c>
    </row>
    <row r="87" spans="1:2">
      <c r="A87" s="102" t="s">
        <v>126</v>
      </c>
      <c r="B87" s="46">
        <v>20</v>
      </c>
    </row>
    <row r="88" spans="1:2">
      <c r="A88" s="102" t="s">
        <v>127</v>
      </c>
      <c r="B88" s="46">
        <v>12</v>
      </c>
    </row>
    <row r="89" spans="1:2">
      <c r="A89" s="102" t="s">
        <v>20</v>
      </c>
      <c r="B89" s="46">
        <v>32</v>
      </c>
    </row>
    <row r="93" spans="1:2">
      <c r="A93" s="101" t="s">
        <v>118</v>
      </c>
      <c r="B93" s="46" t="s">
        <v>128</v>
      </c>
    </row>
    <row r="94" spans="1:2">
      <c r="A94" s="102" t="s">
        <v>129</v>
      </c>
      <c r="B94" s="46">
        <v>8</v>
      </c>
    </row>
    <row r="95" spans="1:2">
      <c r="A95" s="102" t="s">
        <v>130</v>
      </c>
      <c r="B95" s="46">
        <v>17</v>
      </c>
    </row>
    <row r="96" spans="1:2">
      <c r="A96" s="102" t="s">
        <v>131</v>
      </c>
      <c r="B96" s="46">
        <v>1</v>
      </c>
    </row>
    <row r="97" spans="1:2">
      <c r="A97" s="102" t="s">
        <v>132</v>
      </c>
      <c r="B97" s="46">
        <v>3</v>
      </c>
    </row>
    <row r="98" spans="1:2">
      <c r="A98" s="102" t="s">
        <v>133</v>
      </c>
      <c r="B98" s="46">
        <v>3</v>
      </c>
    </row>
    <row r="99" spans="1:2">
      <c r="A99" s="102" t="s">
        <v>20</v>
      </c>
      <c r="B99" s="46">
        <v>32</v>
      </c>
    </row>
    <row r="100" spans="1:2">
      <c r="A100"/>
      <c r="B100"/>
    </row>
    <row r="104" spans="1:2">
      <c r="A104" s="101" t="s">
        <v>118</v>
      </c>
      <c r="B104" s="46" t="s">
        <v>134</v>
      </c>
    </row>
    <row r="105" spans="1:2">
      <c r="A105" s="102" t="s">
        <v>135</v>
      </c>
      <c r="B105" s="46">
        <v>1</v>
      </c>
    </row>
    <row r="106" spans="1:2">
      <c r="A106" s="102" t="s">
        <v>136</v>
      </c>
      <c r="B106" s="46">
        <v>15</v>
      </c>
    </row>
    <row r="107" spans="1:2">
      <c r="A107" s="102" t="s">
        <v>137</v>
      </c>
      <c r="B107" s="46">
        <v>11</v>
      </c>
    </row>
    <row r="108" spans="1:2">
      <c r="A108" s="102" t="s">
        <v>138</v>
      </c>
      <c r="B108" s="46">
        <v>5</v>
      </c>
    </row>
    <row r="109" spans="1:2">
      <c r="A109" s="102" t="s">
        <v>20</v>
      </c>
      <c r="B109" s="46">
        <v>32</v>
      </c>
    </row>
    <row r="114" spans="1:2">
      <c r="A114" s="101" t="s">
        <v>118</v>
      </c>
      <c r="B114" s="46" t="s">
        <v>139</v>
      </c>
    </row>
    <row r="115" spans="1:2">
      <c r="A115" s="102" t="s">
        <v>140</v>
      </c>
      <c r="B115" s="46">
        <v>14</v>
      </c>
    </row>
    <row r="116" spans="1:2">
      <c r="A116" s="102" t="s">
        <v>42</v>
      </c>
      <c r="B116" s="46">
        <v>18</v>
      </c>
    </row>
    <row r="117" spans="1:2">
      <c r="A117" s="102" t="s">
        <v>20</v>
      </c>
      <c r="B117" s="46">
        <v>32</v>
      </c>
    </row>
    <row r="123" spans="1:2">
      <c r="A123" s="101" t="s">
        <v>118</v>
      </c>
      <c r="B123" s="46" t="s">
        <v>141</v>
      </c>
    </row>
    <row r="124" spans="1:2">
      <c r="A124" s="102" t="s">
        <v>65</v>
      </c>
      <c r="B124" s="46">
        <v>11</v>
      </c>
    </row>
    <row r="125" spans="1:2">
      <c r="A125" s="102" t="s">
        <v>67</v>
      </c>
      <c r="B125" s="46">
        <v>9</v>
      </c>
    </row>
    <row r="126" spans="1:2">
      <c r="A126" s="102" t="s">
        <v>66</v>
      </c>
      <c r="B126" s="46">
        <v>7</v>
      </c>
    </row>
    <row r="127" spans="1:2">
      <c r="A127" s="102" t="s">
        <v>68</v>
      </c>
      <c r="B127" s="46">
        <v>2</v>
      </c>
    </row>
    <row r="128" spans="1:2">
      <c r="A128" s="102" t="s">
        <v>142</v>
      </c>
      <c r="B128" s="46">
        <v>1</v>
      </c>
    </row>
    <row r="129" spans="1:2">
      <c r="A129" s="102" t="s">
        <v>143</v>
      </c>
      <c r="B129" s="46">
        <v>1</v>
      </c>
    </row>
    <row r="130" spans="1:2">
      <c r="A130" s="102" t="s">
        <v>72</v>
      </c>
      <c r="B130" s="46">
        <v>1</v>
      </c>
    </row>
    <row r="131" spans="1:2">
      <c r="A131" s="102" t="s">
        <v>20</v>
      </c>
      <c r="B131" s="46">
        <v>32</v>
      </c>
    </row>
    <row r="132" spans="1:2">
      <c r="A132"/>
      <c r="B132"/>
    </row>
    <row r="133" spans="1:2">
      <c r="A133"/>
      <c r="B133"/>
    </row>
    <row r="137" spans="1:2">
      <c r="A137" s="101" t="s">
        <v>118</v>
      </c>
      <c r="B137" s="46" t="s">
        <v>144</v>
      </c>
    </row>
    <row r="138" spans="1:2">
      <c r="A138" s="102" t="s">
        <v>55</v>
      </c>
      <c r="B138" s="46">
        <v>8</v>
      </c>
    </row>
    <row r="139" spans="1:2">
      <c r="A139" s="102" t="s">
        <v>52</v>
      </c>
      <c r="B139" s="46">
        <v>7</v>
      </c>
    </row>
    <row r="140" spans="1:2">
      <c r="A140" s="102" t="s">
        <v>53</v>
      </c>
      <c r="B140" s="46">
        <v>7</v>
      </c>
    </row>
    <row r="141" spans="1:2">
      <c r="A141" s="102" t="s">
        <v>56</v>
      </c>
      <c r="B141" s="46">
        <v>6</v>
      </c>
    </row>
    <row r="142" spans="1:2">
      <c r="A142" s="102" t="s">
        <v>59</v>
      </c>
      <c r="B142" s="46">
        <v>4</v>
      </c>
    </row>
    <row r="143" spans="1:2">
      <c r="A143" s="102" t="s">
        <v>58</v>
      </c>
      <c r="B143" s="46">
        <v>4</v>
      </c>
    </row>
    <row r="144" spans="1:2">
      <c r="A144" s="102" t="s">
        <v>54</v>
      </c>
      <c r="B144" s="46">
        <v>3</v>
      </c>
    </row>
    <row r="145" spans="1:2">
      <c r="A145" s="102" t="s">
        <v>145</v>
      </c>
      <c r="B145" s="46">
        <v>3</v>
      </c>
    </row>
    <row r="146" spans="1:2">
      <c r="A146" s="102" t="s">
        <v>60</v>
      </c>
      <c r="B146" s="46">
        <v>2</v>
      </c>
    </row>
    <row r="147" spans="1:2">
      <c r="A147" s="102" t="s">
        <v>146</v>
      </c>
      <c r="B147" s="46">
        <v>1</v>
      </c>
    </row>
    <row r="148" spans="1:2">
      <c r="A148" s="102" t="s">
        <v>63</v>
      </c>
      <c r="B148" s="46">
        <v>1</v>
      </c>
    </row>
    <row r="149" spans="1:2">
      <c r="A149" s="102" t="s">
        <v>147</v>
      </c>
      <c r="B149" s="46">
        <v>1</v>
      </c>
    </row>
    <row r="150" spans="1:2">
      <c r="A150" s="102" t="s">
        <v>148</v>
      </c>
      <c r="B150" s="46">
        <v>1</v>
      </c>
    </row>
    <row r="151" spans="1:2">
      <c r="A151" s="102" t="s">
        <v>62</v>
      </c>
      <c r="B151" s="46">
        <v>1</v>
      </c>
    </row>
    <row r="152" spans="1:2">
      <c r="A152" s="102" t="s">
        <v>149</v>
      </c>
      <c r="B152" s="46">
        <v>1</v>
      </c>
    </row>
    <row r="153" spans="1:2">
      <c r="A153" s="102" t="s">
        <v>150</v>
      </c>
      <c r="B153" s="46">
        <v>1</v>
      </c>
    </row>
    <row r="154" spans="1:2">
      <c r="A154" s="102" t="s">
        <v>57</v>
      </c>
      <c r="B154" s="46">
        <v>1</v>
      </c>
    </row>
    <row r="155" spans="1:2">
      <c r="A155" s="102" t="s">
        <v>151</v>
      </c>
      <c r="B155" s="46">
        <v>1</v>
      </c>
    </row>
    <row r="156" spans="1:2">
      <c r="A156" s="102" t="s">
        <v>20</v>
      </c>
      <c r="B156" s="46">
        <v>53</v>
      </c>
    </row>
    <row r="158" spans="1:2">
      <c r="A158" s="99" t="s">
        <v>118</v>
      </c>
      <c r="B158" t="s">
        <v>152</v>
      </c>
    </row>
    <row r="159" spans="1:2">
      <c r="A159" s="100" t="s">
        <v>45</v>
      </c>
      <c r="B159">
        <v>18</v>
      </c>
    </row>
    <row r="160" spans="1:2">
      <c r="A160" s="100" t="s">
        <v>44</v>
      </c>
      <c r="B160">
        <v>13</v>
      </c>
    </row>
    <row r="161" spans="1:2">
      <c r="A161" s="100" t="s">
        <v>48</v>
      </c>
      <c r="B161">
        <v>11</v>
      </c>
    </row>
    <row r="162" spans="1:2">
      <c r="A162" s="100" t="s">
        <v>46</v>
      </c>
      <c r="B162">
        <v>7</v>
      </c>
    </row>
    <row r="163" spans="1:2">
      <c r="A163" s="100" t="s">
        <v>153</v>
      </c>
      <c r="B163">
        <v>3</v>
      </c>
    </row>
    <row r="164" spans="1:2">
      <c r="A164" s="100" t="s">
        <v>154</v>
      </c>
      <c r="B164">
        <v>1</v>
      </c>
    </row>
    <row r="165" spans="1:2">
      <c r="A165" s="100" t="s">
        <v>20</v>
      </c>
      <c r="B165">
        <v>53</v>
      </c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 s="131" t="s">
        <v>118</v>
      </c>
      <c r="B169" s="132" t="s">
        <v>155</v>
      </c>
    </row>
    <row r="170" spans="1:2">
      <c r="A170" s="133" t="s">
        <v>156</v>
      </c>
      <c r="B170" s="132">
        <v>10</v>
      </c>
    </row>
    <row r="171" spans="1:2">
      <c r="A171" s="133" t="s">
        <v>157</v>
      </c>
      <c r="B171" s="132">
        <v>7</v>
      </c>
    </row>
    <row r="172" spans="1:2">
      <c r="A172" s="133" t="s">
        <v>158</v>
      </c>
      <c r="B172" s="132">
        <v>6</v>
      </c>
    </row>
    <row r="173" spans="1:2">
      <c r="A173" s="133" t="s">
        <v>159</v>
      </c>
      <c r="B173" s="132">
        <v>7</v>
      </c>
    </row>
    <row r="174" spans="1:2">
      <c r="A174" s="133" t="s">
        <v>160</v>
      </c>
      <c r="B174" s="132">
        <v>1</v>
      </c>
    </row>
    <row r="175" spans="1:2">
      <c r="A175" s="133" t="s">
        <v>161</v>
      </c>
      <c r="B175" s="132">
        <v>1</v>
      </c>
    </row>
    <row r="176" spans="1:2">
      <c r="A176" s="133" t="s">
        <v>20</v>
      </c>
      <c r="B176" s="132">
        <v>32</v>
      </c>
    </row>
    <row r="177" spans="1:4">
      <c r="A177"/>
      <c r="B177"/>
    </row>
    <row r="178" spans="1:4">
      <c r="A178"/>
      <c r="B178"/>
    </row>
    <row r="179" spans="1:4">
      <c r="A179"/>
      <c r="B179"/>
    </row>
    <row r="180" spans="1:4">
      <c r="A180"/>
      <c r="B180"/>
    </row>
    <row r="181" spans="1:4">
      <c r="A181"/>
      <c r="B181"/>
    </row>
    <row r="182" spans="1:4">
      <c r="A182"/>
      <c r="B182"/>
    </row>
    <row r="183" spans="1:4">
      <c r="A183"/>
      <c r="B183"/>
    </row>
    <row r="184" spans="1:4">
      <c r="A184"/>
      <c r="B184"/>
    </row>
    <row r="185" spans="1:4">
      <c r="A185" s="99" t="s">
        <v>141</v>
      </c>
      <c r="B185" s="99" t="s">
        <v>162</v>
      </c>
    </row>
    <row r="186" spans="1:4">
      <c r="A186" s="99" t="s">
        <v>118</v>
      </c>
      <c r="B186" t="s">
        <v>140</v>
      </c>
      <c r="C186" t="s">
        <v>42</v>
      </c>
      <c r="D186" t="s">
        <v>20</v>
      </c>
    </row>
    <row r="187" spans="1:4">
      <c r="A187" s="100" t="s">
        <v>65</v>
      </c>
      <c r="B187">
        <v>6</v>
      </c>
      <c r="C187">
        <v>5</v>
      </c>
      <c r="D187">
        <v>11</v>
      </c>
    </row>
    <row r="188" spans="1:4">
      <c r="A188" s="100" t="s">
        <v>67</v>
      </c>
      <c r="B188">
        <v>1</v>
      </c>
      <c r="C188">
        <v>8</v>
      </c>
      <c r="D188">
        <v>9</v>
      </c>
    </row>
    <row r="189" spans="1:4">
      <c r="A189" s="100" t="s">
        <v>66</v>
      </c>
      <c r="B189">
        <v>4</v>
      </c>
      <c r="C189">
        <v>3</v>
      </c>
      <c r="D189">
        <v>7</v>
      </c>
    </row>
    <row r="190" spans="1:4">
      <c r="A190" s="100" t="s">
        <v>68</v>
      </c>
      <c r="B190">
        <v>2</v>
      </c>
      <c r="D190">
        <v>2</v>
      </c>
    </row>
    <row r="191" spans="1:4">
      <c r="A191" s="100" t="s">
        <v>142</v>
      </c>
      <c r="B191"/>
      <c r="C191">
        <v>1</v>
      </c>
      <c r="D191">
        <v>1</v>
      </c>
    </row>
    <row r="192" spans="1:4">
      <c r="A192" s="100" t="s">
        <v>143</v>
      </c>
      <c r="B192">
        <v>1</v>
      </c>
      <c r="D192">
        <v>1</v>
      </c>
    </row>
    <row r="193" spans="1:4">
      <c r="A193" s="100" t="s">
        <v>72</v>
      </c>
      <c r="B193"/>
      <c r="C193">
        <v>1</v>
      </c>
      <c r="D193">
        <v>1</v>
      </c>
    </row>
    <row r="194" spans="1:4">
      <c r="A194" s="100" t="s">
        <v>20</v>
      </c>
      <c r="B194">
        <v>14</v>
      </c>
      <c r="C194">
        <v>18</v>
      </c>
      <c r="D194">
        <v>32</v>
      </c>
    </row>
    <row r="195" spans="1:4">
      <c r="A195"/>
      <c r="B195"/>
    </row>
    <row r="196" spans="1:4">
      <c r="A196"/>
      <c r="B196"/>
    </row>
    <row r="197" spans="1:4">
      <c r="A197"/>
      <c r="B197"/>
    </row>
    <row r="198" spans="1:4">
      <c r="A198"/>
      <c r="B198"/>
    </row>
    <row r="199" spans="1:4">
      <c r="A199"/>
      <c r="B199"/>
    </row>
    <row r="200" spans="1:4">
      <c r="A200"/>
      <c r="B200"/>
    </row>
    <row r="201" spans="1:4">
      <c r="A201"/>
      <c r="B201"/>
    </row>
    <row r="202" spans="1:4">
      <c r="A202"/>
      <c r="B202"/>
    </row>
  </sheetData>
  <pageMargins left="0.7" right="0.7" top="0.75" bottom="0.75" header="0.3" footer="0.3"/>
  <pageSetup paperSize="9" orientation="portrait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"/>
  <sheetViews>
    <sheetView showGridLines="0" zoomScaleNormal="100" workbookViewId="0">
      <selection activeCell="I39" sqref="I39"/>
    </sheetView>
  </sheetViews>
  <sheetFormatPr defaultColWidth="11.42578125" defaultRowHeight="15"/>
  <sheetData/>
  <pageMargins left="0.7" right="0.7" top="0.75" bottom="0.75" header="0.3" footer="0.3"/>
  <pageSetup paperSize="9" scale="75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D33"/>
  <sheetViews>
    <sheetView showGridLines="0" workbookViewId="0">
      <pane ySplit="1" topLeftCell="A16" activePane="bottomLeft" state="frozen"/>
      <selection pane="bottomLeft" activeCell="N2" sqref="N2:N33"/>
      <selection activeCell="S1" sqref="S1"/>
    </sheetView>
  </sheetViews>
  <sheetFormatPr defaultColWidth="11.42578125" defaultRowHeight="15"/>
  <cols>
    <col min="1" max="2" width="18" customWidth="1"/>
    <col min="3" max="3" width="20.85546875" bestFit="1" customWidth="1"/>
    <col min="4" max="4" width="19" bestFit="1" customWidth="1"/>
    <col min="5" max="5" width="11" customWidth="1"/>
    <col min="6" max="6" width="8.140625" customWidth="1"/>
    <col min="7" max="7" width="14.28515625" customWidth="1"/>
    <col min="8" max="8" width="12.42578125" customWidth="1"/>
    <col min="9" max="9" width="16.28515625" customWidth="1"/>
    <col min="10" max="10" width="8.85546875" customWidth="1"/>
    <col min="11" max="11" width="13.7109375" customWidth="1"/>
    <col min="12" max="12" width="18.85546875" customWidth="1"/>
    <col min="13" max="14" width="12" customWidth="1"/>
    <col min="15" max="15" width="30.42578125" customWidth="1"/>
    <col min="16" max="16" width="18.7109375" customWidth="1"/>
    <col min="17" max="17" width="17.5703125" customWidth="1"/>
    <col min="18" max="18" width="36.140625" customWidth="1"/>
    <col min="19" max="19" width="27.85546875" customWidth="1"/>
    <col min="20" max="20" width="23.7109375" customWidth="1"/>
    <col min="21" max="21" width="20.140625" customWidth="1"/>
    <col min="22" max="22" width="13.140625" customWidth="1"/>
    <col min="23" max="23" width="10.7109375" customWidth="1"/>
    <col min="24" max="24" width="9.85546875" customWidth="1"/>
    <col min="25" max="25" width="16.42578125" customWidth="1"/>
    <col min="26" max="26" width="20.42578125" customWidth="1"/>
    <col min="27" max="27" width="14.5703125" customWidth="1"/>
    <col min="28" max="28" width="24.28515625" customWidth="1"/>
    <col min="29" max="29" width="28.5703125" customWidth="1"/>
    <col min="30" max="30" width="18" customWidth="1"/>
  </cols>
  <sheetData>
    <row r="1" spans="1:30" s="69" customFormat="1" ht="33.75">
      <c r="A1" s="70" t="s">
        <v>163</v>
      </c>
      <c r="B1" s="71" t="s">
        <v>164</v>
      </c>
      <c r="C1" s="71" t="s">
        <v>165</v>
      </c>
      <c r="D1" s="71" t="s">
        <v>166</v>
      </c>
      <c r="E1" s="71" t="s">
        <v>167</v>
      </c>
      <c r="F1" s="71" t="s">
        <v>168</v>
      </c>
      <c r="G1" s="71" t="s">
        <v>169</v>
      </c>
      <c r="H1" s="71" t="s">
        <v>170</v>
      </c>
      <c r="I1" s="71" t="s">
        <v>171</v>
      </c>
      <c r="J1" s="71" t="s">
        <v>82</v>
      </c>
      <c r="K1" s="71" t="s">
        <v>88</v>
      </c>
      <c r="L1" s="71" t="s">
        <v>172</v>
      </c>
      <c r="M1" s="71" t="s">
        <v>173</v>
      </c>
      <c r="N1" s="71" t="s">
        <v>174</v>
      </c>
      <c r="O1" s="71" t="s">
        <v>175</v>
      </c>
      <c r="P1" s="71" t="s">
        <v>41</v>
      </c>
      <c r="Q1" s="71" t="s">
        <v>176</v>
      </c>
      <c r="R1" s="71" t="s">
        <v>177</v>
      </c>
      <c r="S1" s="71" t="s">
        <v>178</v>
      </c>
      <c r="T1" s="71" t="s">
        <v>179</v>
      </c>
      <c r="U1" s="71" t="s">
        <v>180</v>
      </c>
      <c r="V1" s="71" t="s">
        <v>181</v>
      </c>
      <c r="W1" s="71" t="s">
        <v>182</v>
      </c>
      <c r="X1" s="71" t="s">
        <v>183</v>
      </c>
      <c r="Y1" s="71" t="s">
        <v>184</v>
      </c>
      <c r="Z1" s="71" t="s">
        <v>185</v>
      </c>
      <c r="AA1" s="71" t="s">
        <v>186</v>
      </c>
      <c r="AB1" s="71" t="s">
        <v>187</v>
      </c>
      <c r="AC1" s="71" t="s">
        <v>188</v>
      </c>
      <c r="AD1" s="71" t="s">
        <v>189</v>
      </c>
    </row>
    <row r="2" spans="1:30" ht="22.5">
      <c r="A2" s="75" t="s">
        <v>3</v>
      </c>
      <c r="B2" s="76" t="s">
        <v>159</v>
      </c>
      <c r="C2" s="76" t="s">
        <v>190</v>
      </c>
      <c r="D2" s="76" t="s">
        <v>191</v>
      </c>
      <c r="E2" s="76">
        <v>80362178</v>
      </c>
      <c r="F2" s="76" t="s">
        <v>126</v>
      </c>
      <c r="G2" s="77">
        <v>33850</v>
      </c>
      <c r="H2" s="78">
        <v>29</v>
      </c>
      <c r="I2" s="77">
        <v>23820</v>
      </c>
      <c r="J2" s="78">
        <v>56</v>
      </c>
      <c r="K2" s="78" t="s">
        <v>91</v>
      </c>
      <c r="L2" s="76" t="s">
        <v>192</v>
      </c>
      <c r="M2" s="76" t="s">
        <v>193</v>
      </c>
      <c r="N2" s="76">
        <v>1</v>
      </c>
      <c r="O2" s="76" t="s">
        <v>55</v>
      </c>
      <c r="P2" s="76" t="s">
        <v>140</v>
      </c>
      <c r="Q2" s="76" t="s">
        <v>45</v>
      </c>
      <c r="R2" s="76" t="s">
        <v>194</v>
      </c>
      <c r="S2" s="76" t="s">
        <v>68</v>
      </c>
      <c r="T2" s="76" t="s">
        <v>68</v>
      </c>
      <c r="U2" s="76" t="s">
        <v>195</v>
      </c>
      <c r="V2" s="76">
        <v>12</v>
      </c>
      <c r="W2" s="76" t="s">
        <v>196</v>
      </c>
      <c r="X2" s="76"/>
      <c r="Y2" s="76" t="s">
        <v>197</v>
      </c>
      <c r="Z2" s="76" t="s">
        <v>198</v>
      </c>
      <c r="AA2" s="77">
        <v>40347</v>
      </c>
      <c r="AB2" s="76" t="s">
        <v>199</v>
      </c>
      <c r="AC2" s="76">
        <v>31</v>
      </c>
      <c r="AD2" s="76" t="s">
        <v>200</v>
      </c>
    </row>
    <row r="3" spans="1:30" ht="22.5">
      <c r="A3" s="75" t="s">
        <v>10</v>
      </c>
      <c r="B3" s="76" t="s">
        <v>160</v>
      </c>
      <c r="C3" s="76" t="s">
        <v>201</v>
      </c>
      <c r="D3" s="76" t="s">
        <v>202</v>
      </c>
      <c r="E3" s="76">
        <v>79284783</v>
      </c>
      <c r="F3" s="76" t="s">
        <v>126</v>
      </c>
      <c r="G3" s="77">
        <v>35626</v>
      </c>
      <c r="H3" s="78">
        <v>24</v>
      </c>
      <c r="I3" s="77">
        <v>23204</v>
      </c>
      <c r="J3" s="78">
        <v>58</v>
      </c>
      <c r="K3" s="78" t="s">
        <v>89</v>
      </c>
      <c r="L3" s="76" t="s">
        <v>192</v>
      </c>
      <c r="M3" s="76" t="s">
        <v>193</v>
      </c>
      <c r="N3" s="76">
        <v>1</v>
      </c>
      <c r="O3" s="76" t="s">
        <v>55</v>
      </c>
      <c r="P3" s="76" t="s">
        <v>140</v>
      </c>
      <c r="Q3" s="76" t="s">
        <v>45</v>
      </c>
      <c r="R3" s="76" t="s">
        <v>194</v>
      </c>
      <c r="S3" s="76" t="s">
        <v>66</v>
      </c>
      <c r="T3" s="76" t="s">
        <v>71</v>
      </c>
      <c r="U3" s="76" t="s">
        <v>195</v>
      </c>
      <c r="V3" s="76">
        <v>9.4</v>
      </c>
      <c r="W3" s="76" t="s">
        <v>196</v>
      </c>
      <c r="X3" s="76"/>
      <c r="Y3" s="76" t="s">
        <v>197</v>
      </c>
      <c r="Z3" s="76" t="s">
        <v>203</v>
      </c>
      <c r="AA3" s="77">
        <v>40401</v>
      </c>
      <c r="AB3" s="76" t="s">
        <v>204</v>
      </c>
      <c r="AC3" s="76">
        <v>7</v>
      </c>
      <c r="AD3" s="76" t="s">
        <v>200</v>
      </c>
    </row>
    <row r="4" spans="1:30" ht="33.75">
      <c r="A4" s="75" t="s">
        <v>8</v>
      </c>
      <c r="B4" s="76" t="s">
        <v>158</v>
      </c>
      <c r="C4" s="76" t="s">
        <v>205</v>
      </c>
      <c r="D4" s="76" t="s">
        <v>206</v>
      </c>
      <c r="E4" s="76">
        <v>52798894</v>
      </c>
      <c r="F4" s="76" t="s">
        <v>127</v>
      </c>
      <c r="G4" s="77">
        <v>39146</v>
      </c>
      <c r="H4" s="78">
        <v>14</v>
      </c>
      <c r="I4" s="77">
        <v>29373</v>
      </c>
      <c r="J4" s="78">
        <v>41</v>
      </c>
      <c r="K4" s="78" t="s">
        <v>89</v>
      </c>
      <c r="L4" s="76" t="s">
        <v>192</v>
      </c>
      <c r="M4" s="76" t="s">
        <v>207</v>
      </c>
      <c r="N4" s="76">
        <v>2</v>
      </c>
      <c r="O4" s="76" t="s">
        <v>208</v>
      </c>
      <c r="P4" s="76" t="s">
        <v>42</v>
      </c>
      <c r="Q4" s="76" t="s">
        <v>43</v>
      </c>
      <c r="R4" s="76" t="s">
        <v>209</v>
      </c>
      <c r="S4" s="76" t="s">
        <v>65</v>
      </c>
      <c r="T4" s="76" t="s">
        <v>65</v>
      </c>
      <c r="U4" s="76" t="s">
        <v>195</v>
      </c>
      <c r="V4" s="76">
        <v>13.5</v>
      </c>
      <c r="W4" s="76" t="s">
        <v>196</v>
      </c>
      <c r="X4" s="76"/>
      <c r="Y4" s="76" t="s">
        <v>197</v>
      </c>
      <c r="Z4" s="76" t="s">
        <v>203</v>
      </c>
      <c r="AA4" s="77">
        <v>41200</v>
      </c>
      <c r="AB4" s="76" t="s">
        <v>204</v>
      </c>
      <c r="AC4" s="76">
        <v>9</v>
      </c>
      <c r="AD4" s="76" t="s">
        <v>200</v>
      </c>
    </row>
    <row r="5" spans="1:30" ht="22.5">
      <c r="A5" s="75" t="s">
        <v>18</v>
      </c>
      <c r="B5" s="76" t="s">
        <v>159</v>
      </c>
      <c r="C5" s="76" t="s">
        <v>210</v>
      </c>
      <c r="D5" s="76" t="s">
        <v>211</v>
      </c>
      <c r="E5" s="76">
        <v>79245824</v>
      </c>
      <c r="F5" s="76" t="s">
        <v>126</v>
      </c>
      <c r="G5" s="77">
        <v>34955</v>
      </c>
      <c r="H5" s="78">
        <v>26</v>
      </c>
      <c r="I5" s="77">
        <v>25157</v>
      </c>
      <c r="J5" s="78">
        <v>53</v>
      </c>
      <c r="K5" s="78" t="s">
        <v>89</v>
      </c>
      <c r="L5" s="76" t="s">
        <v>192</v>
      </c>
      <c r="M5" s="76" t="s">
        <v>212</v>
      </c>
      <c r="N5" s="76">
        <v>1</v>
      </c>
      <c r="O5" s="76" t="s">
        <v>54</v>
      </c>
      <c r="P5" s="76" t="s">
        <v>140</v>
      </c>
      <c r="Q5" s="76" t="s">
        <v>45</v>
      </c>
      <c r="R5" s="76" t="s">
        <v>194</v>
      </c>
      <c r="S5" s="76" t="s">
        <v>65</v>
      </c>
      <c r="T5" s="76" t="s">
        <v>65</v>
      </c>
      <c r="U5" s="76" t="s">
        <v>195</v>
      </c>
      <c r="V5" s="76">
        <v>10.5</v>
      </c>
      <c r="W5" s="76" t="s">
        <v>196</v>
      </c>
      <c r="X5" s="76"/>
      <c r="Y5" s="76" t="s">
        <v>197</v>
      </c>
      <c r="Z5" s="76" t="s">
        <v>203</v>
      </c>
      <c r="AA5" s="77">
        <v>41600</v>
      </c>
      <c r="AB5" s="76" t="s">
        <v>197</v>
      </c>
      <c r="AC5" s="76">
        <v>3</v>
      </c>
      <c r="AD5" s="76" t="s">
        <v>200</v>
      </c>
    </row>
    <row r="6" spans="1:30" ht="33.75">
      <c r="A6" s="75" t="s">
        <v>8</v>
      </c>
      <c r="B6" s="76" t="s">
        <v>158</v>
      </c>
      <c r="C6" s="76" t="s">
        <v>213</v>
      </c>
      <c r="D6" s="76" t="s">
        <v>214</v>
      </c>
      <c r="E6" s="76">
        <v>52362839</v>
      </c>
      <c r="F6" s="76" t="s">
        <v>127</v>
      </c>
      <c r="G6" s="77">
        <v>38852</v>
      </c>
      <c r="H6" s="78">
        <v>15</v>
      </c>
      <c r="I6" s="77">
        <v>27772</v>
      </c>
      <c r="J6" s="78">
        <v>45</v>
      </c>
      <c r="K6" s="78" t="s">
        <v>91</v>
      </c>
      <c r="L6" s="76" t="s">
        <v>192</v>
      </c>
      <c r="M6" s="76" t="s">
        <v>215</v>
      </c>
      <c r="N6" s="76">
        <v>4</v>
      </c>
      <c r="O6" s="76" t="s">
        <v>216</v>
      </c>
      <c r="P6" s="76" t="s">
        <v>42</v>
      </c>
      <c r="Q6" s="76" t="s">
        <v>43</v>
      </c>
      <c r="R6" s="76" t="s">
        <v>217</v>
      </c>
      <c r="S6" s="76" t="s">
        <v>65</v>
      </c>
      <c r="T6" s="76" t="s">
        <v>65</v>
      </c>
      <c r="U6" s="76" t="s">
        <v>195</v>
      </c>
      <c r="V6" s="76">
        <v>13.9</v>
      </c>
      <c r="W6" s="76" t="s">
        <v>196</v>
      </c>
      <c r="X6" s="76"/>
      <c r="Y6" s="76" t="s">
        <v>197</v>
      </c>
      <c r="Z6" s="76" t="s">
        <v>203</v>
      </c>
      <c r="AA6" s="77">
        <v>41617</v>
      </c>
      <c r="AB6" s="76" t="s">
        <v>204</v>
      </c>
      <c r="AC6" s="76">
        <v>128</v>
      </c>
      <c r="AD6" s="76" t="s">
        <v>200</v>
      </c>
    </row>
    <row r="7" spans="1:30" ht="22.5">
      <c r="A7" s="75" t="s">
        <v>16</v>
      </c>
      <c r="B7" s="76" t="s">
        <v>156</v>
      </c>
      <c r="C7" s="76" t="s">
        <v>218</v>
      </c>
      <c r="D7" s="76" t="s">
        <v>219</v>
      </c>
      <c r="E7" s="76">
        <v>73129704</v>
      </c>
      <c r="F7" s="76" t="s">
        <v>126</v>
      </c>
      <c r="G7" s="77">
        <v>39449</v>
      </c>
      <c r="H7" s="78">
        <v>13</v>
      </c>
      <c r="I7" s="77">
        <v>24909</v>
      </c>
      <c r="J7" s="78">
        <v>53</v>
      </c>
      <c r="K7" s="78" t="s">
        <v>93</v>
      </c>
      <c r="L7" s="76" t="s">
        <v>192</v>
      </c>
      <c r="M7" s="76" t="s">
        <v>193</v>
      </c>
      <c r="N7" s="76">
        <v>1</v>
      </c>
      <c r="O7" s="76" t="s">
        <v>55</v>
      </c>
      <c r="P7" s="76" t="s">
        <v>140</v>
      </c>
      <c r="Q7" s="76" t="s">
        <v>45</v>
      </c>
      <c r="R7" s="76" t="s">
        <v>194</v>
      </c>
      <c r="S7" s="76" t="s">
        <v>66</v>
      </c>
      <c r="T7" s="76" t="s">
        <v>66</v>
      </c>
      <c r="U7" s="76" t="s">
        <v>195</v>
      </c>
      <c r="V7" s="76">
        <v>14.2</v>
      </c>
      <c r="W7" s="76" t="s">
        <v>196</v>
      </c>
      <c r="X7" s="76"/>
      <c r="Y7" s="76" t="s">
        <v>197</v>
      </c>
      <c r="Z7" s="76" t="s">
        <v>203</v>
      </c>
      <c r="AA7" s="77">
        <v>41918</v>
      </c>
      <c r="AB7" s="76" t="s">
        <v>199</v>
      </c>
      <c r="AC7" s="76"/>
      <c r="AD7" s="76" t="s">
        <v>200</v>
      </c>
    </row>
    <row r="8" spans="1:30" ht="33.75">
      <c r="A8" s="75" t="s">
        <v>11</v>
      </c>
      <c r="B8" s="76" t="s">
        <v>159</v>
      </c>
      <c r="C8" s="76" t="s">
        <v>220</v>
      </c>
      <c r="D8" s="76" t="s">
        <v>221</v>
      </c>
      <c r="E8" s="76">
        <v>80438373</v>
      </c>
      <c r="F8" s="76" t="s">
        <v>126</v>
      </c>
      <c r="G8" s="77">
        <v>35597</v>
      </c>
      <c r="H8" s="78">
        <v>24</v>
      </c>
      <c r="I8" s="77">
        <v>24583</v>
      </c>
      <c r="J8" s="78">
        <v>54</v>
      </c>
      <c r="K8" s="78" t="s">
        <v>97</v>
      </c>
      <c r="L8" s="76" t="s">
        <v>192</v>
      </c>
      <c r="M8" s="76" t="s">
        <v>222</v>
      </c>
      <c r="N8" s="76">
        <v>2</v>
      </c>
      <c r="O8" s="76" t="s">
        <v>223</v>
      </c>
      <c r="P8" s="76" t="s">
        <v>140</v>
      </c>
      <c r="Q8" s="76" t="s">
        <v>45</v>
      </c>
      <c r="R8" s="76" t="s">
        <v>209</v>
      </c>
      <c r="S8" s="76" t="s">
        <v>68</v>
      </c>
      <c r="T8" s="76" t="s">
        <v>68</v>
      </c>
      <c r="U8" s="76" t="s">
        <v>195</v>
      </c>
      <c r="V8" s="76">
        <v>13.3</v>
      </c>
      <c r="W8" s="76" t="s">
        <v>196</v>
      </c>
      <c r="X8" s="76"/>
      <c r="Y8" s="76" t="s">
        <v>88</v>
      </c>
      <c r="Z8" s="76"/>
      <c r="AA8" s="77">
        <v>42115</v>
      </c>
      <c r="AB8" s="76" t="s">
        <v>197</v>
      </c>
      <c r="AC8" s="76">
        <v>42</v>
      </c>
      <c r="AD8" s="76" t="s">
        <v>224</v>
      </c>
    </row>
    <row r="9" spans="1:30" ht="22.5">
      <c r="A9" s="75" t="s">
        <v>12</v>
      </c>
      <c r="B9" s="76" t="s">
        <v>157</v>
      </c>
      <c r="C9" s="76" t="s">
        <v>225</v>
      </c>
      <c r="D9" s="76" t="s">
        <v>226</v>
      </c>
      <c r="E9" s="76">
        <v>66878495</v>
      </c>
      <c r="F9" s="76" t="s">
        <v>127</v>
      </c>
      <c r="G9" s="77">
        <v>39224</v>
      </c>
      <c r="H9" s="78">
        <v>14</v>
      </c>
      <c r="I9" s="77">
        <v>27608</v>
      </c>
      <c r="J9" s="78">
        <v>46</v>
      </c>
      <c r="K9" s="78" t="s">
        <v>93</v>
      </c>
      <c r="L9" s="76" t="s">
        <v>192</v>
      </c>
      <c r="M9" s="76" t="s">
        <v>227</v>
      </c>
      <c r="N9" s="76">
        <v>2</v>
      </c>
      <c r="O9" s="76" t="s">
        <v>228</v>
      </c>
      <c r="P9" s="76" t="s">
        <v>42</v>
      </c>
      <c r="Q9" s="76" t="s">
        <v>49</v>
      </c>
      <c r="R9" s="76" t="s">
        <v>229</v>
      </c>
      <c r="S9" s="76" t="s">
        <v>67</v>
      </c>
      <c r="T9" s="76" t="s">
        <v>65</v>
      </c>
      <c r="U9" s="76" t="s">
        <v>195</v>
      </c>
      <c r="V9" s="76">
        <v>23.76</v>
      </c>
      <c r="W9" s="76" t="s">
        <v>230</v>
      </c>
      <c r="X9" s="76" t="s">
        <v>231</v>
      </c>
      <c r="Y9" s="76" t="s">
        <v>197</v>
      </c>
      <c r="Z9" s="76" t="s">
        <v>203</v>
      </c>
      <c r="AA9" s="77">
        <v>42284</v>
      </c>
      <c r="AB9" s="76" t="s">
        <v>199</v>
      </c>
      <c r="AC9" s="76">
        <v>37</v>
      </c>
      <c r="AD9" s="76" t="s">
        <v>200</v>
      </c>
    </row>
    <row r="10" spans="1:30" ht="45">
      <c r="A10" s="75" t="s">
        <v>9</v>
      </c>
      <c r="B10" s="76" t="s">
        <v>156</v>
      </c>
      <c r="C10" s="76" t="s">
        <v>232</v>
      </c>
      <c r="D10" s="76" t="s">
        <v>233</v>
      </c>
      <c r="E10" s="76">
        <v>1090368525</v>
      </c>
      <c r="F10" s="76" t="s">
        <v>126</v>
      </c>
      <c r="G10" s="77">
        <v>40852</v>
      </c>
      <c r="H10" s="78">
        <v>10</v>
      </c>
      <c r="I10" s="77">
        <v>31556</v>
      </c>
      <c r="J10" s="78">
        <v>35</v>
      </c>
      <c r="K10" s="78" t="s">
        <v>92</v>
      </c>
      <c r="L10" s="76" t="s">
        <v>192</v>
      </c>
      <c r="M10" s="76" t="s">
        <v>234</v>
      </c>
      <c r="N10" s="76">
        <v>3</v>
      </c>
      <c r="O10" s="76" t="s">
        <v>235</v>
      </c>
      <c r="P10" s="76" t="s">
        <v>42</v>
      </c>
      <c r="Q10" s="76" t="s">
        <v>236</v>
      </c>
      <c r="R10" s="76" t="s">
        <v>237</v>
      </c>
      <c r="S10" s="76" t="s">
        <v>66</v>
      </c>
      <c r="T10" s="76" t="s">
        <v>66</v>
      </c>
      <c r="U10" s="76" t="s">
        <v>195</v>
      </c>
      <c r="V10" s="76">
        <v>25.76</v>
      </c>
      <c r="W10" s="76" t="s">
        <v>230</v>
      </c>
      <c r="X10" s="76" t="s">
        <v>238</v>
      </c>
      <c r="Y10" s="76" t="s">
        <v>197</v>
      </c>
      <c r="Z10" s="76" t="s">
        <v>203</v>
      </c>
      <c r="AA10" s="77">
        <v>42321</v>
      </c>
      <c r="AB10" s="76" t="s">
        <v>204</v>
      </c>
      <c r="AC10" s="76">
        <v>84</v>
      </c>
      <c r="AD10" s="76" t="s">
        <v>200</v>
      </c>
    </row>
    <row r="11" spans="1:30" ht="22.5">
      <c r="A11" s="75" t="s">
        <v>6</v>
      </c>
      <c r="B11" s="76" t="s">
        <v>158</v>
      </c>
      <c r="C11" s="76" t="s">
        <v>239</v>
      </c>
      <c r="D11" s="76" t="s">
        <v>240</v>
      </c>
      <c r="E11" s="76">
        <v>93205033</v>
      </c>
      <c r="F11" s="76" t="s">
        <v>126</v>
      </c>
      <c r="G11" s="77">
        <v>36661</v>
      </c>
      <c r="H11" s="78">
        <v>21</v>
      </c>
      <c r="I11" s="77">
        <v>27541</v>
      </c>
      <c r="J11" s="78">
        <v>46</v>
      </c>
      <c r="K11" s="78" t="s">
        <v>95</v>
      </c>
      <c r="L11" s="76" t="s">
        <v>192</v>
      </c>
      <c r="M11" s="76" t="s">
        <v>241</v>
      </c>
      <c r="N11" s="76">
        <v>1</v>
      </c>
      <c r="O11" s="76" t="s">
        <v>52</v>
      </c>
      <c r="P11" s="76" t="s">
        <v>42</v>
      </c>
      <c r="Q11" s="76" t="s">
        <v>48</v>
      </c>
      <c r="R11" s="76" t="s">
        <v>242</v>
      </c>
      <c r="S11" s="76" t="s">
        <v>65</v>
      </c>
      <c r="T11" s="76" t="s">
        <v>65</v>
      </c>
      <c r="U11" s="76" t="s">
        <v>195</v>
      </c>
      <c r="V11" s="76">
        <v>10.4</v>
      </c>
      <c r="W11" s="76" t="s">
        <v>230</v>
      </c>
      <c r="X11" s="76" t="s">
        <v>238</v>
      </c>
      <c r="Y11" s="76" t="s">
        <v>197</v>
      </c>
      <c r="Z11" s="76" t="s">
        <v>198</v>
      </c>
      <c r="AA11" s="77">
        <v>42394</v>
      </c>
      <c r="AB11" s="76" t="s">
        <v>204</v>
      </c>
      <c r="AC11" s="76">
        <v>31</v>
      </c>
      <c r="AD11" s="76" t="s">
        <v>200</v>
      </c>
    </row>
    <row r="12" spans="1:30" ht="22.5">
      <c r="A12" s="75" t="s">
        <v>4</v>
      </c>
      <c r="B12" s="76" t="s">
        <v>157</v>
      </c>
      <c r="C12" s="76" t="s">
        <v>243</v>
      </c>
      <c r="D12" s="76" t="s">
        <v>244</v>
      </c>
      <c r="E12" s="76">
        <v>86048007</v>
      </c>
      <c r="F12" s="76" t="s">
        <v>126</v>
      </c>
      <c r="G12" s="77">
        <v>39479</v>
      </c>
      <c r="H12" s="78">
        <v>13</v>
      </c>
      <c r="I12" s="77">
        <v>27703</v>
      </c>
      <c r="J12" s="78">
        <v>46</v>
      </c>
      <c r="K12" s="78" t="s">
        <v>96</v>
      </c>
      <c r="L12" s="76" t="s">
        <v>192</v>
      </c>
      <c r="M12" s="76" t="s">
        <v>193</v>
      </c>
      <c r="N12" s="76">
        <v>1</v>
      </c>
      <c r="O12" s="76" t="s">
        <v>55</v>
      </c>
      <c r="P12" s="76" t="s">
        <v>140</v>
      </c>
      <c r="Q12" s="76" t="s">
        <v>45</v>
      </c>
      <c r="R12" s="76" t="s">
        <v>194</v>
      </c>
      <c r="S12" s="76" t="s">
        <v>143</v>
      </c>
      <c r="T12" s="76" t="s">
        <v>65</v>
      </c>
      <c r="U12" s="76" t="s">
        <v>195</v>
      </c>
      <c r="V12" s="76">
        <v>11.7</v>
      </c>
      <c r="W12" s="76" t="s">
        <v>196</v>
      </c>
      <c r="X12" s="76"/>
      <c r="Y12" s="76" t="s">
        <v>197</v>
      </c>
      <c r="Z12" s="76" t="s">
        <v>203</v>
      </c>
      <c r="AA12" s="77">
        <v>42440</v>
      </c>
      <c r="AB12" s="76" t="s">
        <v>204</v>
      </c>
      <c r="AC12" s="76">
        <v>32</v>
      </c>
      <c r="AD12" s="76" t="s">
        <v>200</v>
      </c>
    </row>
    <row r="13" spans="1:30" ht="22.5">
      <c r="A13" s="75" t="s">
        <v>5</v>
      </c>
      <c r="B13" s="76" t="s">
        <v>157</v>
      </c>
      <c r="C13" s="76" t="s">
        <v>245</v>
      </c>
      <c r="D13" s="76" t="s">
        <v>246</v>
      </c>
      <c r="E13" s="76">
        <v>25799980</v>
      </c>
      <c r="F13" s="76" t="s">
        <v>127</v>
      </c>
      <c r="G13" s="77">
        <v>40848</v>
      </c>
      <c r="H13" s="78">
        <v>10</v>
      </c>
      <c r="I13" s="77">
        <v>30022</v>
      </c>
      <c r="J13" s="78">
        <v>39</v>
      </c>
      <c r="K13" s="78" t="s">
        <v>90</v>
      </c>
      <c r="L13" s="76" t="s">
        <v>192</v>
      </c>
      <c r="M13" s="76" t="s">
        <v>241</v>
      </c>
      <c r="N13" s="76">
        <v>1</v>
      </c>
      <c r="O13" s="76" t="s">
        <v>52</v>
      </c>
      <c r="P13" s="76" t="s">
        <v>42</v>
      </c>
      <c r="Q13" s="76" t="s">
        <v>48</v>
      </c>
      <c r="R13" s="76" t="s">
        <v>242</v>
      </c>
      <c r="S13" s="76" t="s">
        <v>67</v>
      </c>
      <c r="T13" s="76" t="s">
        <v>65</v>
      </c>
      <c r="U13" s="76" t="s">
        <v>195</v>
      </c>
      <c r="V13" s="76">
        <v>0</v>
      </c>
      <c r="W13" s="76" t="s">
        <v>230</v>
      </c>
      <c r="X13" s="76" t="s">
        <v>231</v>
      </c>
      <c r="Y13" s="76" t="s">
        <v>197</v>
      </c>
      <c r="Z13" s="76" t="s">
        <v>247</v>
      </c>
      <c r="AA13" s="77">
        <v>42556</v>
      </c>
      <c r="AB13" s="76" t="s">
        <v>204</v>
      </c>
      <c r="AC13" s="76">
        <v>394</v>
      </c>
      <c r="AD13" s="76" t="s">
        <v>200</v>
      </c>
    </row>
    <row r="14" spans="1:30" ht="22.5">
      <c r="A14" s="75" t="s">
        <v>17</v>
      </c>
      <c r="B14" s="76" t="s">
        <v>156</v>
      </c>
      <c r="C14" s="76" t="s">
        <v>248</v>
      </c>
      <c r="D14" s="76" t="s">
        <v>249</v>
      </c>
      <c r="E14" s="76">
        <v>12603131</v>
      </c>
      <c r="F14" s="76" t="s">
        <v>126</v>
      </c>
      <c r="G14" s="77">
        <v>39482</v>
      </c>
      <c r="H14" s="78">
        <v>13</v>
      </c>
      <c r="I14" s="77">
        <v>30104</v>
      </c>
      <c r="J14" s="78">
        <v>39</v>
      </c>
      <c r="K14" s="78" t="s">
        <v>93</v>
      </c>
      <c r="L14" s="76" t="s">
        <v>192</v>
      </c>
      <c r="M14" s="76" t="s">
        <v>193</v>
      </c>
      <c r="N14" s="76">
        <v>1</v>
      </c>
      <c r="O14" s="76" t="s">
        <v>55</v>
      </c>
      <c r="P14" s="76" t="s">
        <v>140</v>
      </c>
      <c r="Q14" s="76" t="s">
        <v>45</v>
      </c>
      <c r="R14" s="76" t="s">
        <v>194</v>
      </c>
      <c r="S14" s="76" t="s">
        <v>65</v>
      </c>
      <c r="T14" s="76" t="s">
        <v>68</v>
      </c>
      <c r="U14" s="76" t="s">
        <v>195</v>
      </c>
      <c r="V14" s="76">
        <v>20.9</v>
      </c>
      <c r="W14" s="76" t="s">
        <v>196</v>
      </c>
      <c r="X14" s="76"/>
      <c r="Y14" s="76" t="s">
        <v>88</v>
      </c>
      <c r="Z14" s="76"/>
      <c r="AA14" s="77">
        <v>43090</v>
      </c>
      <c r="AB14" s="76" t="s">
        <v>204</v>
      </c>
      <c r="AC14" s="76"/>
      <c r="AD14" s="76" t="s">
        <v>200</v>
      </c>
    </row>
    <row r="15" spans="1:30" ht="33.75">
      <c r="A15" s="75" t="s">
        <v>4</v>
      </c>
      <c r="B15" s="76" t="s">
        <v>157</v>
      </c>
      <c r="C15" s="76" t="s">
        <v>250</v>
      </c>
      <c r="D15" s="76" t="s">
        <v>251</v>
      </c>
      <c r="E15" s="76">
        <v>66998740</v>
      </c>
      <c r="F15" s="76" t="s">
        <v>127</v>
      </c>
      <c r="G15" s="77">
        <v>38148</v>
      </c>
      <c r="H15" s="78">
        <v>17</v>
      </c>
      <c r="I15" s="77">
        <v>28276</v>
      </c>
      <c r="J15" s="78">
        <v>44</v>
      </c>
      <c r="K15" s="78" t="s">
        <v>99</v>
      </c>
      <c r="L15" s="76" t="s">
        <v>192</v>
      </c>
      <c r="M15" s="76" t="s">
        <v>252</v>
      </c>
      <c r="N15" s="76">
        <v>2</v>
      </c>
      <c r="O15" s="76" t="s">
        <v>253</v>
      </c>
      <c r="P15" s="76" t="s">
        <v>42</v>
      </c>
      <c r="Q15" s="76" t="s">
        <v>44</v>
      </c>
      <c r="R15" s="76" t="s">
        <v>209</v>
      </c>
      <c r="S15" s="76" t="s">
        <v>67</v>
      </c>
      <c r="T15" s="76" t="s">
        <v>66</v>
      </c>
      <c r="U15" s="76" t="s">
        <v>195</v>
      </c>
      <c r="V15" s="76">
        <v>18.2</v>
      </c>
      <c r="W15" s="76" t="s">
        <v>230</v>
      </c>
      <c r="X15" s="76" t="s">
        <v>238</v>
      </c>
      <c r="Y15" s="76" t="s">
        <v>197</v>
      </c>
      <c r="Z15" s="76" t="s">
        <v>247</v>
      </c>
      <c r="AA15" s="77">
        <v>43217</v>
      </c>
      <c r="AB15" s="76" t="s">
        <v>199</v>
      </c>
      <c r="AC15" s="76"/>
      <c r="AD15" s="76" t="s">
        <v>200</v>
      </c>
    </row>
    <row r="16" spans="1:30" ht="22.5">
      <c r="A16" s="75" t="s">
        <v>9</v>
      </c>
      <c r="B16" s="76" t="s">
        <v>156</v>
      </c>
      <c r="C16" s="76" t="s">
        <v>254</v>
      </c>
      <c r="D16" s="76" t="s">
        <v>255</v>
      </c>
      <c r="E16" s="76">
        <v>79904820</v>
      </c>
      <c r="F16" s="76" t="s">
        <v>126</v>
      </c>
      <c r="G16" s="77">
        <v>40043</v>
      </c>
      <c r="H16" s="78">
        <v>12</v>
      </c>
      <c r="I16" s="77">
        <v>27862</v>
      </c>
      <c r="J16" s="78">
        <v>45</v>
      </c>
      <c r="K16" s="78" t="s">
        <v>92</v>
      </c>
      <c r="L16" s="76" t="s">
        <v>192</v>
      </c>
      <c r="M16" s="76" t="s">
        <v>193</v>
      </c>
      <c r="N16" s="76">
        <v>1</v>
      </c>
      <c r="O16" s="76" t="s">
        <v>55</v>
      </c>
      <c r="P16" s="76" t="s">
        <v>140</v>
      </c>
      <c r="Q16" s="76" t="s">
        <v>45</v>
      </c>
      <c r="R16" s="76" t="s">
        <v>194</v>
      </c>
      <c r="S16" s="76" t="s">
        <v>65</v>
      </c>
      <c r="T16" s="76" t="s">
        <v>65</v>
      </c>
      <c r="U16" s="76" t="s">
        <v>195</v>
      </c>
      <c r="V16" s="76">
        <v>11.9</v>
      </c>
      <c r="W16" s="76"/>
      <c r="X16" s="76"/>
      <c r="Y16" s="76"/>
      <c r="Z16" s="76"/>
      <c r="AA16" s="77">
        <v>43276</v>
      </c>
      <c r="AB16" s="76"/>
      <c r="AC16" s="76"/>
      <c r="AD16" s="76" t="s">
        <v>200</v>
      </c>
    </row>
    <row r="17" spans="1:30" ht="22.5">
      <c r="A17" s="75" t="s">
        <v>7</v>
      </c>
      <c r="B17" s="76" t="s">
        <v>156</v>
      </c>
      <c r="C17" s="76" t="s">
        <v>256</v>
      </c>
      <c r="D17" s="76" t="s">
        <v>257</v>
      </c>
      <c r="E17" s="76">
        <v>22518586</v>
      </c>
      <c r="F17" s="76" t="s">
        <v>127</v>
      </c>
      <c r="G17" s="77">
        <v>39275</v>
      </c>
      <c r="H17" s="78">
        <v>14</v>
      </c>
      <c r="I17" s="77">
        <v>29249</v>
      </c>
      <c r="J17" s="78">
        <v>41</v>
      </c>
      <c r="K17" s="78" t="s">
        <v>92</v>
      </c>
      <c r="L17" s="76" t="s">
        <v>192</v>
      </c>
      <c r="M17" s="76" t="s">
        <v>258</v>
      </c>
      <c r="N17" s="76">
        <v>2</v>
      </c>
      <c r="O17" s="76" t="s">
        <v>259</v>
      </c>
      <c r="P17" s="76" t="s">
        <v>42</v>
      </c>
      <c r="Q17" s="76" t="s">
        <v>48</v>
      </c>
      <c r="R17" s="76" t="s">
        <v>229</v>
      </c>
      <c r="S17" s="76" t="s">
        <v>67</v>
      </c>
      <c r="T17" s="76" t="s">
        <v>65</v>
      </c>
      <c r="U17" s="76" t="s">
        <v>195</v>
      </c>
      <c r="V17" s="76">
        <v>19.41</v>
      </c>
      <c r="W17" s="76" t="s">
        <v>230</v>
      </c>
      <c r="X17" s="76" t="s">
        <v>231</v>
      </c>
      <c r="Y17" s="76"/>
      <c r="Z17" s="76"/>
      <c r="AA17" s="77">
        <v>43383</v>
      </c>
      <c r="AB17" s="76"/>
      <c r="AC17" s="76">
        <v>46</v>
      </c>
      <c r="AD17" s="76" t="s">
        <v>200</v>
      </c>
    </row>
    <row r="18" spans="1:30" ht="22.5">
      <c r="A18" s="75" t="s">
        <v>4</v>
      </c>
      <c r="B18" s="76" t="s">
        <v>157</v>
      </c>
      <c r="C18" s="76" t="s">
        <v>260</v>
      </c>
      <c r="D18" s="76" t="s">
        <v>261</v>
      </c>
      <c r="E18" s="76">
        <v>31949630</v>
      </c>
      <c r="F18" s="76" t="s">
        <v>127</v>
      </c>
      <c r="G18" s="77">
        <v>41216</v>
      </c>
      <c r="H18" s="78">
        <v>9</v>
      </c>
      <c r="I18" s="77">
        <v>24330</v>
      </c>
      <c r="J18" s="78">
        <v>55</v>
      </c>
      <c r="K18" s="78" t="s">
        <v>94</v>
      </c>
      <c r="L18" s="76" t="s">
        <v>192</v>
      </c>
      <c r="M18" s="76" t="s">
        <v>262</v>
      </c>
      <c r="N18" s="76">
        <v>2</v>
      </c>
      <c r="O18" s="76" t="s">
        <v>263</v>
      </c>
      <c r="P18" s="76" t="s">
        <v>42</v>
      </c>
      <c r="Q18" s="76" t="s">
        <v>49</v>
      </c>
      <c r="R18" s="76" t="s">
        <v>229</v>
      </c>
      <c r="S18" s="76" t="s">
        <v>67</v>
      </c>
      <c r="T18" s="76" t="s">
        <v>65</v>
      </c>
      <c r="U18" s="76" t="s">
        <v>195</v>
      </c>
      <c r="V18" s="76">
        <v>19.41</v>
      </c>
      <c r="W18" s="76" t="s">
        <v>230</v>
      </c>
      <c r="X18" s="76" t="s">
        <v>238</v>
      </c>
      <c r="Y18" s="76" t="s">
        <v>197</v>
      </c>
      <c r="Z18" s="76" t="s">
        <v>247</v>
      </c>
      <c r="AA18" s="77">
        <v>43425</v>
      </c>
      <c r="AB18" s="76" t="s">
        <v>199</v>
      </c>
      <c r="AC18" s="76"/>
      <c r="AD18" s="76" t="s">
        <v>200</v>
      </c>
    </row>
    <row r="19" spans="1:30" ht="33.75">
      <c r="A19" s="75" t="s">
        <v>3</v>
      </c>
      <c r="B19" s="76" t="s">
        <v>159</v>
      </c>
      <c r="C19" s="76" t="s">
        <v>264</v>
      </c>
      <c r="D19" s="76" t="s">
        <v>265</v>
      </c>
      <c r="E19" s="76">
        <v>52580084</v>
      </c>
      <c r="F19" s="76" t="s">
        <v>127</v>
      </c>
      <c r="G19" s="77">
        <v>40897</v>
      </c>
      <c r="H19" s="78">
        <v>10</v>
      </c>
      <c r="I19" s="77">
        <v>24874</v>
      </c>
      <c r="J19" s="78">
        <v>53</v>
      </c>
      <c r="K19" s="78" t="s">
        <v>91</v>
      </c>
      <c r="L19" s="76" t="s">
        <v>192</v>
      </c>
      <c r="M19" s="76" t="s">
        <v>266</v>
      </c>
      <c r="N19" s="76">
        <v>4</v>
      </c>
      <c r="O19" s="76" t="s">
        <v>267</v>
      </c>
      <c r="P19" s="76" t="s">
        <v>42</v>
      </c>
      <c r="Q19" s="76" t="s">
        <v>49</v>
      </c>
      <c r="R19" s="76" t="s">
        <v>209</v>
      </c>
      <c r="S19" s="76" t="s">
        <v>72</v>
      </c>
      <c r="T19" s="76" t="s">
        <v>72</v>
      </c>
      <c r="U19" s="76" t="s">
        <v>101</v>
      </c>
      <c r="V19" s="76" t="s">
        <v>101</v>
      </c>
      <c r="W19" s="76" t="s">
        <v>230</v>
      </c>
      <c r="X19" s="76" t="s">
        <v>238</v>
      </c>
      <c r="Y19" s="76"/>
      <c r="Z19" s="76"/>
      <c r="AA19" s="77">
        <v>43536</v>
      </c>
      <c r="AB19" s="76" t="s">
        <v>204</v>
      </c>
      <c r="AC19" s="76">
        <v>197</v>
      </c>
      <c r="AD19" s="76" t="s">
        <v>200</v>
      </c>
    </row>
    <row r="20" spans="1:30" ht="22.5">
      <c r="A20" s="75" t="s">
        <v>3</v>
      </c>
      <c r="B20" s="76" t="s">
        <v>159</v>
      </c>
      <c r="C20" s="76" t="s">
        <v>268</v>
      </c>
      <c r="D20" s="76" t="s">
        <v>269</v>
      </c>
      <c r="E20" s="76">
        <v>79883732</v>
      </c>
      <c r="F20" s="76" t="s">
        <v>126</v>
      </c>
      <c r="G20" s="77">
        <v>39405</v>
      </c>
      <c r="H20" s="78">
        <v>14</v>
      </c>
      <c r="I20" s="77">
        <v>29512</v>
      </c>
      <c r="J20" s="78">
        <v>41</v>
      </c>
      <c r="K20" s="78" t="s">
        <v>95</v>
      </c>
      <c r="L20" s="76" t="s">
        <v>192</v>
      </c>
      <c r="M20" s="76" t="s">
        <v>270</v>
      </c>
      <c r="N20" s="76">
        <v>1</v>
      </c>
      <c r="O20" s="76" t="s">
        <v>151</v>
      </c>
      <c r="P20" s="76" t="s">
        <v>140</v>
      </c>
      <c r="Q20" s="76" t="s">
        <v>45</v>
      </c>
      <c r="R20" s="76" t="s">
        <v>194</v>
      </c>
      <c r="S20" s="76" t="s">
        <v>67</v>
      </c>
      <c r="T20" s="76" t="s">
        <v>67</v>
      </c>
      <c r="U20" s="76" t="s">
        <v>101</v>
      </c>
      <c r="V20" s="76" t="s">
        <v>101</v>
      </c>
      <c r="W20" s="76" t="s">
        <v>196</v>
      </c>
      <c r="X20" s="76"/>
      <c r="Y20" s="76" t="s">
        <v>88</v>
      </c>
      <c r="Z20" s="76"/>
      <c r="AA20" s="77">
        <v>43677</v>
      </c>
      <c r="AB20" s="76" t="s">
        <v>204</v>
      </c>
      <c r="AC20" s="76">
        <v>44</v>
      </c>
      <c r="AD20" s="76" t="s">
        <v>200</v>
      </c>
    </row>
    <row r="21" spans="1:30" ht="33.75">
      <c r="A21" s="75" t="s">
        <v>15</v>
      </c>
      <c r="B21" s="76" t="s">
        <v>156</v>
      </c>
      <c r="C21" s="76" t="s">
        <v>271</v>
      </c>
      <c r="D21" s="76" t="s">
        <v>272</v>
      </c>
      <c r="E21" s="76">
        <v>72251973</v>
      </c>
      <c r="F21" s="76" t="s">
        <v>126</v>
      </c>
      <c r="G21" s="77">
        <v>40427</v>
      </c>
      <c r="H21" s="78">
        <v>11</v>
      </c>
      <c r="I21" s="77">
        <v>29463</v>
      </c>
      <c r="J21" s="78">
        <v>41</v>
      </c>
      <c r="K21" s="78" t="s">
        <v>92</v>
      </c>
      <c r="L21" s="76" t="s">
        <v>192</v>
      </c>
      <c r="M21" s="76" t="s">
        <v>273</v>
      </c>
      <c r="N21" s="76">
        <v>2</v>
      </c>
      <c r="O21" s="76" t="s">
        <v>274</v>
      </c>
      <c r="P21" s="76" t="s">
        <v>140</v>
      </c>
      <c r="Q21" s="76" t="s">
        <v>45</v>
      </c>
      <c r="R21" s="76" t="s">
        <v>209</v>
      </c>
      <c r="S21" s="76" t="s">
        <v>65</v>
      </c>
      <c r="T21" s="76" t="s">
        <v>65</v>
      </c>
      <c r="U21" s="76" t="s">
        <v>195</v>
      </c>
      <c r="V21" s="76">
        <v>12.1</v>
      </c>
      <c r="W21" s="76" t="s">
        <v>196</v>
      </c>
      <c r="X21" s="76"/>
      <c r="Y21" s="76" t="s">
        <v>88</v>
      </c>
      <c r="Z21" s="76"/>
      <c r="AA21" s="77">
        <v>43699</v>
      </c>
      <c r="AB21" s="76" t="s">
        <v>204</v>
      </c>
      <c r="AC21" s="76"/>
      <c r="AD21" s="76" t="s">
        <v>200</v>
      </c>
    </row>
    <row r="22" spans="1:30" ht="22.5">
      <c r="A22" s="75" t="s">
        <v>3</v>
      </c>
      <c r="B22" s="76" t="s">
        <v>159</v>
      </c>
      <c r="C22" s="76" t="s">
        <v>275</v>
      </c>
      <c r="D22" s="76" t="s">
        <v>276</v>
      </c>
      <c r="E22" s="76">
        <v>19491499</v>
      </c>
      <c r="F22" s="76" t="s">
        <v>126</v>
      </c>
      <c r="G22" s="77">
        <v>38765</v>
      </c>
      <c r="H22" s="78">
        <v>15</v>
      </c>
      <c r="I22" s="77">
        <v>22494</v>
      </c>
      <c r="J22" s="78">
        <v>62</v>
      </c>
      <c r="K22" s="78" t="s">
        <v>91</v>
      </c>
      <c r="L22" s="76" t="s">
        <v>192</v>
      </c>
      <c r="M22" s="76" t="s">
        <v>277</v>
      </c>
      <c r="N22" s="76">
        <v>1</v>
      </c>
      <c r="O22" s="76" t="s">
        <v>59</v>
      </c>
      <c r="P22" s="76" t="s">
        <v>42</v>
      </c>
      <c r="Q22" s="76" t="s">
        <v>46</v>
      </c>
      <c r="R22" s="76" t="s">
        <v>194</v>
      </c>
      <c r="S22" s="76" t="s">
        <v>66</v>
      </c>
      <c r="T22" s="76" t="s">
        <v>66</v>
      </c>
      <c r="U22" s="76" t="s">
        <v>195</v>
      </c>
      <c r="V22" s="76">
        <v>14.8</v>
      </c>
      <c r="W22" s="76" t="s">
        <v>230</v>
      </c>
      <c r="X22" s="76" t="s">
        <v>278</v>
      </c>
      <c r="Y22" s="76" t="s">
        <v>88</v>
      </c>
      <c r="Z22" s="76"/>
      <c r="AA22" s="77">
        <v>44042</v>
      </c>
      <c r="AB22" s="76" t="s">
        <v>204</v>
      </c>
      <c r="AC22" s="76"/>
      <c r="AD22" s="76" t="s">
        <v>200</v>
      </c>
    </row>
    <row r="23" spans="1:30" ht="45">
      <c r="A23" s="74" t="s">
        <v>6</v>
      </c>
      <c r="B23" s="74" t="s">
        <v>158</v>
      </c>
      <c r="C23" s="74" t="s">
        <v>279</v>
      </c>
      <c r="D23" s="74" t="s">
        <v>280</v>
      </c>
      <c r="E23" s="74">
        <v>79464860</v>
      </c>
      <c r="F23" s="74" t="s">
        <v>126</v>
      </c>
      <c r="G23" s="80">
        <v>34526</v>
      </c>
      <c r="H23" s="81">
        <v>27</v>
      </c>
      <c r="I23" s="80">
        <v>24925</v>
      </c>
      <c r="J23" s="81">
        <v>53</v>
      </c>
      <c r="K23" s="81" t="s">
        <v>89</v>
      </c>
      <c r="L23" s="74" t="s">
        <v>192</v>
      </c>
      <c r="M23" s="74" t="s">
        <v>281</v>
      </c>
      <c r="N23" s="74">
        <v>3</v>
      </c>
      <c r="O23" s="74" t="s">
        <v>282</v>
      </c>
      <c r="P23" s="74" t="s">
        <v>42</v>
      </c>
      <c r="Q23" s="74" t="s">
        <v>49</v>
      </c>
      <c r="R23" s="74" t="s">
        <v>283</v>
      </c>
      <c r="S23" s="74" t="s">
        <v>65</v>
      </c>
      <c r="T23" s="74" t="s">
        <v>65</v>
      </c>
      <c r="U23" s="74" t="s">
        <v>101</v>
      </c>
      <c r="V23" s="74" t="s">
        <v>101</v>
      </c>
      <c r="W23" s="74" t="s">
        <v>230</v>
      </c>
      <c r="X23" s="74" t="s">
        <v>278</v>
      </c>
      <c r="Y23" s="74" t="s">
        <v>88</v>
      </c>
      <c r="Z23" s="74"/>
      <c r="AA23" s="80">
        <v>44245</v>
      </c>
      <c r="AB23" s="74" t="s">
        <v>204</v>
      </c>
      <c r="AC23" s="74"/>
      <c r="AD23" s="76" t="s">
        <v>200</v>
      </c>
    </row>
    <row r="24" spans="1:30" s="20" customFormat="1" ht="33.75">
      <c r="A24" s="74" t="s">
        <v>5</v>
      </c>
      <c r="B24" s="74" t="s">
        <v>157</v>
      </c>
      <c r="C24" s="74" t="s">
        <v>284</v>
      </c>
      <c r="D24" s="74" t="s">
        <v>285</v>
      </c>
      <c r="E24" s="74">
        <v>11001324</v>
      </c>
      <c r="F24" s="74" t="s">
        <v>126</v>
      </c>
      <c r="G24" s="80">
        <v>40826</v>
      </c>
      <c r="H24" s="74">
        <v>10</v>
      </c>
      <c r="I24" s="80">
        <v>28119</v>
      </c>
      <c r="J24" s="74">
        <v>45</v>
      </c>
      <c r="K24" s="78" t="s">
        <v>90</v>
      </c>
      <c r="L24" s="74" t="s">
        <v>192</v>
      </c>
      <c r="M24" s="74" t="s">
        <v>286</v>
      </c>
      <c r="N24" s="74">
        <v>2</v>
      </c>
      <c r="O24" s="74" t="s">
        <v>287</v>
      </c>
      <c r="P24" s="74" t="s">
        <v>140</v>
      </c>
      <c r="Q24" s="76" t="s">
        <v>45</v>
      </c>
      <c r="R24" s="74" t="s">
        <v>194</v>
      </c>
      <c r="S24" s="74" t="s">
        <v>66</v>
      </c>
      <c r="T24" s="74" t="s">
        <v>66</v>
      </c>
      <c r="U24" s="74" t="s">
        <v>195</v>
      </c>
      <c r="V24" s="74">
        <v>18.7</v>
      </c>
      <c r="W24" s="74" t="s">
        <v>196</v>
      </c>
      <c r="X24" s="74"/>
      <c r="Y24" s="74" t="s">
        <v>88</v>
      </c>
      <c r="Z24" s="74" t="s">
        <v>247</v>
      </c>
      <c r="AA24" s="80">
        <v>44372</v>
      </c>
      <c r="AB24" s="74" t="s">
        <v>204</v>
      </c>
      <c r="AC24" s="74"/>
      <c r="AD24" s="76" t="s">
        <v>200</v>
      </c>
    </row>
    <row r="25" spans="1:30" ht="22.5">
      <c r="A25" s="74" t="s">
        <v>3</v>
      </c>
      <c r="B25" s="76" t="s">
        <v>159</v>
      </c>
      <c r="C25" s="74" t="s">
        <v>288</v>
      </c>
      <c r="D25" s="74" t="s">
        <v>289</v>
      </c>
      <c r="E25" s="74">
        <v>52956224</v>
      </c>
      <c r="F25" s="74" t="s">
        <v>127</v>
      </c>
      <c r="G25" s="80">
        <v>40470</v>
      </c>
      <c r="H25" s="81">
        <v>11</v>
      </c>
      <c r="I25" s="80">
        <v>30476</v>
      </c>
      <c r="J25" s="81">
        <v>38</v>
      </c>
      <c r="K25" s="81" t="s">
        <v>96</v>
      </c>
      <c r="L25" s="74" t="s">
        <v>192</v>
      </c>
      <c r="M25" s="74" t="s">
        <v>290</v>
      </c>
      <c r="N25" s="74">
        <v>3</v>
      </c>
      <c r="O25" s="74" t="s">
        <v>291</v>
      </c>
      <c r="P25" s="74" t="s">
        <v>42</v>
      </c>
      <c r="Q25" s="74" t="s">
        <v>44</v>
      </c>
      <c r="R25" s="74" t="s">
        <v>194</v>
      </c>
      <c r="S25" s="74" t="s">
        <v>67</v>
      </c>
      <c r="T25" s="74" t="s">
        <v>67</v>
      </c>
      <c r="U25" s="74" t="s">
        <v>101</v>
      </c>
      <c r="V25" s="74" t="s">
        <v>101</v>
      </c>
      <c r="W25" s="74" t="s">
        <v>196</v>
      </c>
      <c r="X25" s="74"/>
      <c r="Y25" s="74" t="s">
        <v>88</v>
      </c>
      <c r="Z25" s="74" t="s">
        <v>292</v>
      </c>
      <c r="AA25" s="80">
        <v>44433</v>
      </c>
      <c r="AB25" s="74" t="s">
        <v>197</v>
      </c>
      <c r="AC25" s="74"/>
      <c r="AD25" s="76" t="s">
        <v>200</v>
      </c>
    </row>
    <row r="26" spans="1:30" ht="22.5">
      <c r="A26" s="74" t="s">
        <v>4</v>
      </c>
      <c r="B26" s="76" t="s">
        <v>157</v>
      </c>
      <c r="C26" s="74" t="s">
        <v>293</v>
      </c>
      <c r="D26" s="74" t="s">
        <v>294</v>
      </c>
      <c r="E26" s="74">
        <v>1061759121</v>
      </c>
      <c r="F26" s="74" t="s">
        <v>127</v>
      </c>
      <c r="G26" s="80">
        <v>40817</v>
      </c>
      <c r="H26" s="81">
        <v>10</v>
      </c>
      <c r="I26" s="80">
        <v>34104</v>
      </c>
      <c r="J26" s="81">
        <v>28</v>
      </c>
      <c r="K26" s="81" t="s">
        <v>94</v>
      </c>
      <c r="L26" s="74" t="s">
        <v>192</v>
      </c>
      <c r="M26" s="74" t="s">
        <v>295</v>
      </c>
      <c r="N26" s="74">
        <v>1</v>
      </c>
      <c r="O26" s="74" t="s">
        <v>150</v>
      </c>
      <c r="P26" s="74" t="s">
        <v>42</v>
      </c>
      <c r="Q26" s="74" t="s">
        <v>46</v>
      </c>
      <c r="R26" s="74" t="s">
        <v>194</v>
      </c>
      <c r="S26" s="74" t="s">
        <v>67</v>
      </c>
      <c r="T26" s="74" t="s">
        <v>67</v>
      </c>
      <c r="U26" s="74" t="s">
        <v>101</v>
      </c>
      <c r="V26" s="74" t="s">
        <v>101</v>
      </c>
      <c r="W26" s="74" t="s">
        <v>230</v>
      </c>
      <c r="X26" s="74" t="s">
        <v>238</v>
      </c>
      <c r="Y26" s="74" t="s">
        <v>88</v>
      </c>
      <c r="Z26" s="74"/>
      <c r="AA26" s="80">
        <v>44532</v>
      </c>
      <c r="AB26" s="74" t="s">
        <v>204</v>
      </c>
      <c r="AC26" s="74"/>
      <c r="AD26" s="76" t="s">
        <v>200</v>
      </c>
    </row>
    <row r="27" spans="1:30" s="28" customFormat="1" ht="33.75">
      <c r="A27" s="72" t="s">
        <v>6</v>
      </c>
      <c r="B27" s="76" t="s">
        <v>158</v>
      </c>
      <c r="C27" s="72" t="s">
        <v>296</v>
      </c>
      <c r="D27" s="72" t="s">
        <v>297</v>
      </c>
      <c r="E27" s="72">
        <v>79428137</v>
      </c>
      <c r="F27" s="72" t="s">
        <v>126</v>
      </c>
      <c r="G27" s="82">
        <v>39392</v>
      </c>
      <c r="H27" s="73">
        <v>14</v>
      </c>
      <c r="I27" s="82">
        <v>24565</v>
      </c>
      <c r="J27" s="73">
        <v>55</v>
      </c>
      <c r="K27" s="78" t="s">
        <v>93</v>
      </c>
      <c r="L27" s="72" t="s">
        <v>192</v>
      </c>
      <c r="M27" s="72" t="s">
        <v>298</v>
      </c>
      <c r="N27" s="72">
        <v>2</v>
      </c>
      <c r="O27" s="72" t="s">
        <v>299</v>
      </c>
      <c r="P27" s="72" t="s">
        <v>140</v>
      </c>
      <c r="Q27" s="76" t="s">
        <v>45</v>
      </c>
      <c r="R27" s="72" t="s">
        <v>194</v>
      </c>
      <c r="S27" s="72" t="s">
        <v>65</v>
      </c>
      <c r="T27" s="72" t="s">
        <v>65</v>
      </c>
      <c r="U27" s="72" t="s">
        <v>101</v>
      </c>
      <c r="V27" s="72" t="s">
        <v>101</v>
      </c>
      <c r="W27" s="72" t="s">
        <v>196</v>
      </c>
      <c r="X27" s="72"/>
      <c r="Y27" s="72" t="s">
        <v>88</v>
      </c>
      <c r="Z27" s="72"/>
      <c r="AA27" s="82">
        <v>44677</v>
      </c>
      <c r="AB27" s="72" t="s">
        <v>204</v>
      </c>
      <c r="AC27" s="72">
        <v>5</v>
      </c>
      <c r="AD27" s="72" t="s">
        <v>200</v>
      </c>
    </row>
    <row r="28" spans="1:30" s="28" customFormat="1" ht="22.5">
      <c r="A28" s="72" t="s">
        <v>7</v>
      </c>
      <c r="B28" s="79" t="s">
        <v>156</v>
      </c>
      <c r="C28" s="72" t="s">
        <v>300</v>
      </c>
      <c r="D28" s="72" t="s">
        <v>301</v>
      </c>
      <c r="E28" s="72">
        <v>19706283</v>
      </c>
      <c r="F28" s="72" t="s">
        <v>126</v>
      </c>
      <c r="G28" s="82">
        <v>39234</v>
      </c>
      <c r="H28" s="73">
        <v>14</v>
      </c>
      <c r="I28" s="82">
        <v>28683</v>
      </c>
      <c r="J28" s="73">
        <v>44</v>
      </c>
      <c r="K28" s="78" t="s">
        <v>90</v>
      </c>
      <c r="L28" s="72" t="s">
        <v>192</v>
      </c>
      <c r="M28" s="72" t="s">
        <v>212</v>
      </c>
      <c r="N28" s="72">
        <v>1</v>
      </c>
      <c r="O28" s="72" t="s">
        <v>54</v>
      </c>
      <c r="P28" s="72" t="s">
        <v>140</v>
      </c>
      <c r="Q28" s="76" t="s">
        <v>45</v>
      </c>
      <c r="R28" s="72" t="s">
        <v>194</v>
      </c>
      <c r="S28" s="72" t="s">
        <v>65</v>
      </c>
      <c r="T28" s="72" t="s">
        <v>65</v>
      </c>
      <c r="U28" s="72" t="s">
        <v>101</v>
      </c>
      <c r="V28" s="72" t="s">
        <v>101</v>
      </c>
      <c r="W28" s="72" t="s">
        <v>196</v>
      </c>
      <c r="X28" s="72"/>
      <c r="Y28" s="72" t="s">
        <v>88</v>
      </c>
      <c r="Z28" s="72"/>
      <c r="AA28" s="82">
        <v>44749</v>
      </c>
      <c r="AB28" s="72" t="s">
        <v>204</v>
      </c>
      <c r="AC28" s="72">
        <v>14</v>
      </c>
      <c r="AD28" s="72" t="s">
        <v>200</v>
      </c>
    </row>
    <row r="29" spans="1:30" s="28" customFormat="1" ht="22.5">
      <c r="A29" s="72" t="s">
        <v>7</v>
      </c>
      <c r="B29" s="74" t="s">
        <v>156</v>
      </c>
      <c r="C29" s="72" t="s">
        <v>302</v>
      </c>
      <c r="D29" s="72" t="s">
        <v>303</v>
      </c>
      <c r="E29" s="72">
        <v>22585156</v>
      </c>
      <c r="F29" s="72" t="s">
        <v>127</v>
      </c>
      <c r="G29" s="82">
        <v>40943</v>
      </c>
      <c r="H29" s="73">
        <v>10</v>
      </c>
      <c r="I29" s="82">
        <v>30245</v>
      </c>
      <c r="J29" s="73">
        <v>39</v>
      </c>
      <c r="K29" s="73" t="s">
        <v>91</v>
      </c>
      <c r="L29" s="72" t="s">
        <v>192</v>
      </c>
      <c r="M29" s="72" t="s">
        <v>241</v>
      </c>
      <c r="N29" s="72">
        <v>1</v>
      </c>
      <c r="O29" s="72" t="s">
        <v>146</v>
      </c>
      <c r="P29" s="72" t="s">
        <v>42</v>
      </c>
      <c r="Q29" s="72" t="s">
        <v>48</v>
      </c>
      <c r="R29" s="72" t="s">
        <v>194</v>
      </c>
      <c r="S29" s="72" t="s">
        <v>67</v>
      </c>
      <c r="T29" s="72" t="s">
        <v>67</v>
      </c>
      <c r="U29" s="72" t="s">
        <v>101</v>
      </c>
      <c r="V29" s="72" t="s">
        <v>101</v>
      </c>
      <c r="W29" s="72" t="s">
        <v>196</v>
      </c>
      <c r="X29" s="72" t="s">
        <v>231</v>
      </c>
      <c r="Y29" s="72" t="s">
        <v>88</v>
      </c>
      <c r="Z29" s="72"/>
      <c r="AA29" s="82">
        <v>44798</v>
      </c>
      <c r="AB29" s="72" t="s">
        <v>204</v>
      </c>
      <c r="AC29" s="72"/>
      <c r="AD29" s="72" t="s">
        <v>200</v>
      </c>
    </row>
    <row r="30" spans="1:30" s="28" customFormat="1" ht="22.5">
      <c r="A30" s="72" t="s">
        <v>14</v>
      </c>
      <c r="B30" s="76" t="s">
        <v>161</v>
      </c>
      <c r="C30" s="72" t="s">
        <v>304</v>
      </c>
      <c r="D30" s="72" t="s">
        <v>305</v>
      </c>
      <c r="E30" s="72">
        <v>79997918</v>
      </c>
      <c r="F30" s="72" t="s">
        <v>126</v>
      </c>
      <c r="G30" s="82">
        <v>39637</v>
      </c>
      <c r="H30" s="73">
        <v>14</v>
      </c>
      <c r="I30" s="82">
        <v>29955</v>
      </c>
      <c r="J30" s="73">
        <v>40</v>
      </c>
      <c r="K30" s="73" t="s">
        <v>97</v>
      </c>
      <c r="L30" s="72" t="s">
        <v>192</v>
      </c>
      <c r="M30" s="72" t="s">
        <v>306</v>
      </c>
      <c r="N30" s="72">
        <v>1</v>
      </c>
      <c r="O30" s="72" t="s">
        <v>53</v>
      </c>
      <c r="P30" s="72" t="s">
        <v>42</v>
      </c>
      <c r="Q30" s="72" t="s">
        <v>44</v>
      </c>
      <c r="R30" s="72" t="s">
        <v>194</v>
      </c>
      <c r="S30" s="72" t="s">
        <v>142</v>
      </c>
      <c r="T30" s="72" t="s">
        <v>142</v>
      </c>
      <c r="U30" s="72" t="s">
        <v>101</v>
      </c>
      <c r="V30" s="72" t="s">
        <v>101</v>
      </c>
      <c r="W30" s="72" t="s">
        <v>230</v>
      </c>
      <c r="X30" s="72" t="s">
        <v>278</v>
      </c>
      <c r="Y30" s="72" t="s">
        <v>88</v>
      </c>
      <c r="Z30" s="72"/>
      <c r="AA30" s="82">
        <v>44847</v>
      </c>
      <c r="AB30" s="72" t="s">
        <v>204</v>
      </c>
      <c r="AC30" s="72"/>
      <c r="AD30" s="72" t="s">
        <v>200</v>
      </c>
    </row>
    <row r="31" spans="1:30" s="28" customFormat="1" ht="22.5">
      <c r="A31" s="72" t="s">
        <v>13</v>
      </c>
      <c r="B31" s="72" t="s">
        <v>158</v>
      </c>
      <c r="C31" s="72" t="s">
        <v>307</v>
      </c>
      <c r="D31" s="72" t="s">
        <v>308</v>
      </c>
      <c r="E31" s="72">
        <v>1067809246</v>
      </c>
      <c r="F31" s="72" t="s">
        <v>127</v>
      </c>
      <c r="G31" s="82">
        <v>41353</v>
      </c>
      <c r="H31" s="73">
        <v>10</v>
      </c>
      <c r="I31" s="82">
        <v>32150</v>
      </c>
      <c r="J31" s="73">
        <v>35</v>
      </c>
      <c r="K31" s="81" t="s">
        <v>90</v>
      </c>
      <c r="L31" s="72" t="s">
        <v>192</v>
      </c>
      <c r="M31" s="72" t="s">
        <v>277</v>
      </c>
      <c r="N31" s="72">
        <v>1</v>
      </c>
      <c r="O31" s="72" t="s">
        <v>59</v>
      </c>
      <c r="P31" s="72" t="s">
        <v>42</v>
      </c>
      <c r="Q31" s="72" t="s">
        <v>46</v>
      </c>
      <c r="R31" s="72" t="s">
        <v>194</v>
      </c>
      <c r="S31" s="72" t="s">
        <v>65</v>
      </c>
      <c r="T31" s="72" t="s">
        <v>65</v>
      </c>
      <c r="U31" s="72" t="s">
        <v>195</v>
      </c>
      <c r="V31" s="72">
        <v>12.33</v>
      </c>
      <c r="W31" s="72" t="s">
        <v>195</v>
      </c>
      <c r="X31" s="72" t="s">
        <v>238</v>
      </c>
      <c r="Y31" s="72" t="s">
        <v>88</v>
      </c>
      <c r="Z31" s="72"/>
      <c r="AA31" s="82">
        <v>44902</v>
      </c>
      <c r="AB31" s="72" t="s">
        <v>204</v>
      </c>
      <c r="AC31" s="72"/>
      <c r="AD31" s="72" t="s">
        <v>200</v>
      </c>
    </row>
    <row r="32" spans="1:30" ht="22.5">
      <c r="A32" s="74" t="s">
        <v>9</v>
      </c>
      <c r="B32" s="74" t="s">
        <v>156</v>
      </c>
      <c r="C32" s="74" t="s">
        <v>309</v>
      </c>
      <c r="D32" s="74" t="s">
        <v>310</v>
      </c>
      <c r="E32" s="74">
        <v>5472197</v>
      </c>
      <c r="F32" s="74" t="s">
        <v>126</v>
      </c>
      <c r="G32" s="80">
        <v>43120</v>
      </c>
      <c r="H32" s="81">
        <v>11</v>
      </c>
      <c r="I32" s="80">
        <v>30265</v>
      </c>
      <c r="J32" s="81">
        <v>40</v>
      </c>
      <c r="K32" s="78" t="s">
        <v>95</v>
      </c>
      <c r="L32" s="74" t="s">
        <v>192</v>
      </c>
      <c r="M32" s="74" t="s">
        <v>241</v>
      </c>
      <c r="N32" s="74">
        <v>1</v>
      </c>
      <c r="O32" s="74" t="s">
        <v>146</v>
      </c>
      <c r="P32" s="74" t="s">
        <v>42</v>
      </c>
      <c r="Q32" s="74" t="s">
        <v>48</v>
      </c>
      <c r="R32" s="74" t="s">
        <v>194</v>
      </c>
      <c r="S32" s="74" t="s">
        <v>66</v>
      </c>
      <c r="T32" s="74" t="s">
        <v>66</v>
      </c>
      <c r="U32" s="74" t="s">
        <v>101</v>
      </c>
      <c r="V32" s="74" t="s">
        <v>101</v>
      </c>
      <c r="W32" s="74" t="s">
        <v>195</v>
      </c>
      <c r="X32" s="74" t="s">
        <v>231</v>
      </c>
      <c r="Y32" s="74" t="s">
        <v>88</v>
      </c>
      <c r="Z32" s="74"/>
      <c r="AA32" s="80">
        <v>45140</v>
      </c>
      <c r="AB32" s="74" t="s">
        <v>204</v>
      </c>
      <c r="AC32" s="74"/>
      <c r="AD32" s="74" t="s">
        <v>200</v>
      </c>
    </row>
    <row r="33" spans="1:30" ht="22.5">
      <c r="A33" s="74" t="s">
        <v>16</v>
      </c>
      <c r="B33" s="74" t="s">
        <v>156</v>
      </c>
      <c r="C33" s="74" t="s">
        <v>311</v>
      </c>
      <c r="D33" s="74" t="s">
        <v>312</v>
      </c>
      <c r="E33" s="74">
        <v>9145817</v>
      </c>
      <c r="F33" s="74" t="s">
        <v>126</v>
      </c>
      <c r="G33" s="80">
        <v>39449</v>
      </c>
      <c r="H33" s="81">
        <v>15</v>
      </c>
      <c r="I33" s="80">
        <v>29454</v>
      </c>
      <c r="J33" s="81">
        <v>43</v>
      </c>
      <c r="K33" s="78" t="s">
        <v>90</v>
      </c>
      <c r="L33" s="74" t="s">
        <v>192</v>
      </c>
      <c r="M33" s="72" t="s">
        <v>193</v>
      </c>
      <c r="N33" s="74">
        <v>1</v>
      </c>
      <c r="O33" s="72" t="s">
        <v>55</v>
      </c>
      <c r="P33" s="74" t="s">
        <v>140</v>
      </c>
      <c r="Q33" s="74" t="s">
        <v>45</v>
      </c>
      <c r="R33" s="74" t="s">
        <v>194</v>
      </c>
      <c r="S33" s="74" t="s">
        <v>66</v>
      </c>
      <c r="T33" s="74" t="s">
        <v>66</v>
      </c>
      <c r="U33" s="74" t="s">
        <v>101</v>
      </c>
      <c r="V33" s="74" t="s">
        <v>101</v>
      </c>
      <c r="W33" s="74" t="s">
        <v>196</v>
      </c>
      <c r="X33" s="74"/>
      <c r="Y33" s="74" t="s">
        <v>88</v>
      </c>
      <c r="Z33" s="74"/>
      <c r="AA33" s="80">
        <v>45266</v>
      </c>
      <c r="AB33" s="74" t="s">
        <v>204</v>
      </c>
      <c r="AC33" s="74"/>
      <c r="AD33" s="74" t="s">
        <v>200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37"/>
  <sheetViews>
    <sheetView topLeftCell="A17" workbookViewId="0">
      <selection activeCell="D38" sqref="D38"/>
    </sheetView>
  </sheetViews>
  <sheetFormatPr defaultColWidth="11.42578125" defaultRowHeight="15"/>
  <cols>
    <col min="1" max="1" width="22.140625" bestFit="1" customWidth="1"/>
    <col min="2" max="2" width="17.85546875" bestFit="1" customWidth="1"/>
  </cols>
  <sheetData>
    <row r="3" spans="1:2">
      <c r="A3" s="99" t="s">
        <v>118</v>
      </c>
      <c r="B3" t="s">
        <v>313</v>
      </c>
    </row>
    <row r="4" spans="1:2">
      <c r="A4" s="100" t="s">
        <v>275</v>
      </c>
      <c r="B4">
        <v>1</v>
      </c>
    </row>
    <row r="5" spans="1:2">
      <c r="A5" s="100" t="s">
        <v>213</v>
      </c>
      <c r="B5">
        <v>4</v>
      </c>
    </row>
    <row r="6" spans="1:2">
      <c r="A6" s="100" t="s">
        <v>232</v>
      </c>
      <c r="B6">
        <v>3</v>
      </c>
    </row>
    <row r="7" spans="1:2">
      <c r="A7" s="100" t="s">
        <v>250</v>
      </c>
      <c r="B7">
        <v>2</v>
      </c>
    </row>
    <row r="8" spans="1:2">
      <c r="A8" s="100" t="s">
        <v>293</v>
      </c>
      <c r="B8">
        <v>1</v>
      </c>
    </row>
    <row r="9" spans="1:2">
      <c r="A9" s="100" t="s">
        <v>201</v>
      </c>
      <c r="B9">
        <v>1</v>
      </c>
    </row>
    <row r="10" spans="1:2">
      <c r="A10" s="100" t="s">
        <v>311</v>
      </c>
      <c r="B10">
        <v>1</v>
      </c>
    </row>
    <row r="11" spans="1:2">
      <c r="A11" s="100" t="s">
        <v>239</v>
      </c>
      <c r="B11">
        <v>1</v>
      </c>
    </row>
    <row r="12" spans="1:2">
      <c r="A12" s="100" t="s">
        <v>268</v>
      </c>
      <c r="B12">
        <v>1</v>
      </c>
    </row>
    <row r="13" spans="1:2">
      <c r="A13" s="100" t="s">
        <v>296</v>
      </c>
      <c r="B13">
        <v>2</v>
      </c>
    </row>
    <row r="14" spans="1:2">
      <c r="A14" s="100" t="s">
        <v>284</v>
      </c>
      <c r="B14">
        <v>2</v>
      </c>
    </row>
    <row r="15" spans="1:2">
      <c r="A15" s="100" t="s">
        <v>225</v>
      </c>
      <c r="B15">
        <v>2</v>
      </c>
    </row>
    <row r="16" spans="1:2">
      <c r="A16" s="100" t="s">
        <v>256</v>
      </c>
      <c r="B16">
        <v>2</v>
      </c>
    </row>
    <row r="17" spans="1:2">
      <c r="A17" s="100" t="s">
        <v>271</v>
      </c>
      <c r="B17">
        <v>2</v>
      </c>
    </row>
    <row r="18" spans="1:2">
      <c r="A18" s="100" t="s">
        <v>254</v>
      </c>
      <c r="B18">
        <v>1</v>
      </c>
    </row>
    <row r="19" spans="1:2">
      <c r="A19" s="100" t="s">
        <v>309</v>
      </c>
      <c r="B19">
        <v>1</v>
      </c>
    </row>
    <row r="20" spans="1:2">
      <c r="A20" s="100" t="s">
        <v>190</v>
      </c>
      <c r="B20">
        <v>1</v>
      </c>
    </row>
    <row r="21" spans="1:2">
      <c r="A21" s="100" t="s">
        <v>302</v>
      </c>
      <c r="B21">
        <v>1</v>
      </c>
    </row>
    <row r="22" spans="1:2">
      <c r="A22" s="100" t="s">
        <v>248</v>
      </c>
      <c r="B22">
        <v>1</v>
      </c>
    </row>
    <row r="23" spans="1:2">
      <c r="A23" s="100" t="s">
        <v>304</v>
      </c>
      <c r="B23">
        <v>1</v>
      </c>
    </row>
    <row r="24" spans="1:2">
      <c r="A24" s="100" t="s">
        <v>205</v>
      </c>
      <c r="B24">
        <v>2</v>
      </c>
    </row>
    <row r="25" spans="1:2">
      <c r="A25" s="100" t="s">
        <v>220</v>
      </c>
      <c r="B25">
        <v>2</v>
      </c>
    </row>
    <row r="26" spans="1:2">
      <c r="A26" s="100" t="s">
        <v>288</v>
      </c>
      <c r="B26">
        <v>3</v>
      </c>
    </row>
    <row r="27" spans="1:2">
      <c r="A27" s="100" t="s">
        <v>307</v>
      </c>
      <c r="B27">
        <v>1</v>
      </c>
    </row>
    <row r="28" spans="1:2">
      <c r="A28" s="100" t="s">
        <v>264</v>
      </c>
      <c r="B28">
        <v>4</v>
      </c>
    </row>
    <row r="29" spans="1:2">
      <c r="A29" s="100" t="s">
        <v>245</v>
      </c>
      <c r="B29">
        <v>1</v>
      </c>
    </row>
    <row r="30" spans="1:2">
      <c r="A30" s="100" t="s">
        <v>218</v>
      </c>
      <c r="B30">
        <v>1</v>
      </c>
    </row>
    <row r="31" spans="1:2">
      <c r="A31" s="100" t="s">
        <v>243</v>
      </c>
      <c r="B31">
        <v>1</v>
      </c>
    </row>
    <row r="32" spans="1:2">
      <c r="A32" s="100" t="s">
        <v>260</v>
      </c>
      <c r="B32">
        <v>2</v>
      </c>
    </row>
    <row r="33" spans="1:4">
      <c r="A33" s="100" t="s">
        <v>210</v>
      </c>
      <c r="B33">
        <v>1</v>
      </c>
    </row>
    <row r="34" spans="1:4">
      <c r="A34" s="100" t="s">
        <v>279</v>
      </c>
      <c r="B34">
        <v>3</v>
      </c>
    </row>
    <row r="35" spans="1:4">
      <c r="A35" s="100" t="s">
        <v>300</v>
      </c>
      <c r="B35">
        <v>1</v>
      </c>
    </row>
    <row r="36" spans="1:4">
      <c r="A36" s="100" t="s">
        <v>20</v>
      </c>
      <c r="B36">
        <v>53</v>
      </c>
    </row>
    <row r="37" spans="1:4">
      <c r="D37">
        <f>GETPIVOTDATA("Nombre",$A$3)</f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7"/>
  <sheetViews>
    <sheetView workbookViewId="0">
      <selection activeCell="D5" sqref="D5"/>
    </sheetView>
  </sheetViews>
  <sheetFormatPr defaultColWidth="11.42578125" defaultRowHeight="15"/>
  <cols>
    <col min="1" max="1" width="58.5703125" bestFit="1" customWidth="1"/>
    <col min="2" max="2" width="38.5703125" bestFit="1" customWidth="1"/>
  </cols>
  <sheetData>
    <row r="3" spans="1:2">
      <c r="A3" s="99" t="s">
        <v>118</v>
      </c>
      <c r="B3" t="s">
        <v>314</v>
      </c>
    </row>
    <row r="4" spans="1:2">
      <c r="A4" s="100" t="s">
        <v>242</v>
      </c>
      <c r="B4" s="122">
        <v>0.11320754716981132</v>
      </c>
    </row>
    <row r="5" spans="1:2">
      <c r="A5" s="100" t="s">
        <v>194</v>
      </c>
      <c r="B5" s="122">
        <v>0.86792452830188682</v>
      </c>
    </row>
    <row r="6" spans="1:2">
      <c r="A6" s="100" t="s">
        <v>315</v>
      </c>
      <c r="B6" s="122">
        <v>1.8867924528301886E-2</v>
      </c>
    </row>
    <row r="7" spans="1:2">
      <c r="A7" s="100" t="s">
        <v>20</v>
      </c>
      <c r="B7" s="12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/>
  </sheetPr>
  <dimension ref="A1:AD54"/>
  <sheetViews>
    <sheetView showGridLines="0" tabSelected="1" workbookViewId="0">
      <pane ySplit="1" topLeftCell="S2" activePane="bottomLeft" state="frozen"/>
      <selection pane="bottomLeft" activeCell="U1" sqref="U1"/>
    </sheetView>
  </sheetViews>
  <sheetFormatPr defaultColWidth="11.42578125" defaultRowHeight="15"/>
  <cols>
    <col min="1" max="1" width="18" customWidth="1"/>
    <col min="2" max="2" width="20.85546875" bestFit="1" customWidth="1"/>
    <col min="3" max="3" width="21" customWidth="1"/>
    <col min="4" max="4" width="11" customWidth="1"/>
    <col min="5" max="5" width="8.140625" customWidth="1"/>
    <col min="6" max="6" width="11.85546875" style="20" customWidth="1"/>
    <col min="7" max="7" width="12.42578125" customWidth="1"/>
    <col min="8" max="8" width="15.140625" style="20" customWidth="1"/>
    <col min="9" max="9" width="8.85546875" customWidth="1"/>
    <col min="10" max="10" width="15.5703125" customWidth="1"/>
    <col min="11" max="11" width="18.85546875" customWidth="1"/>
    <col min="12" max="13" width="12" customWidth="1"/>
    <col min="14" max="16" width="30.42578125" customWidth="1"/>
    <col min="17" max="17" width="45.7109375" customWidth="1"/>
    <col min="18" max="18" width="27.85546875" customWidth="1"/>
    <col min="19" max="19" width="23.7109375" customWidth="1"/>
    <col min="20" max="20" width="46.7109375" customWidth="1"/>
    <col min="21" max="21" width="21.140625" customWidth="1"/>
    <col min="22" max="22" width="17.5703125" customWidth="1"/>
    <col min="23" max="23" width="16.28515625" customWidth="1"/>
    <col min="24" max="24" width="39.5703125" customWidth="1"/>
    <col min="25" max="25" width="46.7109375" customWidth="1"/>
    <col min="26" max="26" width="28" customWidth="1"/>
    <col min="27" max="27" width="36.7109375" customWidth="1"/>
    <col min="28" max="28" width="46.7109375" customWidth="1"/>
    <col min="29" max="29" width="21.140625" customWidth="1"/>
  </cols>
  <sheetData>
    <row r="1" spans="1:30" ht="23.25">
      <c r="A1" s="70" t="s">
        <v>163</v>
      </c>
      <c r="B1" s="71" t="s">
        <v>165</v>
      </c>
      <c r="C1" s="71" t="s">
        <v>166</v>
      </c>
      <c r="D1" s="71" t="s">
        <v>167</v>
      </c>
      <c r="E1" s="71" t="s">
        <v>168</v>
      </c>
      <c r="F1" s="71" t="s">
        <v>169</v>
      </c>
      <c r="G1" s="71" t="s">
        <v>170</v>
      </c>
      <c r="H1" s="71" t="s">
        <v>171</v>
      </c>
      <c r="I1" s="71" t="s">
        <v>82</v>
      </c>
      <c r="J1" s="71" t="s">
        <v>88</v>
      </c>
      <c r="K1" s="71" t="s">
        <v>172</v>
      </c>
      <c r="L1" s="71" t="s">
        <v>173</v>
      </c>
      <c r="M1" s="71" t="s">
        <v>174</v>
      </c>
      <c r="N1" s="71" t="s">
        <v>175</v>
      </c>
      <c r="O1" s="71" t="s">
        <v>41</v>
      </c>
      <c r="P1" s="71" t="s">
        <v>176</v>
      </c>
      <c r="Q1" s="71" t="s">
        <v>177</v>
      </c>
      <c r="R1" s="71" t="s">
        <v>178</v>
      </c>
      <c r="S1" s="71" t="s">
        <v>179</v>
      </c>
      <c r="T1" s="71" t="s">
        <v>180</v>
      </c>
      <c r="U1" s="71" t="s">
        <v>181</v>
      </c>
      <c r="V1" s="71" t="s">
        <v>182</v>
      </c>
      <c r="W1" s="71" t="s">
        <v>183</v>
      </c>
      <c r="X1" s="71" t="s">
        <v>184</v>
      </c>
      <c r="Y1" s="71" t="s">
        <v>185</v>
      </c>
      <c r="Z1" s="71" t="s">
        <v>186</v>
      </c>
      <c r="AA1" s="71" t="s">
        <v>187</v>
      </c>
      <c r="AB1" s="71" t="s">
        <v>188</v>
      </c>
      <c r="AC1" s="71" t="s">
        <v>189</v>
      </c>
      <c r="AD1" s="129" t="s">
        <v>316</v>
      </c>
    </row>
    <row r="2" spans="1:30">
      <c r="A2" s="84" t="s">
        <v>3</v>
      </c>
      <c r="B2" s="85" t="s">
        <v>275</v>
      </c>
      <c r="C2" s="85" t="s">
        <v>276</v>
      </c>
      <c r="D2" s="85">
        <v>19491499</v>
      </c>
      <c r="E2" s="85" t="s">
        <v>126</v>
      </c>
      <c r="F2" s="86">
        <v>38765</v>
      </c>
      <c r="G2" s="87">
        <v>15</v>
      </c>
      <c r="H2" s="86">
        <v>22494</v>
      </c>
      <c r="I2" s="87">
        <v>60</v>
      </c>
      <c r="J2" s="87" t="s">
        <v>91</v>
      </c>
      <c r="K2" s="85" t="s">
        <v>192</v>
      </c>
      <c r="L2" s="85" t="s">
        <v>277</v>
      </c>
      <c r="M2" s="85">
        <v>1</v>
      </c>
      <c r="N2" s="85" t="s">
        <v>59</v>
      </c>
      <c r="O2" s="85" t="s">
        <v>42</v>
      </c>
      <c r="P2" s="85" t="s">
        <v>46</v>
      </c>
      <c r="Q2" s="85" t="s">
        <v>194</v>
      </c>
      <c r="R2" s="85" t="s">
        <v>66</v>
      </c>
      <c r="S2" s="85" t="s">
        <v>66</v>
      </c>
      <c r="T2" s="85" t="s">
        <v>101</v>
      </c>
      <c r="U2" s="85" t="s">
        <v>101</v>
      </c>
      <c r="V2" s="85" t="s">
        <v>230</v>
      </c>
      <c r="W2" s="85" t="s">
        <v>278</v>
      </c>
      <c r="X2" s="85" t="s">
        <v>88</v>
      </c>
      <c r="Y2" s="85"/>
      <c r="Z2" s="86">
        <v>44042</v>
      </c>
      <c r="AA2" s="85" t="s">
        <v>204</v>
      </c>
      <c r="AB2" s="85"/>
      <c r="AC2" s="85"/>
      <c r="AD2" s="65"/>
    </row>
    <row r="3" spans="1:30" ht="23.25">
      <c r="A3" s="84" t="s">
        <v>8</v>
      </c>
      <c r="B3" s="85" t="s">
        <v>213</v>
      </c>
      <c r="C3" s="85" t="s">
        <v>214</v>
      </c>
      <c r="D3" s="85">
        <v>52362839</v>
      </c>
      <c r="E3" s="85" t="s">
        <v>127</v>
      </c>
      <c r="F3" s="86">
        <v>38852</v>
      </c>
      <c r="G3" s="87">
        <v>15</v>
      </c>
      <c r="H3" s="86">
        <v>27772</v>
      </c>
      <c r="I3" s="87">
        <v>45</v>
      </c>
      <c r="J3" s="87" t="s">
        <v>91</v>
      </c>
      <c r="K3" s="85" t="s">
        <v>192</v>
      </c>
      <c r="L3" s="85" t="s">
        <v>215</v>
      </c>
      <c r="M3" s="85">
        <v>4</v>
      </c>
      <c r="N3" s="85" t="s">
        <v>62</v>
      </c>
      <c r="O3" s="85" t="s">
        <v>42</v>
      </c>
      <c r="P3" s="85" t="s">
        <v>48</v>
      </c>
      <c r="Q3" s="85" t="s">
        <v>194</v>
      </c>
      <c r="R3" s="85" t="s">
        <v>65</v>
      </c>
      <c r="S3" s="85" t="s">
        <v>65</v>
      </c>
      <c r="T3" s="85" t="s">
        <v>195</v>
      </c>
      <c r="U3" s="85">
        <v>13.9</v>
      </c>
      <c r="V3" s="85" t="s">
        <v>196</v>
      </c>
      <c r="W3" s="85"/>
      <c r="X3" s="85" t="s">
        <v>197</v>
      </c>
      <c r="Y3" s="85" t="s">
        <v>203</v>
      </c>
      <c r="Z3" s="86">
        <v>41617</v>
      </c>
      <c r="AA3" s="85" t="s">
        <v>204</v>
      </c>
      <c r="AB3" s="85">
        <v>128</v>
      </c>
      <c r="AC3" s="85" t="s">
        <v>200</v>
      </c>
      <c r="AD3" s="9"/>
    </row>
    <row r="4" spans="1:30" ht="23.25">
      <c r="A4" s="84" t="s">
        <v>8</v>
      </c>
      <c r="B4" s="85" t="s">
        <v>213</v>
      </c>
      <c r="C4" s="85" t="s">
        <v>214</v>
      </c>
      <c r="D4" s="85">
        <v>52362839</v>
      </c>
      <c r="E4" s="85" t="s">
        <v>127</v>
      </c>
      <c r="F4" s="86">
        <v>38852</v>
      </c>
      <c r="G4" s="87">
        <v>15</v>
      </c>
      <c r="H4" s="86">
        <v>27772</v>
      </c>
      <c r="I4" s="87">
        <v>45</v>
      </c>
      <c r="J4" s="87" t="s">
        <v>91</v>
      </c>
      <c r="K4" s="85" t="s">
        <v>192</v>
      </c>
      <c r="L4" s="85" t="s">
        <v>215</v>
      </c>
      <c r="M4" s="85">
        <v>4</v>
      </c>
      <c r="N4" s="85" t="s">
        <v>53</v>
      </c>
      <c r="O4" s="85" t="s">
        <v>42</v>
      </c>
      <c r="P4" s="85" t="s">
        <v>44</v>
      </c>
      <c r="Q4" s="85" t="s">
        <v>194</v>
      </c>
      <c r="R4" s="85" t="s">
        <v>65</v>
      </c>
      <c r="S4" s="85" t="s">
        <v>65</v>
      </c>
      <c r="T4" s="85" t="s">
        <v>195</v>
      </c>
      <c r="U4" s="85">
        <v>13.9</v>
      </c>
      <c r="V4" s="85" t="s">
        <v>196</v>
      </c>
      <c r="W4" s="85"/>
      <c r="X4" s="85" t="s">
        <v>197</v>
      </c>
      <c r="Y4" s="85" t="s">
        <v>203</v>
      </c>
      <c r="Z4" s="86">
        <v>41617</v>
      </c>
      <c r="AA4" s="85" t="s">
        <v>204</v>
      </c>
      <c r="AB4" s="85">
        <v>128</v>
      </c>
      <c r="AC4" s="85" t="s">
        <v>200</v>
      </c>
      <c r="AD4" s="9"/>
    </row>
    <row r="5" spans="1:30" ht="23.25">
      <c r="A5" s="84" t="s">
        <v>8</v>
      </c>
      <c r="B5" s="85" t="s">
        <v>213</v>
      </c>
      <c r="C5" s="85" t="s">
        <v>214</v>
      </c>
      <c r="D5" s="85">
        <v>52362839</v>
      </c>
      <c r="E5" s="85" t="s">
        <v>127</v>
      </c>
      <c r="F5" s="86">
        <v>38852</v>
      </c>
      <c r="G5" s="87">
        <v>15</v>
      </c>
      <c r="H5" s="86">
        <v>27772</v>
      </c>
      <c r="I5" s="87">
        <v>45</v>
      </c>
      <c r="J5" s="87" t="s">
        <v>91</v>
      </c>
      <c r="K5" s="85" t="s">
        <v>192</v>
      </c>
      <c r="L5" s="85" t="s">
        <v>215</v>
      </c>
      <c r="M5" s="85">
        <v>4</v>
      </c>
      <c r="N5" s="85" t="s">
        <v>56</v>
      </c>
      <c r="O5" s="85" t="s">
        <v>42</v>
      </c>
      <c r="P5" s="85" t="s">
        <v>44</v>
      </c>
      <c r="Q5" s="85" t="s">
        <v>194</v>
      </c>
      <c r="R5" s="85" t="s">
        <v>65</v>
      </c>
      <c r="S5" s="85" t="s">
        <v>65</v>
      </c>
      <c r="T5" s="85" t="s">
        <v>195</v>
      </c>
      <c r="U5" s="85">
        <v>13.9</v>
      </c>
      <c r="V5" s="85" t="s">
        <v>196</v>
      </c>
      <c r="W5" s="85"/>
      <c r="X5" s="85" t="s">
        <v>197</v>
      </c>
      <c r="Y5" s="85" t="s">
        <v>203</v>
      </c>
      <c r="Z5" s="86">
        <v>41617</v>
      </c>
      <c r="AA5" s="85" t="s">
        <v>204</v>
      </c>
      <c r="AB5" s="85">
        <v>128</v>
      </c>
      <c r="AC5" s="85" t="s">
        <v>200</v>
      </c>
      <c r="AD5" s="9"/>
    </row>
    <row r="6" spans="1:30" ht="23.25">
      <c r="A6" s="84" t="s">
        <v>8</v>
      </c>
      <c r="B6" s="85" t="s">
        <v>213</v>
      </c>
      <c r="C6" s="85" t="s">
        <v>214</v>
      </c>
      <c r="D6" s="85">
        <v>52362839</v>
      </c>
      <c r="E6" s="85" t="s">
        <v>127</v>
      </c>
      <c r="F6" s="86">
        <v>38852</v>
      </c>
      <c r="G6" s="87">
        <v>15</v>
      </c>
      <c r="H6" s="86">
        <v>27772</v>
      </c>
      <c r="I6" s="87">
        <v>45</v>
      </c>
      <c r="J6" s="87" t="s">
        <v>91</v>
      </c>
      <c r="K6" s="85" t="s">
        <v>192</v>
      </c>
      <c r="L6" s="85" t="s">
        <v>215</v>
      </c>
      <c r="M6" s="85">
        <v>4</v>
      </c>
      <c r="N6" s="85" t="s">
        <v>145</v>
      </c>
      <c r="O6" s="85" t="s">
        <v>42</v>
      </c>
      <c r="P6" s="85" t="s">
        <v>153</v>
      </c>
      <c r="Q6" s="85" t="s">
        <v>194</v>
      </c>
      <c r="R6" s="85" t="s">
        <v>65</v>
      </c>
      <c r="S6" s="85" t="s">
        <v>65</v>
      </c>
      <c r="T6" s="85" t="s">
        <v>195</v>
      </c>
      <c r="U6" s="85">
        <v>13.9</v>
      </c>
      <c r="V6" s="85" t="s">
        <v>196</v>
      </c>
      <c r="W6" s="85"/>
      <c r="X6" s="85" t="s">
        <v>197</v>
      </c>
      <c r="Y6" s="85" t="s">
        <v>203</v>
      </c>
      <c r="Z6" s="86">
        <v>41617</v>
      </c>
      <c r="AA6" s="85" t="s">
        <v>204</v>
      </c>
      <c r="AB6" s="85">
        <v>128</v>
      </c>
      <c r="AC6" s="85" t="s">
        <v>200</v>
      </c>
      <c r="AD6" s="9"/>
    </row>
    <row r="7" spans="1:30" ht="23.25">
      <c r="A7" s="84" t="s">
        <v>16</v>
      </c>
      <c r="B7" s="72" t="s">
        <v>311</v>
      </c>
      <c r="C7" s="72" t="s">
        <v>312</v>
      </c>
      <c r="D7" s="85">
        <v>9145817</v>
      </c>
      <c r="E7" s="85" t="s">
        <v>126</v>
      </c>
      <c r="F7" s="82">
        <v>39449</v>
      </c>
      <c r="G7" s="87">
        <v>15</v>
      </c>
      <c r="H7" s="82">
        <v>29454</v>
      </c>
      <c r="I7" s="87">
        <v>43</v>
      </c>
      <c r="J7" s="87" t="s">
        <v>317</v>
      </c>
      <c r="K7" s="85" t="s">
        <v>192</v>
      </c>
      <c r="L7" s="85" t="s">
        <v>193</v>
      </c>
      <c r="M7" s="85">
        <v>1</v>
      </c>
      <c r="N7" s="85" t="s">
        <v>55</v>
      </c>
      <c r="O7" s="85" t="s">
        <v>140</v>
      </c>
      <c r="P7" s="85" t="s">
        <v>45</v>
      </c>
      <c r="Q7" s="85" t="s">
        <v>194</v>
      </c>
      <c r="R7" s="85" t="s">
        <v>66</v>
      </c>
      <c r="S7" s="85" t="s">
        <v>66</v>
      </c>
      <c r="T7" s="85" t="s">
        <v>101</v>
      </c>
      <c r="U7" s="85" t="s">
        <v>101</v>
      </c>
      <c r="V7" s="85" t="s">
        <v>196</v>
      </c>
      <c r="W7" s="85"/>
      <c r="X7" s="85" t="s">
        <v>88</v>
      </c>
      <c r="Y7" s="115"/>
      <c r="Z7" s="117">
        <v>45266</v>
      </c>
      <c r="AA7" s="85" t="s">
        <v>204</v>
      </c>
      <c r="AB7" s="115">
        <v>5</v>
      </c>
      <c r="AC7" s="115" t="s">
        <v>200</v>
      </c>
      <c r="AD7" s="9"/>
    </row>
    <row r="8" spans="1:30" ht="23.25">
      <c r="A8" s="84" t="s">
        <v>9</v>
      </c>
      <c r="B8" s="85" t="s">
        <v>232</v>
      </c>
      <c r="C8" s="85" t="s">
        <v>233</v>
      </c>
      <c r="D8" s="85">
        <v>1090368525</v>
      </c>
      <c r="E8" s="85" t="s">
        <v>126</v>
      </c>
      <c r="F8" s="86">
        <v>40852</v>
      </c>
      <c r="G8" s="87">
        <v>10</v>
      </c>
      <c r="H8" s="86">
        <v>31556</v>
      </c>
      <c r="I8" s="87">
        <v>35</v>
      </c>
      <c r="J8" s="87" t="s">
        <v>92</v>
      </c>
      <c r="K8" s="85" t="s">
        <v>192</v>
      </c>
      <c r="L8" s="85" t="s">
        <v>234</v>
      </c>
      <c r="M8" s="85">
        <v>3</v>
      </c>
      <c r="N8" s="85" t="s">
        <v>57</v>
      </c>
      <c r="O8" s="85" t="s">
        <v>42</v>
      </c>
      <c r="P8" s="85" t="s">
        <v>46</v>
      </c>
      <c r="Q8" s="85" t="s">
        <v>194</v>
      </c>
      <c r="R8" s="85" t="s">
        <v>66</v>
      </c>
      <c r="S8" s="85" t="s">
        <v>66</v>
      </c>
      <c r="T8" s="85" t="s">
        <v>195</v>
      </c>
      <c r="U8" s="85">
        <v>21.59</v>
      </c>
      <c r="V8" s="85" t="s">
        <v>230</v>
      </c>
      <c r="W8" s="85" t="s">
        <v>238</v>
      </c>
      <c r="X8" s="85" t="s">
        <v>197</v>
      </c>
      <c r="Y8" s="85" t="s">
        <v>203</v>
      </c>
      <c r="Z8" s="86">
        <v>42321</v>
      </c>
      <c r="AA8" s="85" t="s">
        <v>204</v>
      </c>
      <c r="AB8" s="85">
        <v>84</v>
      </c>
      <c r="AC8" s="85" t="s">
        <v>318</v>
      </c>
      <c r="AD8" s="9"/>
    </row>
    <row r="9" spans="1:30" ht="23.25">
      <c r="A9" s="84" t="s">
        <v>9</v>
      </c>
      <c r="B9" s="85" t="s">
        <v>232</v>
      </c>
      <c r="C9" s="85" t="s">
        <v>233</v>
      </c>
      <c r="D9" s="85">
        <v>1090368525</v>
      </c>
      <c r="E9" s="85" t="s">
        <v>126</v>
      </c>
      <c r="F9" s="86">
        <v>40852</v>
      </c>
      <c r="G9" s="87">
        <v>10</v>
      </c>
      <c r="H9" s="86">
        <v>31556</v>
      </c>
      <c r="I9" s="87">
        <v>35</v>
      </c>
      <c r="J9" s="87" t="s">
        <v>92</v>
      </c>
      <c r="K9" s="85" t="s">
        <v>192</v>
      </c>
      <c r="L9" s="85" t="s">
        <v>234</v>
      </c>
      <c r="M9" s="85">
        <v>3</v>
      </c>
      <c r="N9" s="85" t="s">
        <v>59</v>
      </c>
      <c r="O9" s="85" t="s">
        <v>42</v>
      </c>
      <c r="P9" s="85" t="s">
        <v>46</v>
      </c>
      <c r="Q9" s="85" t="s">
        <v>194</v>
      </c>
      <c r="R9" s="85" t="s">
        <v>66</v>
      </c>
      <c r="S9" s="85" t="s">
        <v>66</v>
      </c>
      <c r="T9" s="85" t="s">
        <v>195</v>
      </c>
      <c r="U9" s="85">
        <v>21.59</v>
      </c>
      <c r="V9" s="85" t="s">
        <v>230</v>
      </c>
      <c r="W9" s="85" t="s">
        <v>238</v>
      </c>
      <c r="X9" s="85" t="s">
        <v>197</v>
      </c>
      <c r="Y9" s="85" t="s">
        <v>203</v>
      </c>
      <c r="Z9" s="86">
        <v>42321</v>
      </c>
      <c r="AA9" s="85" t="s">
        <v>204</v>
      </c>
      <c r="AB9" s="85">
        <v>84</v>
      </c>
      <c r="AC9" s="85" t="s">
        <v>318</v>
      </c>
      <c r="AD9" s="9"/>
    </row>
    <row r="10" spans="1:30" ht="23.25">
      <c r="A10" s="84" t="s">
        <v>9</v>
      </c>
      <c r="B10" s="85" t="s">
        <v>232</v>
      </c>
      <c r="C10" s="85" t="s">
        <v>233</v>
      </c>
      <c r="D10" s="85">
        <v>1090368525</v>
      </c>
      <c r="E10" s="85" t="s">
        <v>126</v>
      </c>
      <c r="F10" s="86">
        <v>40852</v>
      </c>
      <c r="G10" s="87">
        <v>10</v>
      </c>
      <c r="H10" s="86">
        <v>31556</v>
      </c>
      <c r="I10" s="87">
        <v>35</v>
      </c>
      <c r="J10" s="87" t="s">
        <v>92</v>
      </c>
      <c r="K10" s="85" t="s">
        <v>192</v>
      </c>
      <c r="L10" s="85" t="s">
        <v>234</v>
      </c>
      <c r="M10" s="85">
        <v>3</v>
      </c>
      <c r="N10" s="85" t="s">
        <v>63</v>
      </c>
      <c r="O10" s="85" t="s">
        <v>42</v>
      </c>
      <c r="P10" s="85" t="s">
        <v>154</v>
      </c>
      <c r="Q10" s="85" t="s">
        <v>315</v>
      </c>
      <c r="R10" s="85" t="s">
        <v>66</v>
      </c>
      <c r="S10" s="85" t="s">
        <v>66</v>
      </c>
      <c r="T10" s="85" t="s">
        <v>195</v>
      </c>
      <c r="U10" s="85">
        <v>21.59</v>
      </c>
      <c r="V10" s="85" t="s">
        <v>230</v>
      </c>
      <c r="W10" s="85" t="s">
        <v>238</v>
      </c>
      <c r="X10" s="85" t="s">
        <v>197</v>
      </c>
      <c r="Y10" s="85" t="s">
        <v>203</v>
      </c>
      <c r="Z10" s="86">
        <v>42321</v>
      </c>
      <c r="AA10" s="85" t="s">
        <v>204</v>
      </c>
      <c r="AB10" s="85">
        <v>84</v>
      </c>
      <c r="AC10" s="85" t="s">
        <v>318</v>
      </c>
      <c r="AD10" s="9"/>
    </row>
    <row r="11" spans="1:30" ht="23.25">
      <c r="A11" s="84" t="s">
        <v>4</v>
      </c>
      <c r="B11" s="85" t="s">
        <v>250</v>
      </c>
      <c r="C11" s="85" t="s">
        <v>251</v>
      </c>
      <c r="D11" s="85">
        <v>66998740</v>
      </c>
      <c r="E11" s="85" t="s">
        <v>127</v>
      </c>
      <c r="F11" s="86">
        <v>38148</v>
      </c>
      <c r="G11" s="87">
        <v>17</v>
      </c>
      <c r="H11" s="86">
        <v>28276</v>
      </c>
      <c r="I11" s="87">
        <v>44</v>
      </c>
      <c r="J11" s="87" t="s">
        <v>99</v>
      </c>
      <c r="K11" s="85" t="s">
        <v>192</v>
      </c>
      <c r="L11" s="85" t="s">
        <v>252</v>
      </c>
      <c r="M11" s="85">
        <v>2</v>
      </c>
      <c r="N11" s="85" t="s">
        <v>53</v>
      </c>
      <c r="O11" s="85" t="s">
        <v>42</v>
      </c>
      <c r="P11" s="85" t="s">
        <v>44</v>
      </c>
      <c r="Q11" s="85" t="s">
        <v>194</v>
      </c>
      <c r="R11" s="85" t="s">
        <v>67</v>
      </c>
      <c r="S11" s="85" t="s">
        <v>66</v>
      </c>
      <c r="T11" s="85" t="s">
        <v>101</v>
      </c>
      <c r="U11" s="85" t="s">
        <v>101</v>
      </c>
      <c r="V11" s="85" t="s">
        <v>230</v>
      </c>
      <c r="W11" s="85" t="s">
        <v>238</v>
      </c>
      <c r="X11" s="85" t="s">
        <v>197</v>
      </c>
      <c r="Y11" s="85" t="s">
        <v>247</v>
      </c>
      <c r="Z11" s="86">
        <v>43217</v>
      </c>
      <c r="AA11" s="85" t="s">
        <v>199</v>
      </c>
      <c r="AB11" s="85"/>
      <c r="AC11" s="85" t="s">
        <v>200</v>
      </c>
      <c r="AD11" s="9"/>
    </row>
    <row r="12" spans="1:30" ht="23.25">
      <c r="A12" s="84" t="s">
        <v>4</v>
      </c>
      <c r="B12" s="85" t="s">
        <v>250</v>
      </c>
      <c r="C12" s="85" t="s">
        <v>251</v>
      </c>
      <c r="D12" s="85">
        <v>66998740</v>
      </c>
      <c r="E12" s="85" t="s">
        <v>127</v>
      </c>
      <c r="F12" s="86">
        <v>38148</v>
      </c>
      <c r="G12" s="87">
        <v>17</v>
      </c>
      <c r="H12" s="86">
        <v>28276</v>
      </c>
      <c r="I12" s="87">
        <v>44</v>
      </c>
      <c r="J12" s="87" t="s">
        <v>99</v>
      </c>
      <c r="K12" s="85" t="s">
        <v>192</v>
      </c>
      <c r="L12" s="85" t="s">
        <v>252</v>
      </c>
      <c r="M12" s="85">
        <v>2</v>
      </c>
      <c r="N12" s="85" t="s">
        <v>56</v>
      </c>
      <c r="O12" s="85" t="s">
        <v>42</v>
      </c>
      <c r="P12" s="85" t="s">
        <v>44</v>
      </c>
      <c r="Q12" s="85" t="s">
        <v>194</v>
      </c>
      <c r="R12" s="85" t="s">
        <v>67</v>
      </c>
      <c r="S12" s="85" t="s">
        <v>66</v>
      </c>
      <c r="T12" s="85" t="s">
        <v>101</v>
      </c>
      <c r="U12" s="85" t="s">
        <v>101</v>
      </c>
      <c r="V12" s="85" t="s">
        <v>230</v>
      </c>
      <c r="W12" s="85" t="s">
        <v>238</v>
      </c>
      <c r="X12" s="85" t="s">
        <v>197</v>
      </c>
      <c r="Y12" s="85" t="s">
        <v>247</v>
      </c>
      <c r="Z12" s="86">
        <v>43217</v>
      </c>
      <c r="AA12" s="85" t="s">
        <v>199</v>
      </c>
      <c r="AB12" s="85"/>
      <c r="AC12" s="85" t="s">
        <v>200</v>
      </c>
      <c r="AD12" s="9"/>
    </row>
    <row r="13" spans="1:30" ht="23.25">
      <c r="A13" s="84" t="s">
        <v>4</v>
      </c>
      <c r="B13" s="85" t="s">
        <v>293</v>
      </c>
      <c r="C13" s="85" t="s">
        <v>319</v>
      </c>
      <c r="D13" s="85">
        <v>1061759121</v>
      </c>
      <c r="E13" s="85" t="s">
        <v>127</v>
      </c>
      <c r="F13" s="109">
        <v>40817</v>
      </c>
      <c r="G13" s="87">
        <v>10</v>
      </c>
      <c r="H13" s="109">
        <v>34104</v>
      </c>
      <c r="I13" s="87">
        <v>28</v>
      </c>
      <c r="J13" s="87" t="s">
        <v>94</v>
      </c>
      <c r="K13" s="85" t="s">
        <v>192</v>
      </c>
      <c r="L13" s="85" t="s">
        <v>295</v>
      </c>
      <c r="M13" s="85">
        <v>1</v>
      </c>
      <c r="N13" s="85" t="s">
        <v>150</v>
      </c>
      <c r="O13" s="85" t="s">
        <v>42</v>
      </c>
      <c r="P13" s="85" t="s">
        <v>46</v>
      </c>
      <c r="Q13" s="85" t="s">
        <v>194</v>
      </c>
      <c r="R13" s="85" t="s">
        <v>67</v>
      </c>
      <c r="S13" s="85" t="s">
        <v>67</v>
      </c>
      <c r="T13" s="85" t="s">
        <v>101</v>
      </c>
      <c r="U13" s="85" t="s">
        <v>101</v>
      </c>
      <c r="V13" s="85" t="s">
        <v>230</v>
      </c>
      <c r="W13" s="85" t="s">
        <v>238</v>
      </c>
      <c r="X13" s="85" t="s">
        <v>88</v>
      </c>
      <c r="Y13" s="115"/>
      <c r="Z13" s="117">
        <v>44532</v>
      </c>
      <c r="AA13" s="85" t="s">
        <v>204</v>
      </c>
      <c r="AB13" s="115"/>
      <c r="AC13" s="115"/>
      <c r="AD13" s="9"/>
    </row>
    <row r="14" spans="1:30" ht="23.25">
      <c r="A14" s="84" t="s">
        <v>10</v>
      </c>
      <c r="B14" s="85" t="s">
        <v>201</v>
      </c>
      <c r="C14" s="85" t="s">
        <v>202</v>
      </c>
      <c r="D14" s="85">
        <v>79284783</v>
      </c>
      <c r="E14" s="85" t="s">
        <v>126</v>
      </c>
      <c r="F14" s="86">
        <v>35626</v>
      </c>
      <c r="G14" s="87">
        <v>24</v>
      </c>
      <c r="H14" s="86">
        <v>23204</v>
      </c>
      <c r="I14" s="87">
        <v>58</v>
      </c>
      <c r="J14" s="87" t="s">
        <v>89</v>
      </c>
      <c r="K14" s="85" t="s">
        <v>192</v>
      </c>
      <c r="L14" s="85" t="s">
        <v>193</v>
      </c>
      <c r="M14" s="85">
        <v>1</v>
      </c>
      <c r="N14" s="85" t="s">
        <v>55</v>
      </c>
      <c r="O14" s="85" t="s">
        <v>140</v>
      </c>
      <c r="P14" s="85" t="s">
        <v>45</v>
      </c>
      <c r="Q14" s="85" t="s">
        <v>194</v>
      </c>
      <c r="R14" s="85" t="s">
        <v>66</v>
      </c>
      <c r="S14" s="85" t="s">
        <v>71</v>
      </c>
      <c r="T14" s="85" t="s">
        <v>195</v>
      </c>
      <c r="U14" s="85">
        <v>11.08</v>
      </c>
      <c r="V14" s="85" t="s">
        <v>196</v>
      </c>
      <c r="W14" s="85"/>
      <c r="X14" s="85" t="s">
        <v>197</v>
      </c>
      <c r="Y14" s="85" t="s">
        <v>203</v>
      </c>
      <c r="Z14" s="86">
        <v>40401</v>
      </c>
      <c r="AA14" s="85" t="s">
        <v>204</v>
      </c>
      <c r="AB14" s="85">
        <v>7</v>
      </c>
      <c r="AC14" s="85" t="s">
        <v>200</v>
      </c>
      <c r="AD14" s="9"/>
    </row>
    <row r="15" spans="1:30">
      <c r="A15" s="84" t="s">
        <v>6</v>
      </c>
      <c r="B15" s="85" t="s">
        <v>239</v>
      </c>
      <c r="C15" s="85" t="s">
        <v>240</v>
      </c>
      <c r="D15" s="85">
        <v>93205033</v>
      </c>
      <c r="E15" s="85" t="s">
        <v>126</v>
      </c>
      <c r="F15" s="86">
        <v>36661</v>
      </c>
      <c r="G15" s="87">
        <v>21</v>
      </c>
      <c r="H15" s="86">
        <v>27541</v>
      </c>
      <c r="I15" s="87">
        <v>46</v>
      </c>
      <c r="J15" s="87" t="s">
        <v>95</v>
      </c>
      <c r="K15" s="85" t="s">
        <v>192</v>
      </c>
      <c r="L15" s="85" t="s">
        <v>241</v>
      </c>
      <c r="M15" s="85">
        <v>1</v>
      </c>
      <c r="N15" s="85" t="s">
        <v>52</v>
      </c>
      <c r="O15" s="85" t="s">
        <v>42</v>
      </c>
      <c r="P15" s="85" t="s">
        <v>48</v>
      </c>
      <c r="Q15" s="85" t="s">
        <v>242</v>
      </c>
      <c r="R15" s="85" t="s">
        <v>65</v>
      </c>
      <c r="S15" s="85" t="s">
        <v>65</v>
      </c>
      <c r="T15" s="85" t="s">
        <v>195</v>
      </c>
      <c r="U15" s="85">
        <v>10.4</v>
      </c>
      <c r="V15" s="85" t="s">
        <v>230</v>
      </c>
      <c r="W15" s="85" t="s">
        <v>238</v>
      </c>
      <c r="X15" s="85" t="s">
        <v>197</v>
      </c>
      <c r="Y15" s="85" t="s">
        <v>198</v>
      </c>
      <c r="Z15" s="86">
        <v>42394</v>
      </c>
      <c r="AA15" s="85" t="s">
        <v>204</v>
      </c>
      <c r="AB15" s="85">
        <v>31</v>
      </c>
      <c r="AC15" s="85" t="s">
        <v>200</v>
      </c>
      <c r="AD15" s="9"/>
    </row>
    <row r="16" spans="1:30" ht="23.25">
      <c r="A16" s="84" t="s">
        <v>3</v>
      </c>
      <c r="B16" s="85" t="s">
        <v>268</v>
      </c>
      <c r="C16" s="85" t="s">
        <v>269</v>
      </c>
      <c r="D16" s="85">
        <v>79883732</v>
      </c>
      <c r="E16" s="85" t="s">
        <v>126</v>
      </c>
      <c r="F16" s="86">
        <v>39405</v>
      </c>
      <c r="G16" s="87">
        <v>14</v>
      </c>
      <c r="H16" s="86">
        <v>29512</v>
      </c>
      <c r="I16" s="87">
        <v>41</v>
      </c>
      <c r="J16" s="87" t="s">
        <v>95</v>
      </c>
      <c r="K16" s="85" t="s">
        <v>192</v>
      </c>
      <c r="L16" s="85" t="s">
        <v>270</v>
      </c>
      <c r="M16" s="85">
        <v>1</v>
      </c>
      <c r="N16" s="85" t="s">
        <v>151</v>
      </c>
      <c r="O16" s="85" t="s">
        <v>140</v>
      </c>
      <c r="P16" s="85" t="s">
        <v>45</v>
      </c>
      <c r="Q16" s="85" t="s">
        <v>194</v>
      </c>
      <c r="R16" s="85" t="s">
        <v>67</v>
      </c>
      <c r="S16" s="85" t="s">
        <v>67</v>
      </c>
      <c r="T16" s="85" t="s">
        <v>101</v>
      </c>
      <c r="U16" s="85" t="s">
        <v>101</v>
      </c>
      <c r="V16" s="85" t="s">
        <v>196</v>
      </c>
      <c r="W16" s="85"/>
      <c r="X16" s="85" t="s">
        <v>88</v>
      </c>
      <c r="Y16" s="85"/>
      <c r="Z16" s="86">
        <v>43677</v>
      </c>
      <c r="AA16" s="85" t="s">
        <v>204</v>
      </c>
      <c r="AB16" s="85">
        <v>44</v>
      </c>
      <c r="AC16" s="85" t="s">
        <v>200</v>
      </c>
      <c r="AD16" s="9"/>
    </row>
    <row r="17" spans="1:30" ht="23.25">
      <c r="A17" s="84" t="s">
        <v>6</v>
      </c>
      <c r="B17" s="85" t="s">
        <v>296</v>
      </c>
      <c r="C17" s="85" t="s">
        <v>297</v>
      </c>
      <c r="D17" s="85">
        <v>79428137</v>
      </c>
      <c r="E17" s="85" t="s">
        <v>126</v>
      </c>
      <c r="F17" s="109">
        <v>39392</v>
      </c>
      <c r="G17" s="87">
        <v>14</v>
      </c>
      <c r="H17" s="109">
        <v>24565</v>
      </c>
      <c r="I17" s="87">
        <v>55</v>
      </c>
      <c r="J17" s="87" t="s">
        <v>98</v>
      </c>
      <c r="K17" s="85" t="s">
        <v>192</v>
      </c>
      <c r="L17" s="85" t="s">
        <v>320</v>
      </c>
      <c r="M17" s="85">
        <v>2</v>
      </c>
      <c r="N17" s="85" t="s">
        <v>148</v>
      </c>
      <c r="O17" s="85" t="s">
        <v>140</v>
      </c>
      <c r="P17" s="85" t="s">
        <v>45</v>
      </c>
      <c r="Q17" s="85" t="s">
        <v>194</v>
      </c>
      <c r="R17" s="85" t="s">
        <v>65</v>
      </c>
      <c r="S17" s="85" t="s">
        <v>65</v>
      </c>
      <c r="T17" s="85" t="s">
        <v>101</v>
      </c>
      <c r="U17" s="85" t="s">
        <v>101</v>
      </c>
      <c r="V17" s="85" t="s">
        <v>196</v>
      </c>
      <c r="W17" s="85"/>
      <c r="X17" s="85" t="s">
        <v>88</v>
      </c>
      <c r="Y17" s="115"/>
      <c r="Z17" s="117">
        <v>44677</v>
      </c>
      <c r="AA17" s="85" t="s">
        <v>204</v>
      </c>
      <c r="AB17" s="115">
        <v>5</v>
      </c>
      <c r="AC17" s="115" t="s">
        <v>200</v>
      </c>
      <c r="AD17" s="9"/>
    </row>
    <row r="18" spans="1:30">
      <c r="A18" s="84" t="s">
        <v>6</v>
      </c>
      <c r="B18" s="85" t="s">
        <v>296</v>
      </c>
      <c r="C18" s="85" t="s">
        <v>297</v>
      </c>
      <c r="D18" s="85">
        <v>79428137</v>
      </c>
      <c r="E18" s="85" t="s">
        <v>126</v>
      </c>
      <c r="F18" s="109">
        <v>39392</v>
      </c>
      <c r="G18" s="87">
        <v>14</v>
      </c>
      <c r="H18" s="109">
        <v>24565</v>
      </c>
      <c r="I18" s="87">
        <v>55</v>
      </c>
      <c r="J18" s="87" t="s">
        <v>98</v>
      </c>
      <c r="K18" s="85" t="s">
        <v>192</v>
      </c>
      <c r="L18" s="85" t="s">
        <v>321</v>
      </c>
      <c r="M18" s="85">
        <v>2</v>
      </c>
      <c r="N18" s="85" t="s">
        <v>58</v>
      </c>
      <c r="O18" s="85" t="s">
        <v>140</v>
      </c>
      <c r="P18" s="85" t="s">
        <v>45</v>
      </c>
      <c r="Q18" s="85" t="s">
        <v>194</v>
      </c>
      <c r="R18" s="85" t="s">
        <v>65</v>
      </c>
      <c r="S18" s="85" t="s">
        <v>65</v>
      </c>
      <c r="T18" s="85" t="s">
        <v>101</v>
      </c>
      <c r="U18" s="85" t="s">
        <v>101</v>
      </c>
      <c r="V18" s="85" t="s">
        <v>196</v>
      </c>
      <c r="W18" s="85"/>
      <c r="X18" s="85" t="s">
        <v>88</v>
      </c>
      <c r="Y18" s="115"/>
      <c r="Z18" s="117">
        <v>44677</v>
      </c>
      <c r="AA18" s="85" t="s">
        <v>204</v>
      </c>
      <c r="AB18" s="115">
        <v>5</v>
      </c>
      <c r="AC18" s="115" t="s">
        <v>200</v>
      </c>
      <c r="AD18" s="9"/>
    </row>
    <row r="19" spans="1:30" ht="23.25">
      <c r="A19" s="107" t="s">
        <v>5</v>
      </c>
      <c r="B19" s="108" t="s">
        <v>284</v>
      </c>
      <c r="C19" s="108" t="s">
        <v>285</v>
      </c>
      <c r="D19" s="108">
        <v>11001324</v>
      </c>
      <c r="E19" s="108" t="s">
        <v>126</v>
      </c>
      <c r="F19" s="109">
        <v>40826</v>
      </c>
      <c r="G19" s="108">
        <v>10</v>
      </c>
      <c r="H19" s="109">
        <v>28119</v>
      </c>
      <c r="I19" s="108">
        <v>45</v>
      </c>
      <c r="J19" s="85" t="s">
        <v>90</v>
      </c>
      <c r="K19" s="85" t="s">
        <v>192</v>
      </c>
      <c r="L19" s="85" t="s">
        <v>286</v>
      </c>
      <c r="M19" s="108">
        <v>2</v>
      </c>
      <c r="N19" s="85" t="s">
        <v>55</v>
      </c>
      <c r="O19" s="108" t="s">
        <v>140</v>
      </c>
      <c r="P19" s="85" t="s">
        <v>45</v>
      </c>
      <c r="Q19" s="85" t="s">
        <v>194</v>
      </c>
      <c r="R19" s="114" t="s">
        <v>66</v>
      </c>
      <c r="S19" s="114" t="s">
        <v>66</v>
      </c>
      <c r="T19" s="108" t="s">
        <v>101</v>
      </c>
      <c r="U19" s="108" t="s">
        <v>101</v>
      </c>
      <c r="V19" s="108" t="s">
        <v>196</v>
      </c>
      <c r="W19" s="108"/>
      <c r="X19" s="108" t="s">
        <v>88</v>
      </c>
      <c r="Y19" s="108" t="s">
        <v>247</v>
      </c>
      <c r="Z19" s="109">
        <v>44372</v>
      </c>
      <c r="AA19" s="85" t="s">
        <v>204</v>
      </c>
      <c r="AB19" s="108"/>
      <c r="AC19" s="108"/>
      <c r="AD19" s="9"/>
    </row>
    <row r="20" spans="1:30" ht="23.25">
      <c r="A20" s="107" t="s">
        <v>5</v>
      </c>
      <c r="B20" s="108" t="s">
        <v>284</v>
      </c>
      <c r="C20" s="108" t="s">
        <v>285</v>
      </c>
      <c r="D20" s="108">
        <v>11001324</v>
      </c>
      <c r="E20" s="108" t="s">
        <v>126</v>
      </c>
      <c r="F20" s="109">
        <v>40826</v>
      </c>
      <c r="G20" s="108">
        <v>10</v>
      </c>
      <c r="H20" s="109">
        <v>28119</v>
      </c>
      <c r="I20" s="108">
        <v>45</v>
      </c>
      <c r="J20" s="85" t="s">
        <v>90</v>
      </c>
      <c r="K20" s="85" t="s">
        <v>192</v>
      </c>
      <c r="L20" s="85" t="s">
        <v>286</v>
      </c>
      <c r="M20" s="108">
        <v>2</v>
      </c>
      <c r="N20" s="85" t="s">
        <v>58</v>
      </c>
      <c r="O20" s="108" t="s">
        <v>140</v>
      </c>
      <c r="P20" s="85" t="s">
        <v>45</v>
      </c>
      <c r="Q20" s="85" t="s">
        <v>194</v>
      </c>
      <c r="R20" s="114" t="s">
        <v>66</v>
      </c>
      <c r="S20" s="114" t="s">
        <v>66</v>
      </c>
      <c r="T20" s="108" t="s">
        <v>101</v>
      </c>
      <c r="U20" s="108" t="s">
        <v>101</v>
      </c>
      <c r="V20" s="108" t="s">
        <v>196</v>
      </c>
      <c r="W20" s="108"/>
      <c r="X20" s="108" t="s">
        <v>88</v>
      </c>
      <c r="Y20" s="108" t="s">
        <v>247</v>
      </c>
      <c r="Z20" s="109">
        <v>44372</v>
      </c>
      <c r="AA20" s="85" t="s">
        <v>204</v>
      </c>
      <c r="AB20" s="108"/>
      <c r="AC20" s="108"/>
      <c r="AD20" s="9"/>
    </row>
    <row r="21" spans="1:30">
      <c r="A21" s="84" t="s">
        <v>12</v>
      </c>
      <c r="B21" s="85" t="s">
        <v>225</v>
      </c>
      <c r="C21" s="85" t="s">
        <v>226</v>
      </c>
      <c r="D21" s="85">
        <v>66878495</v>
      </c>
      <c r="E21" s="85" t="s">
        <v>127</v>
      </c>
      <c r="F21" s="86">
        <v>39224</v>
      </c>
      <c r="G21" s="87">
        <v>14</v>
      </c>
      <c r="H21" s="86">
        <v>27608</v>
      </c>
      <c r="I21" s="87">
        <v>46</v>
      </c>
      <c r="J21" s="87" t="s">
        <v>93</v>
      </c>
      <c r="K21" s="85" t="s">
        <v>192</v>
      </c>
      <c r="L21" s="85" t="s">
        <v>227</v>
      </c>
      <c r="M21" s="85">
        <v>2</v>
      </c>
      <c r="N21" s="85" t="s">
        <v>53</v>
      </c>
      <c r="O21" s="85" t="s">
        <v>42</v>
      </c>
      <c r="P21" s="85" t="s">
        <v>44</v>
      </c>
      <c r="Q21" s="85" t="s">
        <v>242</v>
      </c>
      <c r="R21" s="85" t="s">
        <v>67</v>
      </c>
      <c r="S21" s="85" t="s">
        <v>65</v>
      </c>
      <c r="T21" s="85" t="s">
        <v>195</v>
      </c>
      <c r="U21" s="85">
        <v>26.76</v>
      </c>
      <c r="V21" s="85" t="s">
        <v>230</v>
      </c>
      <c r="W21" s="85" t="s">
        <v>231</v>
      </c>
      <c r="X21" s="85" t="s">
        <v>197</v>
      </c>
      <c r="Y21" s="85" t="s">
        <v>203</v>
      </c>
      <c r="Z21" s="86">
        <v>42284</v>
      </c>
      <c r="AA21" s="85" t="s">
        <v>199</v>
      </c>
      <c r="AB21" s="85">
        <v>37</v>
      </c>
      <c r="AC21" s="85" t="s">
        <v>200</v>
      </c>
      <c r="AD21" s="9"/>
    </row>
    <row r="22" spans="1:30">
      <c r="A22" s="84" t="s">
        <v>12</v>
      </c>
      <c r="B22" s="85" t="s">
        <v>225</v>
      </c>
      <c r="C22" s="85" t="s">
        <v>226</v>
      </c>
      <c r="D22" s="85">
        <v>66878495</v>
      </c>
      <c r="E22" s="85" t="s">
        <v>127</v>
      </c>
      <c r="F22" s="86">
        <v>39224</v>
      </c>
      <c r="G22" s="87">
        <v>14</v>
      </c>
      <c r="H22" s="86">
        <v>27608</v>
      </c>
      <c r="I22" s="87">
        <v>46</v>
      </c>
      <c r="J22" s="87" t="s">
        <v>93</v>
      </c>
      <c r="K22" s="85" t="s">
        <v>192</v>
      </c>
      <c r="L22" s="85" t="s">
        <v>227</v>
      </c>
      <c r="M22" s="85">
        <v>2</v>
      </c>
      <c r="N22" s="85" t="s">
        <v>52</v>
      </c>
      <c r="O22" s="85" t="s">
        <v>42</v>
      </c>
      <c r="P22" s="85" t="s">
        <v>48</v>
      </c>
      <c r="Q22" s="85" t="s">
        <v>194</v>
      </c>
      <c r="R22" s="85" t="s">
        <v>67</v>
      </c>
      <c r="S22" s="85" t="s">
        <v>65</v>
      </c>
      <c r="T22" s="85" t="s">
        <v>195</v>
      </c>
      <c r="U22" s="85">
        <v>26.76</v>
      </c>
      <c r="V22" s="85" t="s">
        <v>230</v>
      </c>
      <c r="W22" s="85" t="s">
        <v>231</v>
      </c>
      <c r="X22" s="85" t="s">
        <v>197</v>
      </c>
      <c r="Y22" s="85" t="s">
        <v>203</v>
      </c>
      <c r="Z22" s="86">
        <v>42284</v>
      </c>
      <c r="AA22" s="85" t="s">
        <v>199</v>
      </c>
      <c r="AB22" s="85">
        <v>37</v>
      </c>
      <c r="AC22" s="85" t="s">
        <v>200</v>
      </c>
      <c r="AD22" s="9"/>
    </row>
    <row r="23" spans="1:30">
      <c r="A23" s="84" t="s">
        <v>7</v>
      </c>
      <c r="B23" s="85" t="s">
        <v>256</v>
      </c>
      <c r="C23" s="85" t="s">
        <v>257</v>
      </c>
      <c r="D23" s="85">
        <v>22518586</v>
      </c>
      <c r="E23" s="85" t="s">
        <v>127</v>
      </c>
      <c r="F23" s="86">
        <v>39275</v>
      </c>
      <c r="G23" s="87">
        <v>14</v>
      </c>
      <c r="H23" s="86">
        <v>29249</v>
      </c>
      <c r="I23" s="87">
        <v>41</v>
      </c>
      <c r="J23" s="87" t="s">
        <v>92</v>
      </c>
      <c r="K23" s="85" t="s">
        <v>192</v>
      </c>
      <c r="L23" s="85" t="s">
        <v>258</v>
      </c>
      <c r="M23" s="85">
        <v>2</v>
      </c>
      <c r="N23" s="85" t="s">
        <v>52</v>
      </c>
      <c r="O23" s="85" t="s">
        <v>42</v>
      </c>
      <c r="P23" s="85" t="s">
        <v>48</v>
      </c>
      <c r="Q23" s="85" t="s">
        <v>242</v>
      </c>
      <c r="R23" s="85" t="s">
        <v>67</v>
      </c>
      <c r="S23" s="85" t="s">
        <v>65</v>
      </c>
      <c r="T23" s="85" t="s">
        <v>101</v>
      </c>
      <c r="U23" s="85" t="s">
        <v>101</v>
      </c>
      <c r="V23" s="85" t="s">
        <v>230</v>
      </c>
      <c r="W23" s="85" t="s">
        <v>231</v>
      </c>
      <c r="X23" s="85"/>
      <c r="Y23" s="85"/>
      <c r="Z23" s="86">
        <v>43383</v>
      </c>
      <c r="AA23" s="85"/>
      <c r="AB23" s="85">
        <v>46</v>
      </c>
      <c r="AC23" s="85" t="s">
        <v>200</v>
      </c>
      <c r="AD23" s="9"/>
    </row>
    <row r="24" spans="1:30" ht="23.25">
      <c r="A24" s="84" t="s">
        <v>7</v>
      </c>
      <c r="B24" s="85" t="s">
        <v>256</v>
      </c>
      <c r="C24" s="85" t="s">
        <v>257</v>
      </c>
      <c r="D24" s="85">
        <v>22518586</v>
      </c>
      <c r="E24" s="85" t="s">
        <v>127</v>
      </c>
      <c r="F24" s="86">
        <v>39275</v>
      </c>
      <c r="G24" s="87">
        <v>14</v>
      </c>
      <c r="H24" s="86">
        <v>29249</v>
      </c>
      <c r="I24" s="87">
        <v>41</v>
      </c>
      <c r="J24" s="87" t="s">
        <v>92</v>
      </c>
      <c r="K24" s="85" t="s">
        <v>192</v>
      </c>
      <c r="L24" s="85" t="s">
        <v>258</v>
      </c>
      <c r="M24" s="85">
        <v>2</v>
      </c>
      <c r="N24" s="85" t="s">
        <v>60</v>
      </c>
      <c r="O24" s="85" t="s">
        <v>42</v>
      </c>
      <c r="P24" s="85" t="s">
        <v>48</v>
      </c>
      <c r="Q24" s="85" t="s">
        <v>194</v>
      </c>
      <c r="R24" s="85" t="s">
        <v>67</v>
      </c>
      <c r="S24" s="85" t="s">
        <v>65</v>
      </c>
      <c r="T24" s="85" t="s">
        <v>101</v>
      </c>
      <c r="U24" s="85" t="s">
        <v>101</v>
      </c>
      <c r="V24" s="85" t="s">
        <v>230</v>
      </c>
      <c r="W24" s="85" t="s">
        <v>231</v>
      </c>
      <c r="X24" s="85"/>
      <c r="Y24" s="85"/>
      <c r="Z24" s="86">
        <v>43383</v>
      </c>
      <c r="AA24" s="85"/>
      <c r="AB24" s="85">
        <v>46</v>
      </c>
      <c r="AC24" s="85" t="s">
        <v>200</v>
      </c>
      <c r="AD24" s="9"/>
    </row>
    <row r="25" spans="1:30">
      <c r="A25" s="84" t="s">
        <v>15</v>
      </c>
      <c r="B25" s="85" t="s">
        <v>271</v>
      </c>
      <c r="C25" s="85" t="s">
        <v>272</v>
      </c>
      <c r="D25" s="85">
        <v>72251973</v>
      </c>
      <c r="E25" s="85" t="s">
        <v>126</v>
      </c>
      <c r="F25" s="86">
        <v>40427</v>
      </c>
      <c r="G25" s="87">
        <v>11</v>
      </c>
      <c r="H25" s="86">
        <v>29463</v>
      </c>
      <c r="I25" s="87">
        <v>41</v>
      </c>
      <c r="J25" s="87" t="s">
        <v>92</v>
      </c>
      <c r="K25" s="85" t="s">
        <v>192</v>
      </c>
      <c r="L25" s="85" t="s">
        <v>273</v>
      </c>
      <c r="M25" s="85">
        <v>2</v>
      </c>
      <c r="N25" s="85" t="s">
        <v>58</v>
      </c>
      <c r="O25" s="85" t="s">
        <v>140</v>
      </c>
      <c r="P25" s="85" t="s">
        <v>45</v>
      </c>
      <c r="Q25" s="85" t="s">
        <v>194</v>
      </c>
      <c r="R25" s="85" t="s">
        <v>65</v>
      </c>
      <c r="S25" s="85" t="s">
        <v>65</v>
      </c>
      <c r="T25" s="85" t="s">
        <v>101</v>
      </c>
      <c r="U25" s="85" t="s">
        <v>101</v>
      </c>
      <c r="V25" s="85" t="s">
        <v>196</v>
      </c>
      <c r="W25" s="85"/>
      <c r="X25" s="85" t="s">
        <v>88</v>
      </c>
      <c r="Y25" s="85"/>
      <c r="Z25" s="86">
        <v>43699</v>
      </c>
      <c r="AA25" s="85" t="s">
        <v>204</v>
      </c>
      <c r="AB25" s="85"/>
      <c r="AC25" s="85" t="s">
        <v>200</v>
      </c>
      <c r="AD25" s="9"/>
    </row>
    <row r="26" spans="1:30" ht="23.25">
      <c r="A26" s="84" t="s">
        <v>15</v>
      </c>
      <c r="B26" s="85" t="s">
        <v>271</v>
      </c>
      <c r="C26" s="85" t="s">
        <v>272</v>
      </c>
      <c r="D26" s="85">
        <v>72251973</v>
      </c>
      <c r="E26" s="85" t="s">
        <v>126</v>
      </c>
      <c r="F26" s="86">
        <v>40427</v>
      </c>
      <c r="G26" s="87">
        <v>11</v>
      </c>
      <c r="H26" s="86">
        <v>29463</v>
      </c>
      <c r="I26" s="87">
        <v>41</v>
      </c>
      <c r="J26" s="87" t="s">
        <v>92</v>
      </c>
      <c r="K26" s="85" t="s">
        <v>192</v>
      </c>
      <c r="L26" s="85" t="s">
        <v>273</v>
      </c>
      <c r="M26" s="85">
        <v>2</v>
      </c>
      <c r="N26" s="85" t="s">
        <v>54</v>
      </c>
      <c r="O26" s="85" t="s">
        <v>140</v>
      </c>
      <c r="P26" s="85" t="s">
        <v>45</v>
      </c>
      <c r="Q26" s="85" t="s">
        <v>194</v>
      </c>
      <c r="R26" s="85" t="s">
        <v>65</v>
      </c>
      <c r="S26" s="85" t="s">
        <v>65</v>
      </c>
      <c r="T26" s="85" t="s">
        <v>101</v>
      </c>
      <c r="U26" s="85" t="s">
        <v>101</v>
      </c>
      <c r="V26" s="85" t="s">
        <v>196</v>
      </c>
      <c r="W26" s="85"/>
      <c r="X26" s="85" t="s">
        <v>88</v>
      </c>
      <c r="Y26" s="85"/>
      <c r="Z26" s="86">
        <v>43699</v>
      </c>
      <c r="AA26" s="85" t="s">
        <v>204</v>
      </c>
      <c r="AB26" s="85"/>
      <c r="AC26" s="85" t="s">
        <v>200</v>
      </c>
      <c r="AD26" s="9"/>
    </row>
    <row r="27" spans="1:30" ht="23.25">
      <c r="A27" s="84" t="s">
        <v>9</v>
      </c>
      <c r="B27" s="85" t="s">
        <v>254</v>
      </c>
      <c r="C27" s="85" t="s">
        <v>255</v>
      </c>
      <c r="D27" s="85">
        <v>79904820</v>
      </c>
      <c r="E27" s="85" t="s">
        <v>126</v>
      </c>
      <c r="F27" s="86">
        <v>40043</v>
      </c>
      <c r="G27" s="87">
        <v>12</v>
      </c>
      <c r="H27" s="86">
        <v>27862</v>
      </c>
      <c r="I27" s="87">
        <v>45</v>
      </c>
      <c r="J27" s="87" t="s">
        <v>92</v>
      </c>
      <c r="K27" s="85" t="s">
        <v>192</v>
      </c>
      <c r="L27" s="85" t="s">
        <v>193</v>
      </c>
      <c r="M27" s="85">
        <v>1</v>
      </c>
      <c r="N27" s="85" t="s">
        <v>55</v>
      </c>
      <c r="O27" s="85" t="s">
        <v>140</v>
      </c>
      <c r="P27" s="85" t="s">
        <v>45</v>
      </c>
      <c r="Q27" s="85" t="s">
        <v>194</v>
      </c>
      <c r="R27" s="85" t="s">
        <v>65</v>
      </c>
      <c r="S27" s="85" t="s">
        <v>65</v>
      </c>
      <c r="T27" s="85"/>
      <c r="U27" s="85" t="s">
        <v>101</v>
      </c>
      <c r="V27" s="85"/>
      <c r="W27" s="85"/>
      <c r="X27" s="85"/>
      <c r="Y27" s="85"/>
      <c r="Z27" s="86">
        <v>43276</v>
      </c>
      <c r="AA27" s="85"/>
      <c r="AB27" s="85"/>
      <c r="AC27" s="85"/>
      <c r="AD27" s="9"/>
    </row>
    <row r="28" spans="1:30">
      <c r="A28" s="75" t="s">
        <v>9</v>
      </c>
      <c r="B28" s="76" t="s">
        <v>309</v>
      </c>
      <c r="C28" s="85" t="s">
        <v>310</v>
      </c>
      <c r="D28" s="85">
        <v>5472197</v>
      </c>
      <c r="E28" s="85" t="s">
        <v>126</v>
      </c>
      <c r="F28" s="77">
        <v>43120</v>
      </c>
      <c r="G28" s="87">
        <v>11</v>
      </c>
      <c r="H28" s="77">
        <v>30265</v>
      </c>
      <c r="I28" s="87">
        <v>40</v>
      </c>
      <c r="J28" s="87" t="s">
        <v>95</v>
      </c>
      <c r="K28" s="85" t="s">
        <v>192</v>
      </c>
      <c r="L28" s="85" t="s">
        <v>241</v>
      </c>
      <c r="M28" s="85">
        <v>1</v>
      </c>
      <c r="N28" s="85" t="s">
        <v>146</v>
      </c>
      <c r="O28" s="85" t="s">
        <v>42</v>
      </c>
      <c r="P28" s="85" t="s">
        <v>48</v>
      </c>
      <c r="Q28" s="85" t="s">
        <v>194</v>
      </c>
      <c r="R28" s="85" t="s">
        <v>66</v>
      </c>
      <c r="S28" s="85" t="s">
        <v>66</v>
      </c>
      <c r="T28" s="85" t="s">
        <v>101</v>
      </c>
      <c r="U28" s="85" t="s">
        <v>101</v>
      </c>
      <c r="V28" s="85" t="s">
        <v>195</v>
      </c>
      <c r="W28" s="85" t="s">
        <v>231</v>
      </c>
      <c r="X28" s="85" t="s">
        <v>88</v>
      </c>
      <c r="Y28" s="76"/>
      <c r="Z28" s="77">
        <v>45140</v>
      </c>
      <c r="AA28" s="85" t="s">
        <v>204</v>
      </c>
      <c r="AB28" s="76"/>
      <c r="AC28" s="76" t="s">
        <v>200</v>
      </c>
      <c r="AD28" s="9"/>
    </row>
    <row r="29" spans="1:30" ht="23.25">
      <c r="A29" s="84" t="s">
        <v>3</v>
      </c>
      <c r="B29" s="85" t="s">
        <v>190</v>
      </c>
      <c r="C29" s="85" t="s">
        <v>191</v>
      </c>
      <c r="D29" s="85">
        <v>80362178</v>
      </c>
      <c r="E29" s="85" t="s">
        <v>126</v>
      </c>
      <c r="F29" s="86">
        <v>33850</v>
      </c>
      <c r="G29" s="87">
        <v>29</v>
      </c>
      <c r="H29" s="86">
        <v>23820</v>
      </c>
      <c r="I29" s="87">
        <v>56</v>
      </c>
      <c r="J29" s="87" t="s">
        <v>91</v>
      </c>
      <c r="K29" s="85" t="s">
        <v>192</v>
      </c>
      <c r="L29" s="85" t="s">
        <v>193</v>
      </c>
      <c r="M29" s="85">
        <v>1</v>
      </c>
      <c r="N29" s="85" t="s">
        <v>55</v>
      </c>
      <c r="O29" s="85" t="s">
        <v>140</v>
      </c>
      <c r="P29" s="85" t="s">
        <v>45</v>
      </c>
      <c r="Q29" s="85" t="s">
        <v>194</v>
      </c>
      <c r="R29" s="85" t="s">
        <v>68</v>
      </c>
      <c r="S29" s="85" t="s">
        <v>68</v>
      </c>
      <c r="T29" s="85" t="s">
        <v>195</v>
      </c>
      <c r="U29" s="85">
        <v>12.3</v>
      </c>
      <c r="V29" s="85" t="s">
        <v>196</v>
      </c>
      <c r="W29" s="85"/>
      <c r="X29" s="85" t="s">
        <v>197</v>
      </c>
      <c r="Y29" s="85" t="s">
        <v>198</v>
      </c>
      <c r="Z29" s="86">
        <v>40347</v>
      </c>
      <c r="AA29" s="85" t="s">
        <v>199</v>
      </c>
      <c r="AB29" s="85">
        <v>31</v>
      </c>
      <c r="AC29" s="85" t="s">
        <v>200</v>
      </c>
      <c r="AD29" s="9"/>
    </row>
    <row r="30" spans="1:30">
      <c r="A30" s="84" t="s">
        <v>7</v>
      </c>
      <c r="B30" s="85" t="s">
        <v>302</v>
      </c>
      <c r="C30" s="85" t="s">
        <v>303</v>
      </c>
      <c r="D30" s="85">
        <v>22585156</v>
      </c>
      <c r="E30" s="85" t="s">
        <v>127</v>
      </c>
      <c r="F30" s="109">
        <v>40943</v>
      </c>
      <c r="G30" s="87">
        <v>10</v>
      </c>
      <c r="H30" s="109">
        <v>30245</v>
      </c>
      <c r="I30" s="87">
        <v>39</v>
      </c>
      <c r="J30" s="87" t="s">
        <v>91</v>
      </c>
      <c r="K30" s="85" t="s">
        <v>192</v>
      </c>
      <c r="L30" s="85" t="s">
        <v>241</v>
      </c>
      <c r="M30" s="85">
        <v>1</v>
      </c>
      <c r="N30" s="85" t="s">
        <v>52</v>
      </c>
      <c r="O30" s="85" t="s">
        <v>42</v>
      </c>
      <c r="P30" s="85" t="s">
        <v>48</v>
      </c>
      <c r="Q30" s="85" t="s">
        <v>194</v>
      </c>
      <c r="R30" s="85" t="s">
        <v>67</v>
      </c>
      <c r="S30" s="85" t="s">
        <v>67</v>
      </c>
      <c r="T30" s="85" t="s">
        <v>101</v>
      </c>
      <c r="U30" s="85" t="s">
        <v>101</v>
      </c>
      <c r="V30" s="85" t="s">
        <v>196</v>
      </c>
      <c r="W30" s="85" t="s">
        <v>231</v>
      </c>
      <c r="X30" s="85" t="s">
        <v>88</v>
      </c>
      <c r="Y30" s="115"/>
      <c r="Z30" s="117">
        <v>44798</v>
      </c>
      <c r="AA30" s="85" t="s">
        <v>204</v>
      </c>
      <c r="AB30" s="115"/>
      <c r="AC30" s="115" t="s">
        <v>200</v>
      </c>
      <c r="AD30" s="9"/>
    </row>
    <row r="31" spans="1:30" ht="23.25">
      <c r="A31" s="84" t="s">
        <v>17</v>
      </c>
      <c r="B31" s="85" t="s">
        <v>248</v>
      </c>
      <c r="C31" s="85" t="s">
        <v>249</v>
      </c>
      <c r="D31" s="85">
        <v>12603131</v>
      </c>
      <c r="E31" s="85" t="s">
        <v>126</v>
      </c>
      <c r="F31" s="86">
        <v>39482</v>
      </c>
      <c r="G31" s="87">
        <v>13</v>
      </c>
      <c r="H31" s="86">
        <v>30104</v>
      </c>
      <c r="I31" s="87">
        <v>39</v>
      </c>
      <c r="J31" s="87" t="s">
        <v>93</v>
      </c>
      <c r="K31" s="85" t="s">
        <v>192</v>
      </c>
      <c r="L31" s="85" t="s">
        <v>193</v>
      </c>
      <c r="M31" s="85">
        <v>1</v>
      </c>
      <c r="N31" s="85" t="s">
        <v>55</v>
      </c>
      <c r="O31" s="85" t="s">
        <v>140</v>
      </c>
      <c r="P31" s="85" t="s">
        <v>45</v>
      </c>
      <c r="Q31" s="85" t="s">
        <v>194</v>
      </c>
      <c r="R31" s="85" t="s">
        <v>65</v>
      </c>
      <c r="S31" s="85" t="s">
        <v>68</v>
      </c>
      <c r="T31" s="85" t="s">
        <v>195</v>
      </c>
      <c r="U31" s="85">
        <v>20.9</v>
      </c>
      <c r="V31" s="85" t="s">
        <v>196</v>
      </c>
      <c r="W31" s="85"/>
      <c r="X31" s="85" t="s">
        <v>88</v>
      </c>
      <c r="Y31" s="85"/>
      <c r="Z31" s="86">
        <v>43090</v>
      </c>
      <c r="AA31" s="85" t="s">
        <v>204</v>
      </c>
      <c r="AB31" s="85"/>
      <c r="AC31" s="85" t="s">
        <v>200</v>
      </c>
      <c r="AD31" s="9"/>
    </row>
    <row r="32" spans="1:30">
      <c r="A32" s="75" t="s">
        <v>14</v>
      </c>
      <c r="B32" s="76" t="s">
        <v>304</v>
      </c>
      <c r="C32" s="76" t="s">
        <v>305</v>
      </c>
      <c r="D32" s="76">
        <v>79997918</v>
      </c>
      <c r="E32" s="76" t="s">
        <v>126</v>
      </c>
      <c r="F32" s="112">
        <v>39637</v>
      </c>
      <c r="G32" s="78">
        <v>14</v>
      </c>
      <c r="H32" s="112">
        <v>29955</v>
      </c>
      <c r="I32" s="78">
        <v>40</v>
      </c>
      <c r="J32" s="78" t="s">
        <v>97</v>
      </c>
      <c r="K32" s="76" t="s">
        <v>192</v>
      </c>
      <c r="L32" s="76" t="s">
        <v>306</v>
      </c>
      <c r="M32" s="76">
        <v>1</v>
      </c>
      <c r="N32" s="76" t="s">
        <v>53</v>
      </c>
      <c r="O32" s="76" t="s">
        <v>42</v>
      </c>
      <c r="P32" s="76" t="s">
        <v>44</v>
      </c>
      <c r="Q32" s="76" t="s">
        <v>194</v>
      </c>
      <c r="R32" s="76" t="s">
        <v>142</v>
      </c>
      <c r="S32" s="76" t="s">
        <v>142</v>
      </c>
      <c r="T32" s="76" t="s">
        <v>101</v>
      </c>
      <c r="U32" s="76" t="s">
        <v>101</v>
      </c>
      <c r="V32" s="76" t="s">
        <v>230</v>
      </c>
      <c r="W32" s="76" t="s">
        <v>278</v>
      </c>
      <c r="X32" s="76" t="s">
        <v>88</v>
      </c>
      <c r="Y32" s="116"/>
      <c r="Z32" s="118">
        <v>44847</v>
      </c>
      <c r="AA32" s="76" t="s">
        <v>204</v>
      </c>
      <c r="AB32" s="116"/>
      <c r="AC32" s="116" t="s">
        <v>200</v>
      </c>
      <c r="AD32" s="9"/>
    </row>
    <row r="33" spans="1:30">
      <c r="A33" s="84" t="s">
        <v>8</v>
      </c>
      <c r="B33" s="85" t="s">
        <v>205</v>
      </c>
      <c r="C33" s="85" t="s">
        <v>206</v>
      </c>
      <c r="D33" s="85">
        <v>52798894</v>
      </c>
      <c r="E33" s="85" t="s">
        <v>127</v>
      </c>
      <c r="F33" s="86">
        <v>39146</v>
      </c>
      <c r="G33" s="87">
        <v>14</v>
      </c>
      <c r="H33" s="86">
        <v>29373</v>
      </c>
      <c r="I33" s="87">
        <v>41</v>
      </c>
      <c r="J33" s="87" t="s">
        <v>89</v>
      </c>
      <c r="K33" s="85" t="s">
        <v>192</v>
      </c>
      <c r="L33" s="85" t="s">
        <v>207</v>
      </c>
      <c r="M33" s="85">
        <v>2</v>
      </c>
      <c r="N33" s="85" t="s">
        <v>53</v>
      </c>
      <c r="O33" s="85" t="s">
        <v>42</v>
      </c>
      <c r="P33" s="85" t="s">
        <v>44</v>
      </c>
      <c r="Q33" s="85" t="s">
        <v>194</v>
      </c>
      <c r="R33" s="85" t="s">
        <v>65</v>
      </c>
      <c r="S33" s="85" t="s">
        <v>65</v>
      </c>
      <c r="T33" s="85" t="s">
        <v>195</v>
      </c>
      <c r="U33" s="85">
        <v>12.6</v>
      </c>
      <c r="V33" s="85" t="s">
        <v>196</v>
      </c>
      <c r="W33" s="85"/>
      <c r="X33" s="85" t="s">
        <v>197</v>
      </c>
      <c r="Y33" s="85" t="s">
        <v>203</v>
      </c>
      <c r="Z33" s="86">
        <v>41200</v>
      </c>
      <c r="AA33" s="85" t="s">
        <v>204</v>
      </c>
      <c r="AB33" s="85">
        <v>9</v>
      </c>
      <c r="AC33" s="85" t="s">
        <v>200</v>
      </c>
      <c r="AD33" s="9"/>
    </row>
    <row r="34" spans="1:30">
      <c r="A34" s="84" t="s">
        <v>8</v>
      </c>
      <c r="B34" s="85" t="s">
        <v>205</v>
      </c>
      <c r="C34" s="85" t="s">
        <v>206</v>
      </c>
      <c r="D34" s="85">
        <v>52798894</v>
      </c>
      <c r="E34" s="85" t="s">
        <v>127</v>
      </c>
      <c r="F34" s="86">
        <v>39146</v>
      </c>
      <c r="G34" s="87">
        <v>14</v>
      </c>
      <c r="H34" s="86">
        <v>29373</v>
      </c>
      <c r="I34" s="87">
        <v>41</v>
      </c>
      <c r="J34" s="87" t="s">
        <v>89</v>
      </c>
      <c r="K34" s="85" t="s">
        <v>192</v>
      </c>
      <c r="L34" s="85" t="s">
        <v>207</v>
      </c>
      <c r="M34" s="85">
        <v>2</v>
      </c>
      <c r="N34" s="85" t="s">
        <v>145</v>
      </c>
      <c r="O34" s="85" t="s">
        <v>42</v>
      </c>
      <c r="P34" s="85" t="s">
        <v>153</v>
      </c>
      <c r="Q34" s="85" t="s">
        <v>194</v>
      </c>
      <c r="R34" s="85" t="s">
        <v>65</v>
      </c>
      <c r="S34" s="85" t="s">
        <v>65</v>
      </c>
      <c r="T34" s="85" t="s">
        <v>195</v>
      </c>
      <c r="U34" s="85">
        <v>12.6</v>
      </c>
      <c r="V34" s="85" t="s">
        <v>196</v>
      </c>
      <c r="W34" s="85"/>
      <c r="X34" s="85" t="s">
        <v>197</v>
      </c>
      <c r="Y34" s="85" t="s">
        <v>203</v>
      </c>
      <c r="Z34" s="86">
        <v>41200</v>
      </c>
      <c r="AA34" s="85" t="s">
        <v>204</v>
      </c>
      <c r="AB34" s="85">
        <v>9</v>
      </c>
      <c r="AC34" s="85" t="s">
        <v>200</v>
      </c>
      <c r="AD34" s="9"/>
    </row>
    <row r="35" spans="1:30" ht="23.25">
      <c r="A35" s="84" t="s">
        <v>11</v>
      </c>
      <c r="B35" s="85" t="s">
        <v>220</v>
      </c>
      <c r="C35" s="85" t="s">
        <v>221</v>
      </c>
      <c r="D35" s="85">
        <v>80438373</v>
      </c>
      <c r="E35" s="85" t="s">
        <v>126</v>
      </c>
      <c r="F35" s="86">
        <v>35597</v>
      </c>
      <c r="G35" s="87">
        <v>24</v>
      </c>
      <c r="H35" s="86">
        <v>24583</v>
      </c>
      <c r="I35" s="87">
        <v>54</v>
      </c>
      <c r="J35" s="87" t="s">
        <v>97</v>
      </c>
      <c r="K35" s="85" t="s">
        <v>192</v>
      </c>
      <c r="L35" s="85" t="s">
        <v>222</v>
      </c>
      <c r="M35" s="85">
        <v>2</v>
      </c>
      <c r="N35" s="85" t="s">
        <v>58</v>
      </c>
      <c r="O35" s="85" t="s">
        <v>140</v>
      </c>
      <c r="P35" s="85" t="s">
        <v>45</v>
      </c>
      <c r="Q35" s="85" t="s">
        <v>194</v>
      </c>
      <c r="R35" s="85" t="s">
        <v>68</v>
      </c>
      <c r="S35" s="85" t="s">
        <v>68</v>
      </c>
      <c r="T35" s="85" t="s">
        <v>195</v>
      </c>
      <c r="U35" s="85">
        <v>13.3</v>
      </c>
      <c r="V35" s="85" t="s">
        <v>196</v>
      </c>
      <c r="W35" s="85"/>
      <c r="X35" s="85" t="s">
        <v>88</v>
      </c>
      <c r="Y35" s="85"/>
      <c r="Z35" s="86">
        <v>42115</v>
      </c>
      <c r="AA35" s="85" t="s">
        <v>197</v>
      </c>
      <c r="AB35" s="85">
        <v>42</v>
      </c>
      <c r="AC35" s="85" t="s">
        <v>224</v>
      </c>
      <c r="AD35" s="9"/>
    </row>
    <row r="36" spans="1:30" ht="23.25">
      <c r="A36" s="84" t="s">
        <v>11</v>
      </c>
      <c r="B36" s="85" t="s">
        <v>220</v>
      </c>
      <c r="C36" s="85" t="s">
        <v>221</v>
      </c>
      <c r="D36" s="85">
        <v>80438373</v>
      </c>
      <c r="E36" s="85" t="s">
        <v>126</v>
      </c>
      <c r="F36" s="86">
        <v>35597</v>
      </c>
      <c r="G36" s="87">
        <v>24</v>
      </c>
      <c r="H36" s="86">
        <v>24583</v>
      </c>
      <c r="I36" s="87">
        <v>54</v>
      </c>
      <c r="J36" s="87" t="s">
        <v>97</v>
      </c>
      <c r="K36" s="85" t="s">
        <v>192</v>
      </c>
      <c r="L36" s="85" t="s">
        <v>222</v>
      </c>
      <c r="M36" s="85">
        <v>2</v>
      </c>
      <c r="N36" s="85" t="s">
        <v>147</v>
      </c>
      <c r="O36" s="85" t="s">
        <v>140</v>
      </c>
      <c r="P36" s="85" t="s">
        <v>45</v>
      </c>
      <c r="Q36" s="85" t="s">
        <v>194</v>
      </c>
      <c r="R36" s="85" t="s">
        <v>68</v>
      </c>
      <c r="S36" s="85" t="s">
        <v>68</v>
      </c>
      <c r="T36" s="85" t="s">
        <v>195</v>
      </c>
      <c r="U36" s="85">
        <v>13.3</v>
      </c>
      <c r="V36" s="85" t="s">
        <v>196</v>
      </c>
      <c r="W36" s="85"/>
      <c r="X36" s="85" t="s">
        <v>88</v>
      </c>
      <c r="Y36" s="85"/>
      <c r="Z36" s="86">
        <v>42115</v>
      </c>
      <c r="AA36" s="85" t="s">
        <v>197</v>
      </c>
      <c r="AB36" s="85">
        <v>42</v>
      </c>
      <c r="AC36" s="85" t="s">
        <v>224</v>
      </c>
      <c r="AD36" s="9"/>
    </row>
    <row r="37" spans="1:30">
      <c r="A37" s="107" t="s">
        <v>3</v>
      </c>
      <c r="B37" s="108" t="s">
        <v>288</v>
      </c>
      <c r="C37" s="108" t="s">
        <v>322</v>
      </c>
      <c r="D37" s="108">
        <v>52956224</v>
      </c>
      <c r="E37" s="108" t="s">
        <v>127</v>
      </c>
      <c r="F37" s="109">
        <v>40470</v>
      </c>
      <c r="G37" s="108">
        <v>11</v>
      </c>
      <c r="H37" s="109">
        <v>30476</v>
      </c>
      <c r="I37" s="108">
        <v>38</v>
      </c>
      <c r="J37" s="85" t="s">
        <v>96</v>
      </c>
      <c r="K37" s="85" t="s">
        <v>192</v>
      </c>
      <c r="L37" s="85" t="s">
        <v>290</v>
      </c>
      <c r="M37" s="108">
        <v>1</v>
      </c>
      <c r="N37" s="85" t="s">
        <v>56</v>
      </c>
      <c r="O37" s="108" t="s">
        <v>42</v>
      </c>
      <c r="P37" s="108" t="s">
        <v>44</v>
      </c>
      <c r="Q37" s="85" t="s">
        <v>194</v>
      </c>
      <c r="R37" s="114" t="s">
        <v>67</v>
      </c>
      <c r="S37" s="114" t="s">
        <v>67</v>
      </c>
      <c r="T37" s="108" t="s">
        <v>101</v>
      </c>
      <c r="U37" s="108" t="s">
        <v>101</v>
      </c>
      <c r="V37" s="108" t="s">
        <v>230</v>
      </c>
      <c r="W37" s="108" t="s">
        <v>231</v>
      </c>
      <c r="X37" s="108" t="s">
        <v>88</v>
      </c>
      <c r="Y37" s="108" t="s">
        <v>323</v>
      </c>
      <c r="Z37" s="109">
        <v>44433</v>
      </c>
      <c r="AA37" s="85" t="s">
        <v>323</v>
      </c>
      <c r="AB37" s="108"/>
      <c r="AC37" s="108"/>
      <c r="AD37" s="9"/>
    </row>
    <row r="38" spans="1:30">
      <c r="A38" s="107" t="s">
        <v>3</v>
      </c>
      <c r="B38" s="108" t="s">
        <v>288</v>
      </c>
      <c r="C38" s="108" t="s">
        <v>322</v>
      </c>
      <c r="D38" s="108">
        <v>52956224</v>
      </c>
      <c r="E38" s="108" t="s">
        <v>127</v>
      </c>
      <c r="F38" s="109">
        <v>40470</v>
      </c>
      <c r="G38" s="108">
        <v>11</v>
      </c>
      <c r="H38" s="109">
        <v>30476</v>
      </c>
      <c r="I38" s="108">
        <v>38</v>
      </c>
      <c r="J38" s="85" t="s">
        <v>96</v>
      </c>
      <c r="K38" s="85" t="s">
        <v>192</v>
      </c>
      <c r="L38" s="85" t="s">
        <v>277</v>
      </c>
      <c r="M38" s="108">
        <v>1</v>
      </c>
      <c r="N38" s="85" t="s">
        <v>59</v>
      </c>
      <c r="O38" s="108" t="s">
        <v>42</v>
      </c>
      <c r="P38" s="108" t="s">
        <v>46</v>
      </c>
      <c r="Q38" s="85" t="s">
        <v>194</v>
      </c>
      <c r="R38" s="114" t="s">
        <v>67</v>
      </c>
      <c r="S38" s="114" t="s">
        <v>67</v>
      </c>
      <c r="T38" s="108" t="s">
        <v>101</v>
      </c>
      <c r="U38" s="108" t="s">
        <v>101</v>
      </c>
      <c r="V38" s="108" t="s">
        <v>230</v>
      </c>
      <c r="W38" s="108" t="s">
        <v>324</v>
      </c>
      <c r="X38" s="108" t="s">
        <v>88</v>
      </c>
      <c r="Y38" s="108" t="s">
        <v>323</v>
      </c>
      <c r="Z38" s="109">
        <v>45050</v>
      </c>
      <c r="AA38" s="88" t="s">
        <v>204</v>
      </c>
      <c r="AB38" s="108"/>
      <c r="AC38" s="108"/>
      <c r="AD38" s="9"/>
    </row>
    <row r="39" spans="1:30">
      <c r="A39" s="89" t="s">
        <v>3</v>
      </c>
      <c r="B39" s="89" t="s">
        <v>288</v>
      </c>
      <c r="C39" s="89" t="s">
        <v>322</v>
      </c>
      <c r="D39" s="89">
        <v>52956224</v>
      </c>
      <c r="E39" s="89" t="s">
        <v>127</v>
      </c>
      <c r="F39" s="90">
        <v>40470</v>
      </c>
      <c r="G39" s="89">
        <v>11</v>
      </c>
      <c r="H39" s="90">
        <v>30476</v>
      </c>
      <c r="I39" s="89">
        <v>38</v>
      </c>
      <c r="J39" s="91" t="s">
        <v>96</v>
      </c>
      <c r="K39" s="91" t="s">
        <v>192</v>
      </c>
      <c r="L39" s="91" t="s">
        <v>325</v>
      </c>
      <c r="M39" s="89">
        <v>1</v>
      </c>
      <c r="N39" s="91" t="s">
        <v>149</v>
      </c>
      <c r="O39" s="89" t="s">
        <v>42</v>
      </c>
      <c r="P39" s="108" t="s">
        <v>46</v>
      </c>
      <c r="Q39" s="91" t="s">
        <v>194</v>
      </c>
      <c r="R39" s="83" t="s">
        <v>67</v>
      </c>
      <c r="S39" s="83" t="s">
        <v>67</v>
      </c>
      <c r="T39" s="89" t="s">
        <v>101</v>
      </c>
      <c r="U39" s="89" t="s">
        <v>101</v>
      </c>
      <c r="V39" s="89" t="s">
        <v>230</v>
      </c>
      <c r="W39" s="89" t="s">
        <v>231</v>
      </c>
      <c r="X39" s="89" t="s">
        <v>88</v>
      </c>
      <c r="Y39" s="89" t="s">
        <v>323</v>
      </c>
      <c r="Z39" s="90">
        <v>44952</v>
      </c>
      <c r="AA39" s="91" t="s">
        <v>204</v>
      </c>
      <c r="AB39" s="89"/>
      <c r="AC39" s="89"/>
      <c r="AD39" s="9"/>
    </row>
    <row r="40" spans="1:30">
      <c r="A40" s="104" t="s">
        <v>13</v>
      </c>
      <c r="B40" s="104" t="s">
        <v>307</v>
      </c>
      <c r="C40" s="104" t="s">
        <v>308</v>
      </c>
      <c r="D40" s="104">
        <v>1067809246</v>
      </c>
      <c r="E40" s="104" t="s">
        <v>127</v>
      </c>
      <c r="F40" s="106">
        <v>41353</v>
      </c>
      <c r="G40" s="105">
        <v>10</v>
      </c>
      <c r="H40" s="106">
        <v>32150</v>
      </c>
      <c r="I40" s="105">
        <v>35</v>
      </c>
      <c r="J40" s="113" t="s">
        <v>317</v>
      </c>
      <c r="K40" s="104" t="s">
        <v>192</v>
      </c>
      <c r="L40" s="104" t="s">
        <v>277</v>
      </c>
      <c r="M40" s="104">
        <v>1</v>
      </c>
      <c r="N40" s="103" t="s">
        <v>59</v>
      </c>
      <c r="O40" s="104" t="s">
        <v>42</v>
      </c>
      <c r="P40" s="103" t="s">
        <v>46</v>
      </c>
      <c r="Q40" s="104" t="s">
        <v>194</v>
      </c>
      <c r="R40" s="104" t="s">
        <v>326</v>
      </c>
      <c r="S40" s="104" t="s">
        <v>65</v>
      </c>
      <c r="T40" s="104" t="s">
        <v>101</v>
      </c>
      <c r="U40" s="104" t="s">
        <v>101</v>
      </c>
      <c r="V40" s="104" t="s">
        <v>195</v>
      </c>
      <c r="W40" s="104" t="s">
        <v>238</v>
      </c>
      <c r="X40" s="104" t="s">
        <v>88</v>
      </c>
      <c r="Y40" s="104"/>
      <c r="Z40" s="106">
        <v>44902</v>
      </c>
      <c r="AA40" s="104" t="s">
        <v>204</v>
      </c>
      <c r="AB40" s="104"/>
      <c r="AC40" s="104" t="s">
        <v>200</v>
      </c>
      <c r="AD40" s="9"/>
    </row>
    <row r="41" spans="1:30">
      <c r="A41" s="91" t="s">
        <v>3</v>
      </c>
      <c r="B41" s="91" t="s">
        <v>264</v>
      </c>
      <c r="C41" s="91" t="s">
        <v>265</v>
      </c>
      <c r="D41" s="91">
        <v>52580084</v>
      </c>
      <c r="E41" s="91" t="s">
        <v>127</v>
      </c>
      <c r="F41" s="110">
        <v>40897</v>
      </c>
      <c r="G41" s="92">
        <v>10</v>
      </c>
      <c r="H41" s="110">
        <v>24874</v>
      </c>
      <c r="I41" s="92">
        <v>53</v>
      </c>
      <c r="J41" s="92" t="s">
        <v>91</v>
      </c>
      <c r="K41" s="91" t="s">
        <v>192</v>
      </c>
      <c r="L41" s="91" t="s">
        <v>266</v>
      </c>
      <c r="M41" s="91">
        <v>2</v>
      </c>
      <c r="N41" s="85" t="s">
        <v>53</v>
      </c>
      <c r="O41" s="91" t="s">
        <v>42</v>
      </c>
      <c r="P41" s="91" t="s">
        <v>44</v>
      </c>
      <c r="Q41" s="91" t="s">
        <v>194</v>
      </c>
      <c r="R41" s="91" t="s">
        <v>72</v>
      </c>
      <c r="S41" s="91" t="s">
        <v>72</v>
      </c>
      <c r="T41" s="91" t="s">
        <v>101</v>
      </c>
      <c r="U41" s="91" t="s">
        <v>101</v>
      </c>
      <c r="V41" s="91" t="s">
        <v>230</v>
      </c>
      <c r="W41" s="91" t="s">
        <v>238</v>
      </c>
      <c r="X41" s="91"/>
      <c r="Y41" s="91"/>
      <c r="Z41" s="110">
        <v>43536</v>
      </c>
      <c r="AA41" s="91" t="s">
        <v>204</v>
      </c>
      <c r="AB41" s="91">
        <v>197</v>
      </c>
      <c r="AC41" s="91" t="s">
        <v>200</v>
      </c>
      <c r="AD41" s="9"/>
    </row>
    <row r="42" spans="1:30">
      <c r="A42" s="91" t="s">
        <v>3</v>
      </c>
      <c r="B42" s="91" t="s">
        <v>264</v>
      </c>
      <c r="C42" s="91" t="s">
        <v>265</v>
      </c>
      <c r="D42" s="91">
        <v>52580085</v>
      </c>
      <c r="E42" s="91" t="s">
        <v>127</v>
      </c>
      <c r="F42" s="110">
        <v>40898</v>
      </c>
      <c r="G42" s="92">
        <v>11</v>
      </c>
      <c r="H42" s="110">
        <v>24875</v>
      </c>
      <c r="I42" s="92">
        <v>54</v>
      </c>
      <c r="J42" s="92" t="s">
        <v>91</v>
      </c>
      <c r="K42" s="91" t="s">
        <v>192</v>
      </c>
      <c r="L42" s="91" t="s">
        <v>327</v>
      </c>
      <c r="M42" s="91">
        <v>3</v>
      </c>
      <c r="N42" s="85" t="s">
        <v>56</v>
      </c>
      <c r="O42" s="91" t="s">
        <v>42</v>
      </c>
      <c r="P42" s="91" t="s">
        <v>44</v>
      </c>
      <c r="Q42" s="91" t="s">
        <v>194</v>
      </c>
      <c r="R42" s="91" t="s">
        <v>72</v>
      </c>
      <c r="S42" s="91" t="s">
        <v>72</v>
      </c>
      <c r="T42" s="91" t="s">
        <v>101</v>
      </c>
      <c r="U42" s="91" t="s">
        <v>101</v>
      </c>
      <c r="V42" s="91" t="s">
        <v>230</v>
      </c>
      <c r="W42" s="91" t="s">
        <v>238</v>
      </c>
      <c r="X42" s="91"/>
      <c r="Y42" s="91"/>
      <c r="Z42" s="110">
        <v>43537</v>
      </c>
      <c r="AA42" s="91" t="s">
        <v>204</v>
      </c>
      <c r="AB42" s="91">
        <v>198</v>
      </c>
      <c r="AC42" s="91" t="s">
        <v>200</v>
      </c>
      <c r="AD42" s="9"/>
    </row>
    <row r="43" spans="1:30">
      <c r="A43" s="91" t="s">
        <v>3</v>
      </c>
      <c r="B43" s="91" t="s">
        <v>264</v>
      </c>
      <c r="C43" s="91" t="s">
        <v>265</v>
      </c>
      <c r="D43" s="91">
        <v>52580086</v>
      </c>
      <c r="E43" s="91" t="s">
        <v>127</v>
      </c>
      <c r="F43" s="110">
        <v>40899</v>
      </c>
      <c r="G43" s="92">
        <v>12</v>
      </c>
      <c r="H43" s="110">
        <v>24876</v>
      </c>
      <c r="I43" s="92">
        <v>55</v>
      </c>
      <c r="J43" s="92" t="s">
        <v>91</v>
      </c>
      <c r="K43" s="91" t="s">
        <v>192</v>
      </c>
      <c r="L43" s="91" t="s">
        <v>328</v>
      </c>
      <c r="M43" s="91">
        <v>4</v>
      </c>
      <c r="N43" s="85" t="s">
        <v>145</v>
      </c>
      <c r="O43" s="91" t="s">
        <v>42</v>
      </c>
      <c r="P43" s="91" t="s">
        <v>153</v>
      </c>
      <c r="Q43" s="91" t="s">
        <v>194</v>
      </c>
      <c r="R43" s="91" t="s">
        <v>72</v>
      </c>
      <c r="S43" s="91" t="s">
        <v>72</v>
      </c>
      <c r="T43" s="91" t="s">
        <v>101</v>
      </c>
      <c r="U43" s="91" t="s">
        <v>101</v>
      </c>
      <c r="V43" s="91" t="s">
        <v>230</v>
      </c>
      <c r="W43" s="91" t="s">
        <v>238</v>
      </c>
      <c r="X43" s="91"/>
      <c r="Y43" s="91"/>
      <c r="Z43" s="110">
        <v>43538</v>
      </c>
      <c r="AA43" s="91" t="s">
        <v>204</v>
      </c>
      <c r="AB43" s="91">
        <v>199</v>
      </c>
      <c r="AC43" s="91" t="s">
        <v>200</v>
      </c>
      <c r="AD43" s="9"/>
    </row>
    <row r="44" spans="1:30" ht="23.25">
      <c r="A44" s="91" t="s">
        <v>3</v>
      </c>
      <c r="B44" s="91" t="s">
        <v>264</v>
      </c>
      <c r="C44" s="91" t="s">
        <v>265</v>
      </c>
      <c r="D44" s="91">
        <v>52580084</v>
      </c>
      <c r="E44" s="91" t="s">
        <v>127</v>
      </c>
      <c r="F44" s="110">
        <v>40897</v>
      </c>
      <c r="G44" s="92">
        <v>10</v>
      </c>
      <c r="H44" s="110">
        <v>24874</v>
      </c>
      <c r="I44" s="92">
        <v>53</v>
      </c>
      <c r="J44" s="92" t="s">
        <v>91</v>
      </c>
      <c r="K44" s="91" t="s">
        <v>192</v>
      </c>
      <c r="L44" s="91" t="s">
        <v>266</v>
      </c>
      <c r="M44" s="91">
        <v>2</v>
      </c>
      <c r="N44" s="85" t="s">
        <v>60</v>
      </c>
      <c r="O44" s="91" t="s">
        <v>42</v>
      </c>
      <c r="P44" s="91" t="s">
        <v>48</v>
      </c>
      <c r="Q44" s="91" t="s">
        <v>194</v>
      </c>
      <c r="R44" s="91" t="s">
        <v>72</v>
      </c>
      <c r="S44" s="91" t="s">
        <v>72</v>
      </c>
      <c r="T44" s="91" t="s">
        <v>101</v>
      </c>
      <c r="U44" s="91" t="s">
        <v>101</v>
      </c>
      <c r="V44" s="91" t="s">
        <v>230</v>
      </c>
      <c r="W44" s="91" t="s">
        <v>238</v>
      </c>
      <c r="X44" s="91"/>
      <c r="Y44" s="91"/>
      <c r="Z44" s="110">
        <v>43536</v>
      </c>
      <c r="AA44" s="91" t="s">
        <v>204</v>
      </c>
      <c r="AB44" s="91">
        <v>197</v>
      </c>
      <c r="AC44" s="91" t="s">
        <v>200</v>
      </c>
      <c r="AD44" s="9"/>
    </row>
    <row r="45" spans="1:30">
      <c r="A45" s="91" t="s">
        <v>5</v>
      </c>
      <c r="B45" s="91" t="s">
        <v>245</v>
      </c>
      <c r="C45" s="91" t="s">
        <v>246</v>
      </c>
      <c r="D45" s="91">
        <v>25799980</v>
      </c>
      <c r="E45" s="91" t="s">
        <v>127</v>
      </c>
      <c r="F45" s="110">
        <v>40848</v>
      </c>
      <c r="G45" s="92">
        <v>10</v>
      </c>
      <c r="H45" s="110">
        <v>30022</v>
      </c>
      <c r="I45" s="92">
        <v>39</v>
      </c>
      <c r="J45" s="92" t="s">
        <v>90</v>
      </c>
      <c r="K45" s="91" t="s">
        <v>192</v>
      </c>
      <c r="L45" s="91" t="s">
        <v>241</v>
      </c>
      <c r="M45" s="91">
        <v>1</v>
      </c>
      <c r="N45" s="85" t="s">
        <v>52</v>
      </c>
      <c r="O45" s="91" t="s">
        <v>42</v>
      </c>
      <c r="P45" s="91" t="s">
        <v>48</v>
      </c>
      <c r="Q45" s="91" t="s">
        <v>242</v>
      </c>
      <c r="R45" s="91" t="s">
        <v>67</v>
      </c>
      <c r="S45" s="91" t="s">
        <v>65</v>
      </c>
      <c r="T45" s="91" t="s">
        <v>195</v>
      </c>
      <c r="U45" s="91">
        <v>0</v>
      </c>
      <c r="V45" s="91" t="s">
        <v>230</v>
      </c>
      <c r="W45" s="91" t="s">
        <v>231</v>
      </c>
      <c r="X45" s="91" t="s">
        <v>197</v>
      </c>
      <c r="Y45" s="91" t="s">
        <v>247</v>
      </c>
      <c r="Z45" s="110">
        <v>42556</v>
      </c>
      <c r="AA45" s="91" t="s">
        <v>204</v>
      </c>
      <c r="AB45" s="91">
        <v>394</v>
      </c>
      <c r="AC45" s="91" t="s">
        <v>200</v>
      </c>
      <c r="AD45" s="9"/>
    </row>
    <row r="46" spans="1:30" ht="23.25">
      <c r="A46" s="91" t="s">
        <v>16</v>
      </c>
      <c r="B46" s="91" t="s">
        <v>218</v>
      </c>
      <c r="C46" s="91" t="s">
        <v>219</v>
      </c>
      <c r="D46" s="91">
        <v>73129704</v>
      </c>
      <c r="E46" s="91" t="s">
        <v>126</v>
      </c>
      <c r="F46" s="110">
        <v>39449</v>
      </c>
      <c r="G46" s="92">
        <v>13</v>
      </c>
      <c r="H46" s="110">
        <v>24909</v>
      </c>
      <c r="I46" s="92">
        <v>53</v>
      </c>
      <c r="J46" s="92" t="s">
        <v>93</v>
      </c>
      <c r="K46" s="91" t="s">
        <v>192</v>
      </c>
      <c r="L46" s="91" t="s">
        <v>193</v>
      </c>
      <c r="M46" s="91">
        <v>1</v>
      </c>
      <c r="N46" s="91" t="s">
        <v>55</v>
      </c>
      <c r="O46" s="91" t="s">
        <v>140</v>
      </c>
      <c r="P46" s="91" t="s">
        <v>45</v>
      </c>
      <c r="Q46" s="91" t="s">
        <v>194</v>
      </c>
      <c r="R46" s="91" t="s">
        <v>66</v>
      </c>
      <c r="S46" s="91" t="s">
        <v>66</v>
      </c>
      <c r="T46" s="91" t="s">
        <v>195</v>
      </c>
      <c r="U46" s="91">
        <v>19.73</v>
      </c>
      <c r="V46" s="91" t="s">
        <v>196</v>
      </c>
      <c r="W46" s="91"/>
      <c r="X46" s="91" t="s">
        <v>197</v>
      </c>
      <c r="Y46" s="91" t="s">
        <v>203</v>
      </c>
      <c r="Z46" s="110">
        <v>41918</v>
      </c>
      <c r="AA46" s="91" t="s">
        <v>199</v>
      </c>
      <c r="AB46" s="91"/>
      <c r="AC46" s="91" t="s">
        <v>318</v>
      </c>
      <c r="AD46" s="9"/>
    </row>
    <row r="47" spans="1:30" ht="23.25">
      <c r="A47" s="91" t="s">
        <v>4</v>
      </c>
      <c r="B47" s="91" t="s">
        <v>243</v>
      </c>
      <c r="C47" s="91" t="s">
        <v>244</v>
      </c>
      <c r="D47" s="91">
        <v>86048007</v>
      </c>
      <c r="E47" s="91" t="s">
        <v>126</v>
      </c>
      <c r="F47" s="110">
        <v>39479</v>
      </c>
      <c r="G47" s="92">
        <v>13</v>
      </c>
      <c r="H47" s="110">
        <v>27703</v>
      </c>
      <c r="I47" s="92">
        <v>46</v>
      </c>
      <c r="J47" s="92" t="s">
        <v>96</v>
      </c>
      <c r="K47" s="91" t="s">
        <v>192</v>
      </c>
      <c r="L47" s="91" t="s">
        <v>193</v>
      </c>
      <c r="M47" s="91">
        <v>1</v>
      </c>
      <c r="N47" s="91" t="s">
        <v>55</v>
      </c>
      <c r="O47" s="91" t="s">
        <v>140</v>
      </c>
      <c r="P47" s="85" t="s">
        <v>45</v>
      </c>
      <c r="Q47" s="91" t="s">
        <v>194</v>
      </c>
      <c r="R47" s="91" t="s">
        <v>143</v>
      </c>
      <c r="S47" s="91" t="s">
        <v>65</v>
      </c>
      <c r="T47" s="91" t="s">
        <v>195</v>
      </c>
      <c r="U47" s="91">
        <v>10.3</v>
      </c>
      <c r="V47" s="91" t="s">
        <v>196</v>
      </c>
      <c r="W47" s="91"/>
      <c r="X47" s="91" t="s">
        <v>197</v>
      </c>
      <c r="Y47" s="91" t="s">
        <v>203</v>
      </c>
      <c r="Z47" s="110">
        <v>42440</v>
      </c>
      <c r="AA47" s="91" t="s">
        <v>204</v>
      </c>
      <c r="AB47" s="91">
        <v>32</v>
      </c>
      <c r="AC47" s="91" t="s">
        <v>200</v>
      </c>
      <c r="AD47" s="9"/>
    </row>
    <row r="48" spans="1:30" ht="23.25">
      <c r="A48" s="93" t="s">
        <v>4</v>
      </c>
      <c r="B48" s="93" t="s">
        <v>260</v>
      </c>
      <c r="C48" s="93" t="s">
        <v>261</v>
      </c>
      <c r="D48" s="93">
        <v>31949630</v>
      </c>
      <c r="E48" s="93" t="s">
        <v>127</v>
      </c>
      <c r="F48" s="111">
        <v>41216</v>
      </c>
      <c r="G48" s="95">
        <v>9</v>
      </c>
      <c r="H48" s="111">
        <v>24330</v>
      </c>
      <c r="I48" s="95">
        <v>55</v>
      </c>
      <c r="J48" s="95" t="s">
        <v>94</v>
      </c>
      <c r="K48" s="93" t="s">
        <v>192</v>
      </c>
      <c r="L48" s="93" t="s">
        <v>262</v>
      </c>
      <c r="M48" s="93">
        <v>2</v>
      </c>
      <c r="N48" s="85" t="s">
        <v>56</v>
      </c>
      <c r="O48" s="93" t="s">
        <v>42</v>
      </c>
      <c r="P48" s="85" t="s">
        <v>44</v>
      </c>
      <c r="Q48" s="93" t="s">
        <v>242</v>
      </c>
      <c r="R48" s="93" t="s">
        <v>67</v>
      </c>
      <c r="S48" s="93" t="s">
        <v>65</v>
      </c>
      <c r="T48" s="93" t="s">
        <v>101</v>
      </c>
      <c r="U48" s="93" t="s">
        <v>101</v>
      </c>
      <c r="V48" s="93" t="s">
        <v>230</v>
      </c>
      <c r="W48" s="93" t="s">
        <v>238</v>
      </c>
      <c r="X48" s="93" t="s">
        <v>197</v>
      </c>
      <c r="Y48" s="93" t="s">
        <v>247</v>
      </c>
      <c r="Z48" s="111">
        <v>43425</v>
      </c>
      <c r="AA48" s="93" t="s">
        <v>199</v>
      </c>
      <c r="AB48" s="93"/>
      <c r="AC48" s="93" t="s">
        <v>200</v>
      </c>
      <c r="AD48" s="9"/>
    </row>
    <row r="49" spans="1:30" ht="23.25">
      <c r="A49" s="91" t="s">
        <v>4</v>
      </c>
      <c r="B49" s="91" t="s">
        <v>260</v>
      </c>
      <c r="C49" s="91" t="s">
        <v>261</v>
      </c>
      <c r="D49" s="91">
        <v>31949630</v>
      </c>
      <c r="E49" s="91" t="s">
        <v>127</v>
      </c>
      <c r="F49" s="110">
        <v>41216</v>
      </c>
      <c r="G49" s="92">
        <v>9</v>
      </c>
      <c r="H49" s="110">
        <v>24330</v>
      </c>
      <c r="I49" s="92">
        <v>55</v>
      </c>
      <c r="J49" s="92" t="s">
        <v>94</v>
      </c>
      <c r="K49" s="91" t="s">
        <v>192</v>
      </c>
      <c r="L49" s="91" t="s">
        <v>262</v>
      </c>
      <c r="M49" s="91">
        <v>2</v>
      </c>
      <c r="N49" s="91" t="s">
        <v>52</v>
      </c>
      <c r="O49" s="91" t="s">
        <v>42</v>
      </c>
      <c r="P49" s="85" t="s">
        <v>48</v>
      </c>
      <c r="Q49" s="91" t="s">
        <v>194</v>
      </c>
      <c r="R49" s="91" t="s">
        <v>67</v>
      </c>
      <c r="S49" s="91" t="s">
        <v>65</v>
      </c>
      <c r="T49" s="91" t="s">
        <v>101</v>
      </c>
      <c r="U49" s="91" t="s">
        <v>101</v>
      </c>
      <c r="V49" s="91" t="s">
        <v>230</v>
      </c>
      <c r="W49" s="91" t="s">
        <v>238</v>
      </c>
      <c r="X49" s="91" t="s">
        <v>197</v>
      </c>
      <c r="Y49" s="91" t="s">
        <v>247</v>
      </c>
      <c r="Z49" s="110">
        <v>43425</v>
      </c>
      <c r="AA49" s="91" t="s">
        <v>199</v>
      </c>
      <c r="AB49" s="91"/>
      <c r="AC49" s="91" t="s">
        <v>200</v>
      </c>
      <c r="AD49" s="9"/>
    </row>
    <row r="50" spans="1:30" ht="23.25">
      <c r="A50" s="91" t="s">
        <v>18</v>
      </c>
      <c r="B50" s="91" t="s">
        <v>210</v>
      </c>
      <c r="C50" s="91" t="s">
        <v>211</v>
      </c>
      <c r="D50" s="91">
        <v>79245824</v>
      </c>
      <c r="E50" s="91" t="s">
        <v>126</v>
      </c>
      <c r="F50" s="110">
        <v>34955</v>
      </c>
      <c r="G50" s="92">
        <v>26</v>
      </c>
      <c r="H50" s="110">
        <v>25157</v>
      </c>
      <c r="I50" s="92">
        <v>53</v>
      </c>
      <c r="J50" s="92" t="s">
        <v>89</v>
      </c>
      <c r="K50" s="91" t="s">
        <v>192</v>
      </c>
      <c r="L50" s="91" t="s">
        <v>212</v>
      </c>
      <c r="M50" s="91">
        <v>1</v>
      </c>
      <c r="N50" s="91" t="s">
        <v>54</v>
      </c>
      <c r="O50" s="91" t="s">
        <v>140</v>
      </c>
      <c r="P50" s="91" t="s">
        <v>45</v>
      </c>
      <c r="Q50" s="91" t="s">
        <v>194</v>
      </c>
      <c r="R50" s="91" t="s">
        <v>65</v>
      </c>
      <c r="S50" s="91" t="s">
        <v>65</v>
      </c>
      <c r="T50" s="91" t="s">
        <v>195</v>
      </c>
      <c r="U50" s="91">
        <v>10.5</v>
      </c>
      <c r="V50" s="91" t="s">
        <v>196</v>
      </c>
      <c r="W50" s="91"/>
      <c r="X50" s="91" t="s">
        <v>197</v>
      </c>
      <c r="Y50" s="91" t="s">
        <v>203</v>
      </c>
      <c r="Z50" s="110">
        <v>41600</v>
      </c>
      <c r="AA50" s="91" t="s">
        <v>197</v>
      </c>
      <c r="AB50" s="91">
        <v>3</v>
      </c>
      <c r="AC50" s="91" t="s">
        <v>200</v>
      </c>
      <c r="AD50" s="9"/>
    </row>
    <row r="51" spans="1:30" ht="23.25">
      <c r="A51" s="91" t="s">
        <v>6</v>
      </c>
      <c r="B51" s="91" t="s">
        <v>279</v>
      </c>
      <c r="C51" s="91" t="s">
        <v>280</v>
      </c>
      <c r="D51" s="91">
        <v>79464860</v>
      </c>
      <c r="E51" s="91" t="s">
        <v>126</v>
      </c>
      <c r="F51" s="110">
        <v>34526</v>
      </c>
      <c r="G51" s="92">
        <v>27</v>
      </c>
      <c r="H51" s="110">
        <v>24925</v>
      </c>
      <c r="I51" s="92">
        <v>53</v>
      </c>
      <c r="J51" s="92" t="s">
        <v>89</v>
      </c>
      <c r="K51" s="91" t="s">
        <v>192</v>
      </c>
      <c r="L51" s="91" t="s">
        <v>281</v>
      </c>
      <c r="M51" s="91">
        <v>3</v>
      </c>
      <c r="N51" s="91" t="s">
        <v>53</v>
      </c>
      <c r="O51" s="91" t="s">
        <v>42</v>
      </c>
      <c r="P51" s="91" t="s">
        <v>44</v>
      </c>
      <c r="Q51" s="91" t="s">
        <v>242</v>
      </c>
      <c r="R51" s="91" t="s">
        <v>65</v>
      </c>
      <c r="S51" s="91" t="s">
        <v>65</v>
      </c>
      <c r="T51" s="91" t="s">
        <v>101</v>
      </c>
      <c r="U51" s="91" t="s">
        <v>101</v>
      </c>
      <c r="V51" s="91" t="s">
        <v>230</v>
      </c>
      <c r="W51" s="91" t="s">
        <v>278</v>
      </c>
      <c r="X51" s="91" t="s">
        <v>88</v>
      </c>
      <c r="Y51" s="91"/>
      <c r="Z51" s="110">
        <v>44245</v>
      </c>
      <c r="AA51" s="91" t="s">
        <v>204</v>
      </c>
      <c r="AB51" s="91"/>
      <c r="AC51" s="91" t="s">
        <v>200</v>
      </c>
      <c r="AD51" s="9"/>
    </row>
    <row r="52" spans="1:30" ht="23.25">
      <c r="A52" s="93" t="s">
        <v>6</v>
      </c>
      <c r="B52" s="93" t="s">
        <v>279</v>
      </c>
      <c r="C52" s="93" t="s">
        <v>280</v>
      </c>
      <c r="D52" s="93">
        <v>79464860</v>
      </c>
      <c r="E52" s="93" t="s">
        <v>126</v>
      </c>
      <c r="F52" s="111">
        <v>34526</v>
      </c>
      <c r="G52" s="95">
        <v>27</v>
      </c>
      <c r="H52" s="111">
        <v>24925</v>
      </c>
      <c r="I52" s="95">
        <v>53</v>
      </c>
      <c r="J52" s="95" t="s">
        <v>89</v>
      </c>
      <c r="K52" s="93" t="s">
        <v>192</v>
      </c>
      <c r="L52" s="93" t="s">
        <v>281</v>
      </c>
      <c r="M52" s="93">
        <v>3</v>
      </c>
      <c r="N52" s="85" t="s">
        <v>56</v>
      </c>
      <c r="O52" s="93" t="s">
        <v>42</v>
      </c>
      <c r="P52" s="93" t="s">
        <v>44</v>
      </c>
      <c r="Q52" s="93" t="s">
        <v>194</v>
      </c>
      <c r="R52" s="93" t="s">
        <v>65</v>
      </c>
      <c r="S52" s="93" t="s">
        <v>65</v>
      </c>
      <c r="T52" s="93" t="s">
        <v>101</v>
      </c>
      <c r="U52" s="93" t="s">
        <v>101</v>
      </c>
      <c r="V52" s="93" t="s">
        <v>230</v>
      </c>
      <c r="W52" s="93" t="s">
        <v>278</v>
      </c>
      <c r="X52" s="93" t="s">
        <v>88</v>
      </c>
      <c r="Y52" s="93"/>
      <c r="Z52" s="111">
        <v>44245</v>
      </c>
      <c r="AA52" s="93" t="s">
        <v>204</v>
      </c>
      <c r="AB52" s="93"/>
      <c r="AC52" s="91" t="s">
        <v>200</v>
      </c>
      <c r="AD52" s="9"/>
    </row>
    <row r="53" spans="1:30" ht="23.25">
      <c r="A53" s="93" t="s">
        <v>6</v>
      </c>
      <c r="B53" s="93" t="s">
        <v>279</v>
      </c>
      <c r="C53" s="93" t="s">
        <v>280</v>
      </c>
      <c r="D53" s="93">
        <v>79464860</v>
      </c>
      <c r="E53" s="93" t="s">
        <v>126</v>
      </c>
      <c r="F53" s="111">
        <v>34526</v>
      </c>
      <c r="G53" s="95">
        <v>27</v>
      </c>
      <c r="H53" s="111">
        <v>24925</v>
      </c>
      <c r="I53" s="95">
        <v>53</v>
      </c>
      <c r="J53" s="95" t="s">
        <v>89</v>
      </c>
      <c r="K53" s="93" t="s">
        <v>192</v>
      </c>
      <c r="L53" s="93" t="s">
        <v>281</v>
      </c>
      <c r="M53" s="93">
        <v>3</v>
      </c>
      <c r="N53" s="93" t="s">
        <v>52</v>
      </c>
      <c r="O53" s="93" t="s">
        <v>42</v>
      </c>
      <c r="P53" s="93" t="s">
        <v>48</v>
      </c>
      <c r="Q53" s="93" t="s">
        <v>194</v>
      </c>
      <c r="R53" s="93" t="s">
        <v>65</v>
      </c>
      <c r="S53" s="93" t="s">
        <v>65</v>
      </c>
      <c r="T53" s="93" t="s">
        <v>101</v>
      </c>
      <c r="U53" s="93" t="s">
        <v>101</v>
      </c>
      <c r="V53" s="93" t="s">
        <v>230</v>
      </c>
      <c r="W53" s="93" t="s">
        <v>278</v>
      </c>
      <c r="X53" s="93" t="s">
        <v>88</v>
      </c>
      <c r="Y53" s="93"/>
      <c r="Z53" s="111">
        <v>44245</v>
      </c>
      <c r="AA53" s="93" t="s">
        <v>204</v>
      </c>
      <c r="AB53" s="93"/>
      <c r="AC53" s="91" t="s">
        <v>200</v>
      </c>
      <c r="AD53" s="9"/>
    </row>
    <row r="54" spans="1:30" ht="23.25">
      <c r="A54" s="91" t="s">
        <v>7</v>
      </c>
      <c r="B54" s="91" t="s">
        <v>300</v>
      </c>
      <c r="C54" s="93" t="s">
        <v>301</v>
      </c>
      <c r="D54" s="93">
        <v>19706283</v>
      </c>
      <c r="E54" s="93" t="s">
        <v>126</v>
      </c>
      <c r="F54" s="98">
        <v>39234</v>
      </c>
      <c r="G54" s="95">
        <v>14</v>
      </c>
      <c r="H54" s="98">
        <v>28683</v>
      </c>
      <c r="I54" s="95">
        <v>44</v>
      </c>
      <c r="J54" s="95" t="s">
        <v>90</v>
      </c>
      <c r="K54" s="93" t="s">
        <v>192</v>
      </c>
      <c r="L54" s="93" t="s">
        <v>212</v>
      </c>
      <c r="M54" s="93">
        <v>1</v>
      </c>
      <c r="N54" s="93" t="s">
        <v>54</v>
      </c>
      <c r="O54" s="93" t="s">
        <v>140</v>
      </c>
      <c r="P54" s="93" t="s">
        <v>45</v>
      </c>
      <c r="Q54" s="93" t="s">
        <v>194</v>
      </c>
      <c r="R54" s="93" t="s">
        <v>65</v>
      </c>
      <c r="S54" s="93" t="s">
        <v>65</v>
      </c>
      <c r="T54" s="93" t="s">
        <v>101</v>
      </c>
      <c r="U54" s="93" t="s">
        <v>101</v>
      </c>
      <c r="V54" s="93" t="s">
        <v>196</v>
      </c>
      <c r="W54" s="93"/>
      <c r="X54" s="93" t="s">
        <v>88</v>
      </c>
      <c r="Y54" s="63"/>
      <c r="Z54" s="94">
        <v>44749</v>
      </c>
      <c r="AA54" s="93" t="s">
        <v>204</v>
      </c>
      <c r="AB54" s="63">
        <v>14</v>
      </c>
      <c r="AC54" s="63" t="s">
        <v>200</v>
      </c>
      <c r="AD54" s="63"/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5bc6e98d-a9cf-4051-b942-add1f0ebb2e7" xsi:nil="true"/>
    <TaxCatchAll xmlns="e0ad28dc-77f6-464e-bb2f-9ddb0d0fba5f" xsi:nil="true"/>
    <lcf76f155ced4ddcb4097134ff3c332f xmlns="5bc6e98d-a9cf-4051-b942-add1f0ebb2e7">
      <Terms xmlns="http://schemas.microsoft.com/office/infopath/2007/PartnerControls"/>
    </lcf76f155ced4ddcb4097134ff3c332f>
    <SharedWithUsers xmlns="e0ad28dc-77f6-464e-bb2f-9ddb0d0fba5f">
      <UserInfo>
        <DisplayName>Heidy Milena Castillo Garcia</DisplayName>
        <AccountId>46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685C2CF81D5C46837C390202BBEE25" ma:contentTypeVersion="20" ma:contentTypeDescription="Crear nuevo documento." ma:contentTypeScope="" ma:versionID="d4f14d35fe20c95e26c7650688b9bafb">
  <xsd:schema xmlns:xsd="http://www.w3.org/2001/XMLSchema" xmlns:xs="http://www.w3.org/2001/XMLSchema" xmlns:p="http://schemas.microsoft.com/office/2006/metadata/properties" xmlns:ns1="http://schemas.microsoft.com/sharepoint/v3" xmlns:ns2="e0ad28dc-77f6-464e-bb2f-9ddb0d0fba5f" xmlns:ns3="5bc6e98d-a9cf-4051-b942-add1f0ebb2e7" targetNamespace="http://schemas.microsoft.com/office/2006/metadata/properties" ma:root="true" ma:fieldsID="3ffd13a9daa6ec251e827e2f4831c996" ns1:_="" ns2:_="" ns3:_="">
    <xsd:import namespace="http://schemas.microsoft.com/sharepoint/v3"/>
    <xsd:import namespace="e0ad28dc-77f6-464e-bb2f-9ddb0d0fba5f"/>
    <xsd:import namespace="5bc6e98d-a9cf-4051-b942-add1f0ebb2e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d28dc-77f6-464e-bb2f-9ddb0d0fba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26f1f2d4-6098-47fd-9954-21999db4ecac}" ma:internalName="TaxCatchAll" ma:showField="CatchAllData" ma:web="e0ad28dc-77f6-464e-bb2f-9ddb0d0fba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6e98d-a9cf-4051-b942-add1f0ebb2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2" nillable="true" ma:displayName="Estado de aprobación" ma:internalName="Estado_x0020_de_x0020_aprobaci_x00f3_n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Etiquetas de imagen" ma:readOnly="false" ma:fieldId="{5cf76f15-5ced-4ddc-b409-7134ff3c332f}" ma:taxonomyMulti="true" ma:sspId="b4137601-b23d-474a-8fe2-d3aeae616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644FA2-DA15-47BE-B465-D8344775C58F}"/>
</file>

<file path=customXml/itemProps2.xml><?xml version="1.0" encoding="utf-8"?>
<ds:datastoreItem xmlns:ds="http://schemas.openxmlformats.org/officeDocument/2006/customXml" ds:itemID="{A5704ECC-A247-4853-97F6-143056309D51}"/>
</file>

<file path=customXml/itemProps3.xml><?xml version="1.0" encoding="utf-8"?>
<ds:datastoreItem xmlns:ds="http://schemas.openxmlformats.org/officeDocument/2006/customXml" ds:itemID="{185D2247-14C7-4EE8-ABC2-FA4420D139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Tatiana Andrea Hermida Gutierrez</dc:creator>
  <cp:keywords/>
  <dc:description/>
  <cp:lastModifiedBy>Santiago Garcia Rincon</cp:lastModifiedBy>
  <cp:revision/>
  <dcterms:created xsi:type="dcterms:W3CDTF">2021-06-09T15:18:37Z</dcterms:created>
  <dcterms:modified xsi:type="dcterms:W3CDTF">2024-06-24T16:43:42Z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0x01010071685C2CF81D5C46837C390202BBEE25</vt:lpwstr>
  </property>
  <property fmtid="{D5CDD505-2E9C-101B-9397-08002B2CF9AE}" pid="3" name="MediaServiceImageTags">
    <vt:lpwstr/>
  </property>
</Properties>
</file>