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auusbmededu-my.sharepoint.com/personal/santiago_munera201_tau_usbmed_edu_co/Documents/SEMESTRE 6/INGENIERIA DE PROYECTOS/"/>
    </mc:Choice>
  </mc:AlternateContent>
  <xr:revisionPtr revIDLastSave="0" documentId="8_{7C4999A8-CF10-4A8C-99DD-DB8FDAE7A84D}" xr6:coauthVersionLast="47" xr6:coauthVersionMax="47" xr10:uidLastSave="{00000000-0000-0000-0000-000000000000}"/>
  <bookViews>
    <workbookView xWindow="0" yWindow="760" windowWidth="30240" windowHeight="17220" xr2:uid="{D751B65E-7525-4592-AED4-8DA1D1E18343}"/>
  </bookViews>
  <sheets>
    <sheet name="COMUNICACIONES" sheetId="1" r:id="rId1"/>
    <sheet name="Costos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1" i="2" l="1"/>
  <c r="F19" i="2"/>
  <c r="F21" i="2"/>
  <c r="F20" i="2"/>
  <c r="F18" i="2"/>
  <c r="F17" i="2"/>
  <c r="F16" i="2"/>
  <c r="F15" i="2"/>
  <c r="F11" i="2"/>
  <c r="F10" i="2"/>
  <c r="F9" i="2"/>
  <c r="F8" i="2"/>
  <c r="F7" i="2"/>
  <c r="F6" i="2"/>
  <c r="F5" i="2"/>
  <c r="F24" i="2"/>
  <c r="F25" i="2"/>
  <c r="F26" i="2"/>
  <c r="F30" i="2"/>
  <c r="F36" i="2"/>
  <c r="F37" i="2"/>
  <c r="F12" i="2" l="1"/>
  <c r="F27" i="2"/>
  <c r="F38" i="2"/>
  <c r="F39" i="2"/>
  <c r="F40" i="2" l="1"/>
  <c r="F43" i="2" s="1"/>
</calcChain>
</file>

<file path=xl/sharedStrings.xml><?xml version="1.0" encoding="utf-8"?>
<sst xmlns="http://schemas.openxmlformats.org/spreadsheetml/2006/main" count="133" uniqueCount="98">
  <si>
    <t>MATRIZ DE COMUNICACIONES DEL PROYECTO | MasterSoft: Gestión Académica</t>
  </si>
  <si>
    <t>ACTOR</t>
  </si>
  <si>
    <t>CONTACTO</t>
  </si>
  <si>
    <t>RESPONSABLE DE COMUNICAR</t>
  </si>
  <si>
    <t>QUE COMUNICAR</t>
  </si>
  <si>
    <t>COMO COMUNICAR</t>
  </si>
  <si>
    <t>DOCUMENTO</t>
  </si>
  <si>
    <t>PARA QUE COMUNICAR</t>
  </si>
  <si>
    <t>CUANDO COMUNICAR</t>
  </si>
  <si>
    <t>DUEÑO DEL PROYECTO</t>
  </si>
  <si>
    <t>MasterSoft</t>
  </si>
  <si>
    <t>Director ejecutivo</t>
  </si>
  <si>
    <t>Dificultades encontradas en el proceso, cambios/avances generados.</t>
  </si>
  <si>
    <t>Reuniones presenciales / virtuales o Correos electrónicos.</t>
  </si>
  <si>
    <t>Acta de reunión / Grabaciones de encuentros virtuales / PDF con las comunicaciones</t>
  </si>
  <si>
    <t xml:space="preserve">Para supervisar los errores cambios encontrados  para tomar acciones o correcciones  a tiempo </t>
  </si>
  <si>
    <t>Quincenal</t>
  </si>
  <si>
    <t>EMPLEADOS</t>
  </si>
  <si>
    <t>Director del proyecto</t>
  </si>
  <si>
    <t>Avance operativo, funcional y estético del proyecto a realizar. Problemas encontrados en el proceso.
Asesoramiento profesional.</t>
  </si>
  <si>
    <t>Conocer avances del proyecto y solucionar problemas que se presenten dentro del Sprint de trabajo</t>
  </si>
  <si>
    <t>Semanal</t>
  </si>
  <si>
    <t>CLIENTES</t>
  </si>
  <si>
    <t>Rector de IES</t>
  </si>
  <si>
    <t>Marketing</t>
  </si>
  <si>
    <t xml:space="preserve"> Feedback acerca del diseño.
Sugerencias constructivas para mejorar el proyecto. Pago de mesualidades correspondientes.</t>
  </si>
  <si>
    <t>Presentaciones</t>
  </si>
  <si>
    <t>Soporte de presentaciones como PDF o PPTX</t>
  </si>
  <si>
    <t>CONSUMIDORES</t>
  </si>
  <si>
    <t xml:space="preserve">Secretaria academica </t>
  </si>
  <si>
    <t>Actualizaciones del sistema. Nuevos elementos/caracteristicas adicionadas</t>
  </si>
  <si>
    <t>Presentaciones/ capacitaciones</t>
  </si>
  <si>
    <t>Soporte de presentaciones como PDF o PPTX / Grabación o resumen de la capacitación</t>
  </si>
  <si>
    <t>Darle a entender al usuario las nuevas funcionalidades o mejoras del software</t>
  </si>
  <si>
    <t>Mensual</t>
  </si>
  <si>
    <t>PROVEEDORES</t>
  </si>
  <si>
    <t>Servidores Cloud, CoWorking</t>
  </si>
  <si>
    <t>Director de proyecto</t>
  </si>
  <si>
    <t>Problemas con los servidores. Dificultades encontrados en las oficinas.</t>
  </si>
  <si>
    <t>Correos electronicos</t>
  </si>
  <si>
    <t>Tickets de soporte sobre las comunicsaciones generadas a los proveedores</t>
  </si>
  <si>
    <t>COMPETENCIA</t>
  </si>
  <si>
    <t>PeopleSoft</t>
  </si>
  <si>
    <t>Alianzas. Encuentro de similtudes  en caracteristicas/elementos.</t>
  </si>
  <si>
    <t>Correos electronicos / reuniones</t>
  </si>
  <si>
    <t>Soporte de pactos de alianzas / Acta de reuniones</t>
  </si>
  <si>
    <t>Trimestral</t>
  </si>
  <si>
    <t>GOBIERNO</t>
  </si>
  <si>
    <t>Ministros</t>
  </si>
  <si>
    <t>Estrategias en las cuales nos pueden apoyar.  Apoyo en Implementación de tecnologias para el desarrollo.</t>
  </si>
  <si>
    <t>ENTIDADES FINANCIERAS</t>
  </si>
  <si>
    <t>Bancolombia</t>
  </si>
  <si>
    <t xml:space="preserve">Informes acerca de gastos, prestaciones. Solictud de créditos. </t>
  </si>
  <si>
    <t>Correos electronicos / telefono</t>
  </si>
  <si>
    <t>Tickets de solicitudes a la entidad bancaria y registros de llamadas</t>
  </si>
  <si>
    <t>ALIADOS</t>
  </si>
  <si>
    <t>IES</t>
  </si>
  <si>
    <t>Los beneficios del software y las posibles integraciones dentro de las instituciones de forma personalizada.</t>
  </si>
  <si>
    <t>OTROS</t>
  </si>
  <si>
    <t>Alcades</t>
  </si>
  <si>
    <t>Las ventajas del uso de un software que gestione los recursos de las instituciones educativas de la región, empleando un sistema de calidad.</t>
  </si>
  <si>
    <t xml:space="preserve">ESTRUCTURA DE COSTOS </t>
  </si>
  <si>
    <t>TALENTO HUMANO</t>
  </si>
  <si>
    <t xml:space="preserve">CARGO </t>
  </si>
  <si>
    <t xml:space="preserve">CANT </t>
  </si>
  <si>
    <t>TIEMPO MESES</t>
  </si>
  <si>
    <t xml:space="preserve">HONORARIOS </t>
  </si>
  <si>
    <t xml:space="preserve">SUBTOTAL </t>
  </si>
  <si>
    <t>Ingeniero sistemas frontend</t>
  </si>
  <si>
    <t>Ingeniero sistemas backend</t>
  </si>
  <si>
    <t>Ingeniero QA</t>
  </si>
  <si>
    <t>Practicante de sistemas</t>
  </si>
  <si>
    <t>Profesional en mercadeo y publicidad</t>
  </si>
  <si>
    <t>Diseñador gráfico</t>
  </si>
  <si>
    <t>Subtotal Talento Humano</t>
  </si>
  <si>
    <t xml:space="preserve">MATERIALES Y SUMINISTROS </t>
  </si>
  <si>
    <t>DESCRIPCIÓN ACTIVIDAD</t>
  </si>
  <si>
    <t xml:space="preserve">VALOR UNITARIO </t>
  </si>
  <si>
    <t>Servidores</t>
  </si>
  <si>
    <t>Computadores</t>
  </si>
  <si>
    <t>Accesorios perifericos</t>
  </si>
  <si>
    <t>Elementos de higiene y seguridad</t>
  </si>
  <si>
    <t xml:space="preserve"> </t>
  </si>
  <si>
    <t>Pauta digital</t>
  </si>
  <si>
    <t xml:space="preserve">Diseño e impresión de publicidad </t>
  </si>
  <si>
    <t>Escritorios</t>
  </si>
  <si>
    <t xml:space="preserve">APOYO LOGÍSTICO E INFRAESTRUCTURA </t>
  </si>
  <si>
    <t>Alquiler de espacios para trabajar</t>
  </si>
  <si>
    <t>Cursos</t>
  </si>
  <si>
    <t xml:space="preserve">Refrigerios </t>
  </si>
  <si>
    <t>Subtotal costos logísticos</t>
  </si>
  <si>
    <t>OTROS COSTOS</t>
  </si>
  <si>
    <t>Servicios publicos</t>
  </si>
  <si>
    <t>Internet</t>
  </si>
  <si>
    <t>Subtotal Otros costos</t>
  </si>
  <si>
    <t>SUBTOTAL COSTO PROYECTO</t>
  </si>
  <si>
    <t>Gravamen al movimiento financiero, 4 x 1000, comisiones y demás gastos operativos de administración, nómina, compras, jurídicos y logístico, imprevistos</t>
  </si>
  <si>
    <t>TOTAL COSTO PROYECTO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</si>
</sst>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240A]\ * #,##0_-;\-[$$-240A]\ * #,##0_-;_-[$$-240A]\ * &quot;-&quot;_-;_-@_-"/>
  </numFmts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sz val="11"/>
      <color rgb="FF000000"/>
      <name val="Calibri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FF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5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4" fillId="0" borderId="0" xfId="0" applyFont="1"/>
    <xf numFmtId="0" fontId="3" fillId="3" borderId="11" xfId="0" applyFont="1" applyFill="1" applyBorder="1" applyAlignment="1">
      <alignment horizontal="center"/>
    </xf>
    <xf numFmtId="0" fontId="4" fillId="0" borderId="11" xfId="0" applyFont="1" applyBorder="1"/>
    <xf numFmtId="0" fontId="4" fillId="0" borderId="11" xfId="0" applyFont="1" applyBorder="1" applyAlignment="1">
      <alignment horizontal="center"/>
    </xf>
    <xf numFmtId="164" fontId="4" fillId="0" borderId="11" xfId="0" applyNumberFormat="1" applyFont="1" applyBorder="1" applyAlignment="1">
      <alignment horizontal="center"/>
    </xf>
    <xf numFmtId="164" fontId="3" fillId="0" borderId="11" xfId="0" applyNumberFormat="1" applyFont="1" applyBorder="1"/>
    <xf numFmtId="0" fontId="1" fillId="0" borderId="4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5" fillId="0" borderId="16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5" borderId="10" xfId="0" applyFill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0" fontId="3" fillId="0" borderId="13" xfId="0" applyFont="1" applyBorder="1" applyAlignment="1">
      <alignment horizontal="left"/>
    </xf>
    <xf numFmtId="0" fontId="3" fillId="0" borderId="14" xfId="0" applyFont="1" applyBorder="1" applyAlignment="1">
      <alignment horizontal="left"/>
    </xf>
    <xf numFmtId="0" fontId="3" fillId="0" borderId="15" xfId="0" applyFont="1" applyBorder="1" applyAlignment="1">
      <alignment horizontal="left"/>
    </xf>
    <xf numFmtId="0" fontId="3" fillId="4" borderId="13" xfId="0" applyFont="1" applyFill="1" applyBorder="1" applyAlignment="1">
      <alignment horizontal="left"/>
    </xf>
    <xf numFmtId="0" fontId="3" fillId="4" borderId="14" xfId="0" applyFont="1" applyFill="1" applyBorder="1" applyAlignment="1">
      <alignment horizontal="left"/>
    </xf>
    <xf numFmtId="0" fontId="3" fillId="4" borderId="15" xfId="0" applyFont="1" applyFill="1" applyBorder="1" applyAlignment="1">
      <alignment horizontal="left"/>
    </xf>
    <xf numFmtId="0" fontId="4" fillId="0" borderId="11" xfId="0" applyFont="1" applyBorder="1" applyAlignment="1">
      <alignment horizontal="left" vertical="center" wrapText="1"/>
    </xf>
    <xf numFmtId="9" fontId="4" fillId="0" borderId="11" xfId="0" applyNumberFormat="1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164" fontId="4" fillId="0" borderId="11" xfId="0" applyNumberFormat="1" applyFont="1" applyBorder="1" applyAlignment="1">
      <alignment horizontal="center" vertical="center" wrapText="1"/>
    </xf>
    <xf numFmtId="0" fontId="6" fillId="0" borderId="16" xfId="0" applyFont="1" applyFill="1" applyBorder="1" applyAlignment="1">
      <alignment vertical="center" wrapText="1"/>
    </xf>
    <xf numFmtId="0" fontId="0" fillId="0" borderId="0" xfId="0" applyAlignment="1"/>
    <xf numFmtId="0" fontId="0" fillId="0" borderId="8" xfId="0" applyBorder="1" applyAlignment="1">
      <alignment vertical="center" wrapText="1"/>
    </xf>
    <xf numFmtId="0" fontId="5" fillId="0" borderId="16" xfId="0" applyFont="1" applyBorder="1" applyAlignment="1">
      <alignment vertical="center" wrapText="1"/>
    </xf>
    <xf numFmtId="0" fontId="0" fillId="0" borderId="11" xfId="0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1FAA0A-CA54-44CC-BE05-04250A26A814}">
  <dimension ref="C2:M15"/>
  <sheetViews>
    <sheetView showGridLines="0" tabSelected="1" topLeftCell="B11" workbookViewId="0">
      <selection activeCell="K13" sqref="K13"/>
    </sheetView>
  </sheetViews>
  <sheetFormatPr defaultColWidth="11.42578125" defaultRowHeight="15"/>
  <cols>
    <col min="2" max="2" width="11" customWidth="1"/>
    <col min="3" max="5" width="11.42578125" hidden="1" customWidth="1"/>
    <col min="6" max="6" width="23.42578125" style="17" bestFit="1" customWidth="1"/>
    <col min="7" max="7" width="15" style="17" customWidth="1"/>
    <col min="8" max="8" width="13.42578125" style="17" bestFit="1" customWidth="1"/>
    <col min="9" max="9" width="28.5703125" style="39" customWidth="1"/>
    <col min="10" max="10" width="18.42578125" style="17" bestFit="1" customWidth="1"/>
    <col min="11" max="11" width="18.42578125" style="17" customWidth="1"/>
    <col min="12" max="12" width="21.85546875" style="17" bestFit="1" customWidth="1"/>
    <col min="13" max="13" width="20.42578125" style="17" bestFit="1" customWidth="1"/>
  </cols>
  <sheetData>
    <row r="2" spans="6:13" ht="15.95" thickBot="1"/>
    <row r="3" spans="6:13" ht="24" customHeight="1" thickBot="1">
      <c r="F3" s="23" t="s">
        <v>0</v>
      </c>
      <c r="G3" s="24"/>
      <c r="H3" s="24"/>
      <c r="I3" s="24"/>
      <c r="J3" s="24"/>
      <c r="K3" s="24"/>
      <c r="L3" s="24"/>
      <c r="M3" s="25"/>
    </row>
    <row r="4" spans="6:13" s="2" customFormat="1" ht="48.75" customHeight="1" thickBot="1">
      <c r="F4" s="9" t="s">
        <v>1</v>
      </c>
      <c r="G4" s="1" t="s">
        <v>2</v>
      </c>
      <c r="H4" s="1" t="s">
        <v>3</v>
      </c>
      <c r="I4" s="1" t="s">
        <v>4</v>
      </c>
      <c r="J4" s="1" t="s">
        <v>5</v>
      </c>
      <c r="K4" s="1" t="s">
        <v>6</v>
      </c>
      <c r="L4" s="1" t="s">
        <v>7</v>
      </c>
      <c r="M4" s="10" t="s">
        <v>8</v>
      </c>
    </row>
    <row r="5" spans="6:13" ht="76.5">
      <c r="F5" s="18" t="s">
        <v>9</v>
      </c>
      <c r="G5" s="20" t="s">
        <v>10</v>
      </c>
      <c r="H5" s="14" t="s">
        <v>11</v>
      </c>
      <c r="I5" s="40" t="s">
        <v>12</v>
      </c>
      <c r="J5" s="14" t="s">
        <v>13</v>
      </c>
      <c r="K5" s="21" t="s">
        <v>14</v>
      </c>
      <c r="L5" s="21" t="s">
        <v>15</v>
      </c>
      <c r="M5" s="22" t="s">
        <v>16</v>
      </c>
    </row>
    <row r="6" spans="6:13" s="17" customFormat="1" ht="76.5">
      <c r="F6" s="11" t="s">
        <v>17</v>
      </c>
      <c r="G6" s="12" t="s">
        <v>18</v>
      </c>
      <c r="H6" s="13" t="s">
        <v>11</v>
      </c>
      <c r="I6" s="41" t="s">
        <v>19</v>
      </c>
      <c r="J6" s="14" t="s">
        <v>13</v>
      </c>
      <c r="K6" s="21" t="s">
        <v>14</v>
      </c>
      <c r="L6" s="15" t="s">
        <v>20</v>
      </c>
      <c r="M6" s="16" t="s">
        <v>21</v>
      </c>
    </row>
    <row r="7" spans="6:13" ht="80.25" customHeight="1">
      <c r="F7" s="19" t="s">
        <v>22</v>
      </c>
      <c r="G7" s="12" t="s">
        <v>23</v>
      </c>
      <c r="H7" s="13" t="s">
        <v>24</v>
      </c>
      <c r="I7" s="41" t="s">
        <v>25</v>
      </c>
      <c r="J7" s="15" t="s">
        <v>26</v>
      </c>
      <c r="K7" s="15" t="s">
        <v>27</v>
      </c>
      <c r="L7" s="15"/>
      <c r="M7" s="16" t="s">
        <v>16</v>
      </c>
    </row>
    <row r="8" spans="6:13" ht="60.75" customHeight="1">
      <c r="F8" s="19" t="s">
        <v>28</v>
      </c>
      <c r="G8" s="12" t="s">
        <v>29</v>
      </c>
      <c r="H8" s="13" t="s">
        <v>24</v>
      </c>
      <c r="I8" s="42" t="s">
        <v>30</v>
      </c>
      <c r="J8" s="15" t="s">
        <v>31</v>
      </c>
      <c r="K8" s="15" t="s">
        <v>32</v>
      </c>
      <c r="L8" s="15" t="s">
        <v>33</v>
      </c>
      <c r="M8" s="16" t="s">
        <v>34</v>
      </c>
    </row>
    <row r="9" spans="6:13" ht="76.5">
      <c r="F9" s="11" t="s">
        <v>35</v>
      </c>
      <c r="G9" s="15" t="s">
        <v>36</v>
      </c>
      <c r="H9" s="15" t="s">
        <v>37</v>
      </c>
      <c r="I9" s="42" t="s">
        <v>38</v>
      </c>
      <c r="J9" s="15" t="s">
        <v>39</v>
      </c>
      <c r="K9" s="15" t="s">
        <v>40</v>
      </c>
      <c r="L9" s="15"/>
      <c r="M9" s="16" t="s">
        <v>34</v>
      </c>
    </row>
    <row r="10" spans="6:13" ht="45.75">
      <c r="F10" s="11" t="s">
        <v>41</v>
      </c>
      <c r="G10" s="15" t="s">
        <v>42</v>
      </c>
      <c r="H10" s="15" t="s">
        <v>11</v>
      </c>
      <c r="I10" s="42" t="s">
        <v>43</v>
      </c>
      <c r="J10" s="15" t="s">
        <v>44</v>
      </c>
      <c r="K10" s="15" t="s">
        <v>45</v>
      </c>
      <c r="L10" s="15"/>
      <c r="M10" s="16" t="s">
        <v>46</v>
      </c>
    </row>
    <row r="11" spans="6:13" ht="76.5">
      <c r="F11" s="11" t="s">
        <v>47</v>
      </c>
      <c r="G11" s="15" t="s">
        <v>48</v>
      </c>
      <c r="H11" s="15" t="s">
        <v>11</v>
      </c>
      <c r="I11" s="42" t="s">
        <v>49</v>
      </c>
      <c r="J11" s="15" t="s">
        <v>13</v>
      </c>
      <c r="K11" s="21" t="s">
        <v>14</v>
      </c>
      <c r="L11" s="15"/>
      <c r="M11" s="16" t="s">
        <v>46</v>
      </c>
    </row>
    <row r="12" spans="6:13" ht="52.5" customHeight="1">
      <c r="F12" s="11" t="s">
        <v>50</v>
      </c>
      <c r="G12" s="15" t="s">
        <v>51</v>
      </c>
      <c r="H12" s="15" t="s">
        <v>11</v>
      </c>
      <c r="I12" s="38" t="s">
        <v>52</v>
      </c>
      <c r="J12" s="15" t="s">
        <v>53</v>
      </c>
      <c r="K12" s="15" t="s">
        <v>54</v>
      </c>
      <c r="L12" s="15"/>
      <c r="M12" s="16" t="s">
        <v>34</v>
      </c>
    </row>
    <row r="13" spans="6:13" ht="76.5">
      <c r="F13" s="11" t="s">
        <v>55</v>
      </c>
      <c r="G13" s="15" t="s">
        <v>56</v>
      </c>
      <c r="H13" s="15" t="s">
        <v>24</v>
      </c>
      <c r="I13" s="42" t="s">
        <v>57</v>
      </c>
      <c r="J13" s="15" t="s">
        <v>13</v>
      </c>
      <c r="K13" s="21" t="s">
        <v>14</v>
      </c>
      <c r="L13" s="15"/>
      <c r="M13" s="16" t="s">
        <v>34</v>
      </c>
    </row>
    <row r="14" spans="6:13" ht="91.5">
      <c r="F14" s="11" t="s">
        <v>58</v>
      </c>
      <c r="G14" s="15" t="s">
        <v>59</v>
      </c>
      <c r="H14" s="15" t="s">
        <v>24</v>
      </c>
      <c r="I14" s="42" t="s">
        <v>60</v>
      </c>
      <c r="J14" s="15" t="s">
        <v>13</v>
      </c>
      <c r="K14" s="21" t="s">
        <v>14</v>
      </c>
      <c r="L14" s="15"/>
      <c r="M14" s="16" t="s">
        <v>34</v>
      </c>
    </row>
    <row r="15" spans="6:13">
      <c r="F15"/>
      <c r="G15"/>
      <c r="H15"/>
      <c r="J15"/>
      <c r="K15"/>
      <c r="L15"/>
      <c r="M15"/>
    </row>
  </sheetData>
  <mergeCells count="1">
    <mergeCell ref="F3:M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86132-5BC0-46ED-B8D7-D00BAF1B6329}">
  <dimension ref="B2:J43"/>
  <sheetViews>
    <sheetView showGridLines="0" topLeftCell="A10" zoomScale="154" zoomScaleNormal="154" workbookViewId="0">
      <selection activeCell="E26" sqref="E26"/>
    </sheetView>
  </sheetViews>
  <sheetFormatPr defaultColWidth="11.42578125" defaultRowHeight="15"/>
  <cols>
    <col min="2" max="2" width="45.42578125" customWidth="1"/>
    <col min="4" max="4" width="13.7109375" customWidth="1"/>
    <col min="5" max="5" width="21" customWidth="1"/>
    <col min="6" max="6" width="17.28515625" customWidth="1"/>
  </cols>
  <sheetData>
    <row r="2" spans="2:9">
      <c r="B2" s="27" t="s">
        <v>61</v>
      </c>
      <c r="C2" s="27"/>
      <c r="D2" s="27"/>
      <c r="E2" s="27"/>
      <c r="F2" s="27"/>
      <c r="G2" s="3"/>
      <c r="H2" s="3"/>
      <c r="I2" s="3"/>
    </row>
    <row r="3" spans="2:9">
      <c r="B3" s="26" t="s">
        <v>62</v>
      </c>
      <c r="C3" s="26"/>
      <c r="D3" s="26"/>
      <c r="E3" s="26"/>
      <c r="F3" s="26"/>
      <c r="G3" s="3"/>
      <c r="H3" s="3"/>
      <c r="I3" s="3"/>
    </row>
    <row r="4" spans="2:9">
      <c r="B4" s="4" t="s">
        <v>63</v>
      </c>
      <c r="C4" s="4" t="s">
        <v>64</v>
      </c>
      <c r="D4" s="4" t="s">
        <v>65</v>
      </c>
      <c r="E4" s="4" t="s">
        <v>66</v>
      </c>
      <c r="F4" s="4" t="s">
        <v>67</v>
      </c>
      <c r="G4" s="3"/>
      <c r="H4" s="3"/>
      <c r="I4" s="3"/>
    </row>
    <row r="5" spans="2:9">
      <c r="B5" s="5" t="s">
        <v>18</v>
      </c>
      <c r="C5" s="6">
        <v>1</v>
      </c>
      <c r="D5" s="6">
        <v>12</v>
      </c>
      <c r="E5" s="7">
        <v>9000000</v>
      </c>
      <c r="F5" s="7">
        <f>C5*D5*E5</f>
        <v>108000000</v>
      </c>
      <c r="G5" s="3"/>
      <c r="H5" s="3"/>
      <c r="I5" s="3"/>
    </row>
    <row r="6" spans="2:9">
      <c r="B6" s="5" t="s">
        <v>68</v>
      </c>
      <c r="C6" s="6">
        <v>1</v>
      </c>
      <c r="D6" s="6">
        <v>11</v>
      </c>
      <c r="E6" s="7">
        <v>6000000</v>
      </c>
      <c r="F6" s="7">
        <f t="shared" ref="F6:F11" si="0">C6*D6*E6</f>
        <v>66000000</v>
      </c>
      <c r="G6" s="3"/>
      <c r="H6" s="3"/>
      <c r="I6" s="3"/>
    </row>
    <row r="7" spans="2:9">
      <c r="B7" s="5" t="s">
        <v>69</v>
      </c>
      <c r="C7" s="6">
        <v>1</v>
      </c>
      <c r="D7" s="6">
        <v>11</v>
      </c>
      <c r="E7" s="7">
        <v>8000000</v>
      </c>
      <c r="F7" s="7">
        <f t="shared" si="0"/>
        <v>88000000</v>
      </c>
      <c r="G7" s="3"/>
      <c r="H7" s="3"/>
      <c r="I7" s="3"/>
    </row>
    <row r="8" spans="2:9">
      <c r="B8" s="5" t="s">
        <v>70</v>
      </c>
      <c r="C8" s="6">
        <v>1</v>
      </c>
      <c r="D8" s="6">
        <v>11</v>
      </c>
      <c r="E8" s="7">
        <v>6000000</v>
      </c>
      <c r="F8" s="7">
        <f t="shared" si="0"/>
        <v>66000000</v>
      </c>
      <c r="G8" s="3"/>
      <c r="H8" s="3"/>
      <c r="I8" s="3"/>
    </row>
    <row r="9" spans="2:9">
      <c r="B9" s="5" t="s">
        <v>71</v>
      </c>
      <c r="C9" s="6">
        <v>1</v>
      </c>
      <c r="D9" s="6">
        <v>8</v>
      </c>
      <c r="E9" s="7">
        <v>2000000</v>
      </c>
      <c r="F9" s="7">
        <f t="shared" si="0"/>
        <v>16000000</v>
      </c>
      <c r="G9" s="3"/>
      <c r="H9" s="3"/>
      <c r="I9" s="3"/>
    </row>
    <row r="10" spans="2:9">
      <c r="B10" s="5" t="s">
        <v>72</v>
      </c>
      <c r="C10" s="6">
        <v>1</v>
      </c>
      <c r="D10" s="6">
        <v>4</v>
      </c>
      <c r="E10" s="7">
        <v>9000000</v>
      </c>
      <c r="F10" s="7">
        <f t="shared" si="0"/>
        <v>36000000</v>
      </c>
      <c r="G10" s="3"/>
      <c r="H10" s="3"/>
      <c r="I10" s="3"/>
    </row>
    <row r="11" spans="2:9">
      <c r="B11" s="5" t="s">
        <v>73</v>
      </c>
      <c r="C11" s="6">
        <v>1</v>
      </c>
      <c r="D11" s="6">
        <v>6</v>
      </c>
      <c r="E11" s="7">
        <v>5000000</v>
      </c>
      <c r="F11" s="7">
        <f t="shared" si="0"/>
        <v>30000000</v>
      </c>
      <c r="G11" s="3"/>
      <c r="H11" s="3"/>
      <c r="I11" s="3"/>
    </row>
    <row r="12" spans="2:9">
      <c r="B12" s="28" t="s">
        <v>74</v>
      </c>
      <c r="C12" s="29"/>
      <c r="D12" s="29"/>
      <c r="E12" s="30"/>
      <c r="F12" s="8">
        <f>SUM(F5:F11)</f>
        <v>410000000</v>
      </c>
      <c r="G12" s="3"/>
      <c r="H12" s="3"/>
      <c r="I12" s="3"/>
    </row>
    <row r="13" spans="2:9">
      <c r="B13" s="26" t="s">
        <v>75</v>
      </c>
      <c r="C13" s="26"/>
      <c r="D13" s="26"/>
      <c r="E13" s="26"/>
      <c r="F13" s="26"/>
      <c r="G13" s="3"/>
      <c r="H13" s="3"/>
      <c r="I13" s="3"/>
    </row>
    <row r="14" spans="2:9">
      <c r="B14" s="4" t="s">
        <v>76</v>
      </c>
      <c r="C14" s="4" t="s">
        <v>64</v>
      </c>
      <c r="D14" s="4" t="s">
        <v>65</v>
      </c>
      <c r="E14" s="4" t="s">
        <v>77</v>
      </c>
      <c r="F14" s="4" t="s">
        <v>67</v>
      </c>
      <c r="G14" s="3"/>
      <c r="H14" s="3"/>
      <c r="I14" s="3"/>
    </row>
    <row r="15" spans="2:9">
      <c r="B15" s="5" t="s">
        <v>78</v>
      </c>
      <c r="C15" s="6">
        <v>1</v>
      </c>
      <c r="D15" s="6">
        <v>12</v>
      </c>
      <c r="E15" s="7">
        <v>500000</v>
      </c>
      <c r="F15" s="7">
        <f>C15*D15*E15</f>
        <v>6000000</v>
      </c>
      <c r="G15" s="3"/>
      <c r="H15" s="3"/>
      <c r="I15" s="3"/>
    </row>
    <row r="16" spans="2:9">
      <c r="B16" s="5" t="s">
        <v>79</v>
      </c>
      <c r="C16" s="6">
        <v>7</v>
      </c>
      <c r="D16" s="6">
        <v>1</v>
      </c>
      <c r="E16" s="7">
        <v>5000000</v>
      </c>
      <c r="F16" s="7">
        <f t="shared" ref="F16:F19" si="1">C16*D16*E16</f>
        <v>35000000</v>
      </c>
      <c r="G16" s="3"/>
      <c r="H16" s="3"/>
      <c r="I16" s="3"/>
    </row>
    <row r="17" spans="2:10">
      <c r="B17" s="5" t="s">
        <v>80</v>
      </c>
      <c r="C17" s="6">
        <v>7</v>
      </c>
      <c r="D17" s="6">
        <v>1</v>
      </c>
      <c r="E17" s="7">
        <v>200000</v>
      </c>
      <c r="F17" s="7">
        <f t="shared" si="1"/>
        <v>1400000</v>
      </c>
      <c r="G17" s="3"/>
      <c r="H17" s="3"/>
      <c r="I17" s="3"/>
    </row>
    <row r="18" spans="2:10">
      <c r="B18" s="5" t="s">
        <v>81</v>
      </c>
      <c r="C18" s="6">
        <v>1</v>
      </c>
      <c r="D18" s="6">
        <v>12</v>
      </c>
      <c r="E18" s="7">
        <v>700000</v>
      </c>
      <c r="F18" s="7">
        <f t="shared" si="1"/>
        <v>8400000</v>
      </c>
      <c r="G18" s="3"/>
      <c r="H18" s="3"/>
      <c r="I18" s="3"/>
      <c r="J18" t="s">
        <v>82</v>
      </c>
    </row>
    <row r="19" spans="2:10">
      <c r="B19" s="5" t="s">
        <v>83</v>
      </c>
      <c r="C19" s="6">
        <v>1</v>
      </c>
      <c r="D19" s="6">
        <v>3</v>
      </c>
      <c r="E19" s="7">
        <v>1500000</v>
      </c>
      <c r="F19" s="7">
        <f t="shared" si="1"/>
        <v>4500000</v>
      </c>
      <c r="G19" s="3"/>
      <c r="H19" s="3"/>
      <c r="I19" s="3"/>
    </row>
    <row r="20" spans="2:10">
      <c r="B20" s="5" t="s">
        <v>84</v>
      </c>
      <c r="C20" s="6">
        <v>1</v>
      </c>
      <c r="D20" s="6">
        <v>3</v>
      </c>
      <c r="E20" s="7">
        <v>400000</v>
      </c>
      <c r="F20" s="7">
        <f t="shared" ref="F20" si="2">C20*D20*E20</f>
        <v>1200000</v>
      </c>
      <c r="G20" s="3"/>
      <c r="H20" s="3"/>
      <c r="I20" s="3"/>
    </row>
    <row r="21" spans="2:10">
      <c r="B21" s="5" t="s">
        <v>85</v>
      </c>
      <c r="C21" s="6">
        <v>1</v>
      </c>
      <c r="D21" s="6">
        <v>12</v>
      </c>
      <c r="E21" s="7">
        <v>500000</v>
      </c>
      <c r="F21" s="7">
        <f>C21*D21*E21</f>
        <v>6000000</v>
      </c>
      <c r="G21" s="3"/>
      <c r="H21" s="3"/>
      <c r="I21" s="3"/>
    </row>
    <row r="22" spans="2:10">
      <c r="B22" s="26" t="s">
        <v>86</v>
      </c>
      <c r="C22" s="26"/>
      <c r="D22" s="26"/>
      <c r="E22" s="26"/>
      <c r="F22" s="26"/>
      <c r="G22" s="3"/>
      <c r="H22" s="3"/>
      <c r="I22" s="3"/>
    </row>
    <row r="23" spans="2:10">
      <c r="B23" s="4" t="s">
        <v>76</v>
      </c>
      <c r="C23" s="4" t="s">
        <v>64</v>
      </c>
      <c r="D23" s="4" t="s">
        <v>65</v>
      </c>
      <c r="E23" s="4" t="s">
        <v>77</v>
      </c>
      <c r="F23" s="4" t="s">
        <v>67</v>
      </c>
      <c r="G23" s="3"/>
      <c r="H23" s="3"/>
      <c r="I23" s="3"/>
    </row>
    <row r="24" spans="2:10">
      <c r="B24" s="5" t="s">
        <v>87</v>
      </c>
      <c r="C24" s="6">
        <v>1</v>
      </c>
      <c r="D24" s="6">
        <v>12</v>
      </c>
      <c r="E24" s="7">
        <v>2000000</v>
      </c>
      <c r="F24" s="7">
        <f>E24*D24*C24</f>
        <v>24000000</v>
      </c>
      <c r="G24" s="3"/>
      <c r="H24" s="3"/>
      <c r="I24" s="3"/>
    </row>
    <row r="25" spans="2:10">
      <c r="B25" s="5" t="s">
        <v>88</v>
      </c>
      <c r="C25" s="6">
        <v>7</v>
      </c>
      <c r="D25" s="6">
        <v>1</v>
      </c>
      <c r="E25" s="7">
        <v>1000000</v>
      </c>
      <c r="F25" s="7">
        <f>E25*D25*C25</f>
        <v>7000000</v>
      </c>
      <c r="G25" s="3"/>
      <c r="H25" s="3"/>
      <c r="I25" s="3"/>
    </row>
    <row r="26" spans="2:10">
      <c r="B26" s="5" t="s">
        <v>89</v>
      </c>
      <c r="C26" s="6">
        <v>7</v>
      </c>
      <c r="D26" s="6">
        <v>12</v>
      </c>
      <c r="E26" s="7">
        <v>50000</v>
      </c>
      <c r="F26" s="7">
        <f>E26*D26*C26</f>
        <v>4200000</v>
      </c>
      <c r="G26" s="3"/>
      <c r="H26" s="3"/>
      <c r="I26" s="3"/>
    </row>
    <row r="27" spans="2:10">
      <c r="B27" s="28" t="s">
        <v>90</v>
      </c>
      <c r="C27" s="29"/>
      <c r="D27" s="29"/>
      <c r="E27" s="30"/>
      <c r="F27" s="8">
        <f>SUM(F24:F26)</f>
        <v>35200000</v>
      </c>
      <c r="G27" s="3"/>
      <c r="H27" s="3"/>
      <c r="I27" s="3"/>
    </row>
    <row r="28" spans="2:10">
      <c r="B28" s="26" t="s">
        <v>91</v>
      </c>
      <c r="C28" s="26"/>
      <c r="D28" s="26"/>
      <c r="E28" s="26"/>
      <c r="F28" s="26"/>
      <c r="G28" s="3"/>
      <c r="H28" s="3"/>
      <c r="I28" s="3"/>
    </row>
    <row r="29" spans="2:10">
      <c r="B29" s="4" t="s">
        <v>76</v>
      </c>
      <c r="C29" s="4" t="s">
        <v>64</v>
      </c>
      <c r="D29" s="4" t="s">
        <v>65</v>
      </c>
      <c r="E29" s="4" t="s">
        <v>77</v>
      </c>
      <c r="F29" s="4" t="s">
        <v>67</v>
      </c>
      <c r="G29" s="3"/>
      <c r="H29" s="3"/>
      <c r="I29" s="3"/>
    </row>
    <row r="30" spans="2:10">
      <c r="B30" s="5" t="s">
        <v>92</v>
      </c>
      <c r="C30" s="6">
        <v>1</v>
      </c>
      <c r="D30" s="6">
        <v>12</v>
      </c>
      <c r="E30" s="7">
        <v>500000</v>
      </c>
      <c r="F30" s="7">
        <f>E30*D30*C30</f>
        <v>6000000</v>
      </c>
      <c r="G30" s="3"/>
      <c r="H30" s="3"/>
      <c r="I30" s="3"/>
    </row>
    <row r="31" spans="2:10">
      <c r="B31" s="5" t="s">
        <v>93</v>
      </c>
      <c r="C31" s="6">
        <v>1</v>
      </c>
      <c r="D31" s="6">
        <v>12</v>
      </c>
      <c r="E31" s="7">
        <v>150000</v>
      </c>
      <c r="F31" s="7">
        <f>E31*D31*C31</f>
        <v>1800000</v>
      </c>
      <c r="G31" s="3"/>
      <c r="H31" s="3"/>
      <c r="I31" s="3"/>
    </row>
    <row r="32" spans="2:10">
      <c r="B32" s="5"/>
      <c r="C32" s="6"/>
      <c r="D32" s="6"/>
      <c r="E32" s="7"/>
      <c r="F32" s="7"/>
      <c r="G32" s="3"/>
      <c r="H32" s="3"/>
      <c r="I32" s="3"/>
    </row>
    <row r="33" spans="2:9">
      <c r="B33" s="5"/>
      <c r="C33" s="6"/>
      <c r="D33" s="6"/>
      <c r="E33" s="7"/>
      <c r="F33" s="7"/>
      <c r="G33" s="3"/>
      <c r="H33" s="3"/>
      <c r="I33" s="3"/>
    </row>
    <row r="34" spans="2:9">
      <c r="B34" s="5"/>
      <c r="C34" s="6"/>
      <c r="D34" s="6"/>
      <c r="E34" s="7"/>
      <c r="F34" s="7"/>
      <c r="G34" s="3"/>
      <c r="H34" s="3"/>
      <c r="I34" s="3"/>
    </row>
    <row r="35" spans="2:9">
      <c r="B35" s="5"/>
      <c r="C35" s="6"/>
      <c r="D35" s="6"/>
      <c r="E35" s="7"/>
      <c r="F35" s="7"/>
      <c r="G35" s="3"/>
      <c r="H35" s="3"/>
      <c r="I35" s="3"/>
    </row>
    <row r="36" spans="2:9">
      <c r="B36" s="5"/>
      <c r="C36" s="6"/>
      <c r="D36" s="6"/>
      <c r="E36" s="7"/>
      <c r="F36" s="7">
        <f>E36*D36*C36</f>
        <v>0</v>
      </c>
      <c r="G36" s="3"/>
      <c r="H36" s="3"/>
      <c r="I36" s="3"/>
    </row>
    <row r="37" spans="2:9">
      <c r="B37" s="5"/>
      <c r="C37" s="6">
        <v>2</v>
      </c>
      <c r="D37" s="6">
        <v>6</v>
      </c>
      <c r="E37" s="7">
        <v>5000</v>
      </c>
      <c r="F37" s="7">
        <f>E37*D37*C37</f>
        <v>60000</v>
      </c>
      <c r="G37" s="3"/>
      <c r="H37" s="3"/>
      <c r="I37" s="3"/>
    </row>
    <row r="38" spans="2:9">
      <c r="B38" s="28" t="s">
        <v>94</v>
      </c>
      <c r="C38" s="29"/>
      <c r="D38" s="29"/>
      <c r="E38" s="30"/>
      <c r="F38" s="8">
        <f>SUM(F30:F37)</f>
        <v>7860000</v>
      </c>
      <c r="G38" s="3"/>
      <c r="H38" s="3"/>
      <c r="I38" s="3"/>
    </row>
    <row r="39" spans="2:9">
      <c r="B39" s="28" t="s">
        <v>95</v>
      </c>
      <c r="C39" s="29"/>
      <c r="D39" s="29"/>
      <c r="E39" s="30"/>
      <c r="F39" s="8">
        <f>F12+F21+F27+F38</f>
        <v>459060000</v>
      </c>
      <c r="G39" s="3"/>
      <c r="H39" s="3"/>
      <c r="I39" s="3"/>
    </row>
    <row r="40" spans="2:9">
      <c r="B40" s="34" t="s">
        <v>96</v>
      </c>
      <c r="C40" s="34"/>
      <c r="D40" s="34"/>
      <c r="E40" s="35">
        <v>0.1</v>
      </c>
      <c r="F40" s="37">
        <f>F39*0.1</f>
        <v>45906000</v>
      </c>
      <c r="G40" s="3"/>
      <c r="H40" s="3"/>
      <c r="I40" s="3"/>
    </row>
    <row r="41" spans="2:9">
      <c r="B41" s="34"/>
      <c r="C41" s="34"/>
      <c r="D41" s="34"/>
      <c r="E41" s="36"/>
      <c r="F41" s="37"/>
      <c r="G41" s="3"/>
      <c r="H41" s="3"/>
      <c r="I41" s="3"/>
    </row>
    <row r="42" spans="2:9">
      <c r="B42" s="34"/>
      <c r="C42" s="34"/>
      <c r="D42" s="34"/>
      <c r="E42" s="36"/>
      <c r="F42" s="37"/>
      <c r="G42" s="3"/>
      <c r="H42" s="3"/>
      <c r="I42" s="3"/>
    </row>
    <row r="43" spans="2:9">
      <c r="B43" s="31" t="s">
        <v>97</v>
      </c>
      <c r="C43" s="32"/>
      <c r="D43" s="32"/>
      <c r="E43" s="33"/>
      <c r="F43" s="8">
        <f>F39+F40</f>
        <v>504966000</v>
      </c>
      <c r="G43" s="3"/>
      <c r="H43" s="3"/>
      <c r="I43" s="3"/>
    </row>
  </sheetData>
  <mergeCells count="13">
    <mergeCell ref="B43:E43"/>
    <mergeCell ref="B27:E27"/>
    <mergeCell ref="B28:F28"/>
    <mergeCell ref="B38:E38"/>
    <mergeCell ref="B39:E39"/>
    <mergeCell ref="B40:D42"/>
    <mergeCell ref="E40:E42"/>
    <mergeCell ref="F40:F42"/>
    <mergeCell ref="B22:F22"/>
    <mergeCell ref="B2:F2"/>
    <mergeCell ref="B3:F3"/>
    <mergeCell ref="B12:E12"/>
    <mergeCell ref="B13:F13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72C2F7588A22E4EBAB60CCDBC5EC7A2" ma:contentTypeVersion="10" ma:contentTypeDescription="Crear nuevo documento." ma:contentTypeScope="" ma:versionID="7250c05ce73b22b0c9f3030962b02fb2">
  <xsd:schema xmlns:xsd="http://www.w3.org/2001/XMLSchema" xmlns:xs="http://www.w3.org/2001/XMLSchema" xmlns:p="http://schemas.microsoft.com/office/2006/metadata/properties" xmlns:ns2="46407211-914c-413a-a604-6a8dccdcd0ec" xmlns:ns3="ffa91622-c1db-403a-b508-c92b3b560552" targetNamespace="http://schemas.microsoft.com/office/2006/metadata/properties" ma:root="true" ma:fieldsID="f23eabc7a1aa393d71584ccf6360a26c" ns2:_="" ns3:_="">
    <xsd:import namespace="46407211-914c-413a-a604-6a8dccdcd0ec"/>
    <xsd:import namespace="ffa91622-c1db-403a-b508-c92b3b560552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407211-914c-413a-a604-6a8dccdcd0ec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2" nillable="true" ma:taxonomy="true" ma:internalName="lcf76f155ced4ddcb4097134ff3c332f" ma:taxonomyFieldName="MediaServiceImageTags" ma:displayName="Etiquetas de imagen" ma:readOnly="false" ma:fieldId="{5cf76f15-5ced-4ddc-b409-7134ff3c332f}" ma:taxonomyMulti="true" ma:sspId="0a65324e-4cf1-4843-a632-52bc7744236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fa91622-c1db-403a-b508-c92b3b560552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a57ee864-43e4-470e-aed9-b2406dc44590}" ma:internalName="TaxCatchAll" ma:showField="CatchAllData" ma:web="ffa91622-c1db-403a-b508-c92b3b56055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6407211-914c-413a-a604-6a8dccdcd0ec">
      <Terms xmlns="http://schemas.microsoft.com/office/infopath/2007/PartnerControls"/>
    </lcf76f155ced4ddcb4097134ff3c332f>
    <ReferenceId xmlns="46407211-914c-413a-a604-6a8dccdcd0ec" xsi:nil="true"/>
    <TaxCatchAll xmlns="ffa91622-c1db-403a-b508-c92b3b560552" xsi:nil="true"/>
  </documentManagement>
</p:properties>
</file>

<file path=customXml/itemProps1.xml><?xml version="1.0" encoding="utf-8"?>
<ds:datastoreItem xmlns:ds="http://schemas.openxmlformats.org/officeDocument/2006/customXml" ds:itemID="{2F8EE2B0-1326-4FAE-9E80-3FA8AB4E087B}"/>
</file>

<file path=customXml/itemProps2.xml><?xml version="1.0" encoding="utf-8"?>
<ds:datastoreItem xmlns:ds="http://schemas.openxmlformats.org/officeDocument/2006/customXml" ds:itemID="{159948BF-7C25-42BF-946C-09F0FEA427BB}"/>
</file>

<file path=customXml/itemProps3.xml><?xml version="1.0" encoding="utf-8"?>
<ds:datastoreItem xmlns:ds="http://schemas.openxmlformats.org/officeDocument/2006/customXml" ds:itemID="{9FD813EA-5950-4B8C-B5A9-53D05125562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Robin</dc:creator>
  <cp:keywords/>
  <dc:description/>
  <cp:lastModifiedBy/>
  <cp:revision/>
  <dcterms:created xsi:type="dcterms:W3CDTF">2022-10-26T17:32:16Z</dcterms:created>
  <dcterms:modified xsi:type="dcterms:W3CDTF">2022-11-02T23:04:11Z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0x010100072C2F7588A22E4EBAB60CCDBC5EC7A2</vt:lpwstr>
  </property>
</Properties>
</file>